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บการเงิน รพสตปีงบ2564\รพ.สต.ปีงบประมาณ 2565\เดือน กรกฎาคม 2565\"/>
    </mc:Choice>
  </mc:AlternateContent>
  <bookViews>
    <workbookView xWindow="4332" yWindow="252" windowWidth="11028" windowHeight="5316" tabRatio="884" activeTab="17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ตารางการส่งงบ" sheetId="84" state="hidden" r:id="rId16"/>
    <sheet name="2.สรุปคะแนน" sheetId="11" r:id="rId17"/>
    <sheet name="3. สรุปรวมราย CUP " sheetId="61" r:id="rId18"/>
  </sheets>
  <definedNames>
    <definedName name="_xlnm._FilterDatabase" localSheetId="17" hidden="1">'3. สรุปรวมราย CUP '!$A$4:$WVM$1069</definedName>
    <definedName name="_xlnm._FilterDatabase" localSheetId="12" hidden="1">นคร!$A$2:$A$177</definedName>
    <definedName name="_xlnm._FilterDatabase" localSheetId="13" hidden="1">นครพนม!$A$1:$AS$154</definedName>
    <definedName name="_xlnm._FilterDatabase" localSheetId="1" hidden="1">บึงกาฬ!$A$1:$AN$71</definedName>
    <definedName name="_xlnm._FilterDatabase" localSheetId="7" hidden="1">'เลย '!$A$1:$AR$130</definedName>
    <definedName name="_xlnm._FilterDatabase" localSheetId="3" hidden="1">หนองบัวลำภู!$A$1:$AH$86</definedName>
    <definedName name="_xlnm._FilterDatabase" localSheetId="4" hidden="1">อด!#REF!</definedName>
    <definedName name="_xlnm._FilterDatabase" localSheetId="5" hidden="1">อุดรธานี!$B$1:$B$222</definedName>
    <definedName name="DATA1" localSheetId="14">#REF!</definedName>
    <definedName name="DATA1" localSheetId="17">#REF!</definedName>
    <definedName name="DATA1" localSheetId="7">#REF!</definedName>
    <definedName name="DATA1">#REF!</definedName>
    <definedName name="_xlnm.Print_Area" localSheetId="17">'3. สรุปรวมราย CUP '!$A$1:$M$1069</definedName>
    <definedName name="_xlnm.Print_Titles" localSheetId="17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K320" i="61" l="1"/>
  <c r="J320" i="61"/>
  <c r="AR5" i="30"/>
  <c r="AR6" i="30"/>
  <c r="AR7" i="30"/>
  <c r="AR8" i="30"/>
  <c r="AR9" i="30"/>
  <c r="AR10" i="30"/>
  <c r="AR11" i="30"/>
  <c r="AR12" i="30"/>
  <c r="AR13" i="30"/>
  <c r="AR14" i="30"/>
  <c r="AR15" i="30"/>
  <c r="AR16" i="30"/>
  <c r="AR17" i="30"/>
  <c r="AR18" i="30"/>
  <c r="AR19" i="30"/>
  <c r="AR20" i="30"/>
  <c r="AR21" i="30"/>
  <c r="AR22" i="30"/>
  <c r="AR23" i="30"/>
  <c r="AR24" i="30"/>
  <c r="AR25" i="30"/>
  <c r="AR26" i="30"/>
  <c r="AR27" i="30"/>
  <c r="AR28" i="30"/>
  <c r="AR29" i="30"/>
  <c r="AR30" i="30"/>
  <c r="AR31" i="30"/>
  <c r="AR32" i="30"/>
  <c r="AR33" i="30"/>
  <c r="AR34" i="30"/>
  <c r="AR35" i="30"/>
  <c r="AR36" i="30"/>
  <c r="AR37" i="30"/>
  <c r="AR38" i="30"/>
  <c r="AR39" i="30"/>
  <c r="AR40" i="30"/>
  <c r="AR41" i="30"/>
  <c r="AR42" i="30"/>
  <c r="AR43" i="30"/>
  <c r="AR44" i="30"/>
  <c r="AR45" i="30"/>
  <c r="AR46" i="30"/>
  <c r="AR47" i="30"/>
  <c r="AR48" i="30"/>
  <c r="AR49" i="30"/>
  <c r="AR50" i="30"/>
  <c r="AR51" i="30"/>
  <c r="AR52" i="30"/>
  <c r="AR53" i="30"/>
  <c r="AR54" i="30"/>
  <c r="AR55" i="30"/>
  <c r="AR56" i="30"/>
  <c r="AR57" i="30"/>
  <c r="AR58" i="30"/>
  <c r="AR59" i="30"/>
  <c r="AR60" i="30"/>
  <c r="AR61" i="30"/>
  <c r="AR62" i="30"/>
  <c r="AR63" i="30"/>
  <c r="AR64" i="30"/>
  <c r="AR65" i="30"/>
  <c r="AR66" i="30"/>
  <c r="AR67" i="30"/>
  <c r="AR68" i="30"/>
  <c r="AR69" i="30"/>
  <c r="AR70" i="30"/>
  <c r="AR71" i="30"/>
  <c r="AR72" i="30"/>
  <c r="AR73" i="30"/>
  <c r="AR74" i="30"/>
  <c r="AR75" i="30"/>
  <c r="AR76" i="30"/>
  <c r="AR77" i="30"/>
  <c r="AR78" i="30"/>
  <c r="AR79" i="30"/>
  <c r="AR80" i="30"/>
  <c r="AR81" i="30"/>
  <c r="AR82" i="30"/>
  <c r="AR83" i="30"/>
  <c r="AR84" i="30"/>
  <c r="AR85" i="30"/>
  <c r="AR86" i="30"/>
  <c r="AR87" i="30"/>
  <c r="AR88" i="30"/>
  <c r="AR89" i="30"/>
  <c r="AR90" i="30"/>
  <c r="AR91" i="30"/>
  <c r="AR92" i="30"/>
  <c r="AR93" i="30"/>
  <c r="AR94" i="30"/>
  <c r="AR95" i="30"/>
  <c r="AR96" i="30"/>
  <c r="AR97" i="30"/>
  <c r="AR98" i="30"/>
  <c r="AR99" i="30"/>
  <c r="AR100" i="30"/>
  <c r="AR101" i="30"/>
  <c r="AR102" i="30"/>
  <c r="AR103" i="30"/>
  <c r="AR104" i="30"/>
  <c r="AR105" i="30"/>
  <c r="AR106" i="30"/>
  <c r="AR107" i="30"/>
  <c r="AR108" i="30"/>
  <c r="AR109" i="30"/>
  <c r="AR110" i="30"/>
  <c r="AR111" i="30"/>
  <c r="AR112" i="30"/>
  <c r="AR113" i="30"/>
  <c r="AR114" i="30"/>
  <c r="AR115" i="30"/>
  <c r="AR116" i="30"/>
  <c r="AR117" i="30"/>
  <c r="AR118" i="30"/>
  <c r="AR119" i="30"/>
  <c r="AR120" i="30"/>
  <c r="AR121" i="30"/>
  <c r="AR122" i="30"/>
  <c r="AR123" i="30"/>
  <c r="AR124" i="30"/>
  <c r="AR125" i="30"/>
  <c r="AR126" i="30"/>
  <c r="AR127" i="30"/>
  <c r="AR128" i="30"/>
  <c r="AR129" i="30"/>
  <c r="AR130" i="30"/>
  <c r="AR131" i="30"/>
  <c r="AR132" i="30"/>
  <c r="AR133" i="30"/>
  <c r="AR134" i="30"/>
  <c r="AR135" i="30"/>
  <c r="AR136" i="30"/>
  <c r="AR137" i="30"/>
  <c r="AR138" i="30"/>
  <c r="AR139" i="30"/>
  <c r="AR140" i="30"/>
  <c r="AR141" i="30"/>
  <c r="AR142" i="30"/>
  <c r="AR143" i="30"/>
  <c r="AR144" i="30"/>
  <c r="AR145" i="30"/>
  <c r="AR146" i="30"/>
  <c r="AR147" i="30"/>
  <c r="AR148" i="30"/>
  <c r="AR149" i="30"/>
  <c r="AR150" i="30"/>
  <c r="AR151" i="30"/>
  <c r="AR152" i="30"/>
  <c r="AR153" i="30"/>
  <c r="AR154" i="30"/>
  <c r="AR4" i="30"/>
  <c r="AQ5" i="30"/>
  <c r="AQ6" i="30"/>
  <c r="AQ7" i="30"/>
  <c r="AQ8" i="30"/>
  <c r="AQ9" i="30"/>
  <c r="AQ10" i="30"/>
  <c r="AQ11" i="30"/>
  <c r="AQ12" i="30"/>
  <c r="AQ13" i="30"/>
  <c r="AQ14" i="30"/>
  <c r="AQ15" i="30"/>
  <c r="AQ16" i="30"/>
  <c r="AQ17" i="30"/>
  <c r="AQ18" i="30"/>
  <c r="AQ19" i="30"/>
  <c r="AQ20" i="30"/>
  <c r="AQ21" i="30"/>
  <c r="AQ22" i="30"/>
  <c r="AQ23" i="30"/>
  <c r="AQ24" i="30"/>
  <c r="AQ25" i="30"/>
  <c r="AQ26" i="30"/>
  <c r="AQ27" i="30"/>
  <c r="AQ28" i="30"/>
  <c r="AQ29" i="30"/>
  <c r="AQ30" i="30"/>
  <c r="AQ31" i="30"/>
  <c r="AQ32" i="30"/>
  <c r="AQ33" i="30"/>
  <c r="AQ34" i="30"/>
  <c r="AQ35" i="30"/>
  <c r="AQ36" i="30"/>
  <c r="AQ37" i="30"/>
  <c r="AQ38" i="30"/>
  <c r="AQ39" i="30"/>
  <c r="AQ40" i="30"/>
  <c r="AQ41" i="30"/>
  <c r="AQ42" i="30"/>
  <c r="AQ43" i="30"/>
  <c r="AQ44" i="30"/>
  <c r="AQ45" i="30"/>
  <c r="AQ46" i="30"/>
  <c r="AQ47" i="30"/>
  <c r="AQ48" i="30"/>
  <c r="AQ49" i="30"/>
  <c r="AQ50" i="30"/>
  <c r="AQ51" i="30"/>
  <c r="AQ52" i="30"/>
  <c r="AQ53" i="30"/>
  <c r="AQ54" i="30"/>
  <c r="AQ55" i="30"/>
  <c r="AQ56" i="30"/>
  <c r="AQ57" i="30"/>
  <c r="AQ58" i="30"/>
  <c r="AQ59" i="30"/>
  <c r="AQ60" i="30"/>
  <c r="AQ61" i="30"/>
  <c r="AQ62" i="30"/>
  <c r="AQ63" i="30"/>
  <c r="AQ64" i="30"/>
  <c r="AQ65" i="30"/>
  <c r="AQ66" i="30"/>
  <c r="AQ67" i="30"/>
  <c r="AQ68" i="30"/>
  <c r="AQ69" i="30"/>
  <c r="AQ70" i="30"/>
  <c r="AQ71" i="30"/>
  <c r="AQ72" i="30"/>
  <c r="AQ73" i="30"/>
  <c r="AQ74" i="30"/>
  <c r="AQ75" i="30"/>
  <c r="AQ76" i="30"/>
  <c r="AQ77" i="30"/>
  <c r="AQ78" i="30"/>
  <c r="AQ79" i="30"/>
  <c r="AQ80" i="30"/>
  <c r="AQ81" i="30"/>
  <c r="AQ82" i="30"/>
  <c r="AQ83" i="30"/>
  <c r="AQ84" i="30"/>
  <c r="AQ85" i="30"/>
  <c r="AQ86" i="30"/>
  <c r="AQ87" i="30"/>
  <c r="AQ88" i="30"/>
  <c r="AQ89" i="30"/>
  <c r="AQ90" i="30"/>
  <c r="AQ91" i="30"/>
  <c r="AQ92" i="30"/>
  <c r="AQ93" i="30"/>
  <c r="AQ94" i="30"/>
  <c r="AQ95" i="30"/>
  <c r="AQ96" i="30"/>
  <c r="AQ97" i="30"/>
  <c r="AQ98" i="30"/>
  <c r="AQ99" i="30"/>
  <c r="AQ100" i="30"/>
  <c r="AQ101" i="30"/>
  <c r="AQ102" i="30"/>
  <c r="AQ103" i="30"/>
  <c r="AQ104" i="30"/>
  <c r="AQ105" i="30"/>
  <c r="AQ106" i="30"/>
  <c r="AQ107" i="30"/>
  <c r="AQ108" i="30"/>
  <c r="AQ109" i="30"/>
  <c r="AQ110" i="30"/>
  <c r="AQ111" i="30"/>
  <c r="AQ112" i="30"/>
  <c r="AQ113" i="30"/>
  <c r="AQ114" i="30"/>
  <c r="AQ115" i="30"/>
  <c r="AQ116" i="30"/>
  <c r="AQ117" i="30"/>
  <c r="AQ118" i="30"/>
  <c r="AQ119" i="30"/>
  <c r="AQ120" i="30"/>
  <c r="AQ121" i="30"/>
  <c r="AQ122" i="30"/>
  <c r="AQ123" i="30"/>
  <c r="AQ124" i="30"/>
  <c r="AQ125" i="30"/>
  <c r="AQ126" i="30"/>
  <c r="AQ127" i="30"/>
  <c r="AQ128" i="30"/>
  <c r="AQ129" i="30"/>
  <c r="AQ130" i="30"/>
  <c r="AQ131" i="30"/>
  <c r="AQ132" i="30"/>
  <c r="AQ133" i="30"/>
  <c r="AQ134" i="30"/>
  <c r="AQ135" i="30"/>
  <c r="AQ136" i="30"/>
  <c r="AQ137" i="30"/>
  <c r="AQ138" i="30"/>
  <c r="AQ139" i="30"/>
  <c r="AQ140" i="30"/>
  <c r="AQ141" i="30"/>
  <c r="AQ142" i="30"/>
  <c r="AQ143" i="30"/>
  <c r="AQ144" i="30"/>
  <c r="AQ145" i="30"/>
  <c r="AQ146" i="30"/>
  <c r="AQ147" i="30"/>
  <c r="AQ148" i="30"/>
  <c r="AQ149" i="30"/>
  <c r="AQ150" i="30"/>
  <c r="AQ151" i="30"/>
  <c r="AQ152" i="30"/>
  <c r="AQ153" i="30"/>
  <c r="AQ154" i="30"/>
  <c r="AQ4" i="30"/>
  <c r="AP5" i="30"/>
  <c r="AP6" i="30"/>
  <c r="AP7" i="30"/>
  <c r="AP8" i="30"/>
  <c r="AP9" i="30"/>
  <c r="AP10" i="30"/>
  <c r="AP11" i="30"/>
  <c r="AP12" i="30"/>
  <c r="AP13" i="30"/>
  <c r="AP14" i="30"/>
  <c r="AP15" i="30"/>
  <c r="AP16" i="30"/>
  <c r="AP17" i="30"/>
  <c r="AP18" i="30"/>
  <c r="AP19" i="30"/>
  <c r="AP20" i="30"/>
  <c r="AP21" i="30"/>
  <c r="AP22" i="30"/>
  <c r="AP23" i="30"/>
  <c r="AP24" i="30"/>
  <c r="AP25" i="30"/>
  <c r="AP26" i="30"/>
  <c r="AP27" i="30"/>
  <c r="AP28" i="30"/>
  <c r="AP29" i="30"/>
  <c r="AP30" i="30"/>
  <c r="AP31" i="30"/>
  <c r="AP32" i="30"/>
  <c r="AP33" i="30"/>
  <c r="AP34" i="30"/>
  <c r="AP35" i="30"/>
  <c r="AP36" i="30"/>
  <c r="AP37" i="30"/>
  <c r="AP38" i="30"/>
  <c r="AP39" i="30"/>
  <c r="AP40" i="30"/>
  <c r="AP41" i="30"/>
  <c r="AP42" i="30"/>
  <c r="AP43" i="30"/>
  <c r="AP44" i="30"/>
  <c r="AP45" i="30"/>
  <c r="AP46" i="30"/>
  <c r="AP47" i="30"/>
  <c r="AP48" i="30"/>
  <c r="AP49" i="30"/>
  <c r="AP50" i="30"/>
  <c r="AP51" i="30"/>
  <c r="AP52" i="30"/>
  <c r="AP53" i="30"/>
  <c r="AP54" i="30"/>
  <c r="AP55" i="30"/>
  <c r="AP56" i="30"/>
  <c r="AP57" i="30"/>
  <c r="AP58" i="30"/>
  <c r="AP59" i="30"/>
  <c r="AP60" i="30"/>
  <c r="AP61" i="30"/>
  <c r="AP62" i="30"/>
  <c r="AP63" i="30"/>
  <c r="AP64" i="30"/>
  <c r="AP65" i="30"/>
  <c r="AP66" i="30"/>
  <c r="AP67" i="30"/>
  <c r="AP68" i="30"/>
  <c r="AP69" i="30"/>
  <c r="AP70" i="30"/>
  <c r="AP71" i="30"/>
  <c r="AP72" i="30"/>
  <c r="AP73" i="30"/>
  <c r="AP74" i="30"/>
  <c r="AP75" i="30"/>
  <c r="AP76" i="30"/>
  <c r="AP77" i="30"/>
  <c r="AP78" i="30"/>
  <c r="AP79" i="30"/>
  <c r="AP80" i="30"/>
  <c r="AP81" i="30"/>
  <c r="AP82" i="30"/>
  <c r="AP83" i="30"/>
  <c r="AP84" i="30"/>
  <c r="AP85" i="30"/>
  <c r="AP86" i="30"/>
  <c r="AP87" i="30"/>
  <c r="AP88" i="30"/>
  <c r="AP89" i="30"/>
  <c r="AP90" i="30"/>
  <c r="AP91" i="30"/>
  <c r="AP92" i="30"/>
  <c r="AP93" i="30"/>
  <c r="AP94" i="30"/>
  <c r="AP95" i="30"/>
  <c r="AP96" i="30"/>
  <c r="AP97" i="30"/>
  <c r="AP98" i="30"/>
  <c r="AP99" i="30"/>
  <c r="AP100" i="30"/>
  <c r="AP101" i="30"/>
  <c r="AP102" i="30"/>
  <c r="AP103" i="30"/>
  <c r="AP104" i="30"/>
  <c r="AP105" i="30"/>
  <c r="AP106" i="30"/>
  <c r="AP107" i="30"/>
  <c r="AP108" i="30"/>
  <c r="AP109" i="30"/>
  <c r="AP110" i="30"/>
  <c r="AP111" i="30"/>
  <c r="AP112" i="30"/>
  <c r="AP113" i="30"/>
  <c r="AP114" i="30"/>
  <c r="AP115" i="30"/>
  <c r="AP116" i="30"/>
  <c r="AP117" i="30"/>
  <c r="AP118" i="30"/>
  <c r="AP119" i="30"/>
  <c r="AP120" i="30"/>
  <c r="AP121" i="30"/>
  <c r="AP122" i="30"/>
  <c r="AP123" i="30"/>
  <c r="AP124" i="30"/>
  <c r="AP125" i="30"/>
  <c r="AP126" i="30"/>
  <c r="AP127" i="30"/>
  <c r="AP128" i="30"/>
  <c r="AP129" i="30"/>
  <c r="AP130" i="30"/>
  <c r="AP131" i="30"/>
  <c r="AP132" i="30"/>
  <c r="AP133" i="30"/>
  <c r="AP134" i="30"/>
  <c r="AP135" i="30"/>
  <c r="AP136" i="30"/>
  <c r="AP137" i="30"/>
  <c r="AP138" i="30"/>
  <c r="AP139" i="30"/>
  <c r="AP140" i="30"/>
  <c r="AP141" i="30"/>
  <c r="AP142" i="30"/>
  <c r="AP143" i="30"/>
  <c r="AP144" i="30"/>
  <c r="AP145" i="30"/>
  <c r="AP146" i="30"/>
  <c r="AP147" i="30"/>
  <c r="AP148" i="30"/>
  <c r="AP149" i="30"/>
  <c r="AP150" i="30"/>
  <c r="AP151" i="30"/>
  <c r="AP152" i="30"/>
  <c r="AP153" i="30"/>
  <c r="AP154" i="30"/>
  <c r="AP4" i="30"/>
  <c r="AO5" i="30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22" i="32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12" i="34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AQ30" i="39"/>
  <c r="AQ31" i="39"/>
  <c r="AQ32" i="39"/>
  <c r="AQ33" i="39"/>
  <c r="AQ34" i="39"/>
  <c r="AQ35" i="39"/>
  <c r="AQ36" i="39"/>
  <c r="AQ37" i="39"/>
  <c r="AQ38" i="39"/>
  <c r="AQ39" i="39"/>
  <c r="AQ40" i="39"/>
  <c r="AQ41" i="39"/>
  <c r="AQ42" i="39"/>
  <c r="AQ43" i="39"/>
  <c r="AQ44" i="39"/>
  <c r="AQ45" i="39"/>
  <c r="AQ46" i="39"/>
  <c r="AQ47" i="39"/>
  <c r="AQ48" i="39"/>
  <c r="AQ49" i="39"/>
  <c r="AQ50" i="39"/>
  <c r="AQ51" i="39"/>
  <c r="AQ52" i="39"/>
  <c r="AQ53" i="39"/>
  <c r="AQ54" i="39"/>
  <c r="AQ55" i="39"/>
  <c r="AQ56" i="39"/>
  <c r="AQ57" i="39"/>
  <c r="AQ58" i="39"/>
  <c r="AQ59" i="39"/>
  <c r="AQ60" i="39"/>
  <c r="AQ61" i="39"/>
  <c r="AQ62" i="39"/>
  <c r="AQ63" i="39"/>
  <c r="AQ64" i="39"/>
  <c r="AQ65" i="39"/>
  <c r="AQ66" i="39"/>
  <c r="AQ67" i="39"/>
  <c r="AQ68" i="39"/>
  <c r="AQ69" i="39"/>
  <c r="AQ70" i="39"/>
  <c r="AQ71" i="39"/>
  <c r="AQ72" i="39"/>
  <c r="AQ73" i="39"/>
  <c r="AQ74" i="39"/>
  <c r="AQ75" i="39"/>
  <c r="AQ76" i="39"/>
  <c r="AQ77" i="39"/>
  <c r="AQ78" i="39"/>
  <c r="AQ79" i="39"/>
  <c r="AQ80" i="39"/>
  <c r="AQ81" i="39"/>
  <c r="AQ82" i="39"/>
  <c r="AQ83" i="39"/>
  <c r="AQ84" i="39"/>
  <c r="AQ85" i="39"/>
  <c r="AQ86" i="39"/>
  <c r="AQ87" i="39"/>
  <c r="AQ88" i="39"/>
  <c r="AQ89" i="39"/>
  <c r="AQ90" i="39"/>
  <c r="AQ91" i="39"/>
  <c r="AQ92" i="39"/>
  <c r="AQ93" i="39"/>
  <c r="AQ94" i="39"/>
  <c r="AQ95" i="39"/>
  <c r="AQ96" i="39"/>
  <c r="AQ97" i="39"/>
  <c r="AQ98" i="39"/>
  <c r="AQ99" i="39"/>
  <c r="AQ100" i="39"/>
  <c r="AQ101" i="39"/>
  <c r="AQ102" i="39"/>
  <c r="AQ103" i="39"/>
  <c r="AQ104" i="39"/>
  <c r="AQ105" i="39"/>
  <c r="AQ106" i="39"/>
  <c r="AQ107" i="39"/>
  <c r="AQ108" i="39"/>
  <c r="AQ109" i="39"/>
  <c r="AQ110" i="39"/>
  <c r="AQ111" i="39"/>
  <c r="AQ112" i="39"/>
  <c r="AQ113" i="39"/>
  <c r="AQ114" i="39"/>
  <c r="AQ115" i="39"/>
  <c r="AQ116" i="39"/>
  <c r="AQ117" i="39"/>
  <c r="AQ118" i="39"/>
  <c r="AQ119" i="39"/>
  <c r="AQ120" i="39"/>
  <c r="AQ121" i="39"/>
  <c r="AQ122" i="39"/>
  <c r="AQ123" i="39"/>
  <c r="AQ124" i="39"/>
  <c r="AQ125" i="39"/>
  <c r="AQ126" i="39"/>
  <c r="AQ127" i="39"/>
  <c r="AQ128" i="39"/>
  <c r="AQ129" i="39"/>
  <c r="AQ130" i="39"/>
  <c r="AQ4" i="39"/>
  <c r="AP5" i="39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10" i="16"/>
  <c r="AG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72" i="15"/>
  <c r="AG73" i="15"/>
  <c r="AG74" i="15"/>
  <c r="AG75" i="15"/>
  <c r="AG76" i="15"/>
  <c r="AG77" i="15"/>
  <c r="AG78" i="15"/>
  <c r="AG79" i="15"/>
  <c r="AG80" i="15"/>
  <c r="AG81" i="15"/>
  <c r="AG82" i="15"/>
  <c r="AG83" i="15"/>
  <c r="AG84" i="15"/>
  <c r="AG85" i="15"/>
  <c r="AG86" i="15"/>
  <c r="AG4" i="15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F4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E4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D4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C4" i="15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71" i="19"/>
  <c r="AM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71" i="19"/>
  <c r="AL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71" i="19"/>
  <c r="AJ10" i="19"/>
  <c r="AI11" i="19"/>
  <c r="AK11" i="19" s="1"/>
  <c r="AI12" i="19"/>
  <c r="AI13" i="19"/>
  <c r="AI14" i="19"/>
  <c r="AK14" i="19" s="1"/>
  <c r="AI15" i="19"/>
  <c r="AK15" i="19" s="1"/>
  <c r="AI16" i="19"/>
  <c r="AI17" i="19"/>
  <c r="AI18" i="19"/>
  <c r="AK18" i="19" s="1"/>
  <c r="AI19" i="19"/>
  <c r="AK19" i="19" s="1"/>
  <c r="AI20" i="19"/>
  <c r="AI21" i="19"/>
  <c r="AI22" i="19"/>
  <c r="AK22" i="19" s="1"/>
  <c r="AI23" i="19"/>
  <c r="AK23" i="19" s="1"/>
  <c r="AI24" i="19"/>
  <c r="AI25" i="19"/>
  <c r="AI26" i="19"/>
  <c r="AK26" i="19" s="1"/>
  <c r="AI27" i="19"/>
  <c r="AK27" i="19" s="1"/>
  <c r="AI28" i="19"/>
  <c r="AI29" i="19"/>
  <c r="AI30" i="19"/>
  <c r="AK30" i="19" s="1"/>
  <c r="AI31" i="19"/>
  <c r="AK31" i="19" s="1"/>
  <c r="AI32" i="19"/>
  <c r="AI33" i="19"/>
  <c r="AI34" i="19"/>
  <c r="AK34" i="19" s="1"/>
  <c r="AI35" i="19"/>
  <c r="AK35" i="19" s="1"/>
  <c r="AI36" i="19"/>
  <c r="AI37" i="19"/>
  <c r="AI38" i="19"/>
  <c r="AK38" i="19" s="1"/>
  <c r="AI39" i="19"/>
  <c r="AK39" i="19" s="1"/>
  <c r="AI40" i="19"/>
  <c r="AI41" i="19"/>
  <c r="AI42" i="19"/>
  <c r="AK42" i="19" s="1"/>
  <c r="AI43" i="19"/>
  <c r="AK43" i="19" s="1"/>
  <c r="AI44" i="19"/>
  <c r="AI45" i="19"/>
  <c r="AI46" i="19"/>
  <c r="AK46" i="19" s="1"/>
  <c r="AI47" i="19"/>
  <c r="AK47" i="19" s="1"/>
  <c r="AI48" i="19"/>
  <c r="AI49" i="19"/>
  <c r="AI50" i="19"/>
  <c r="AK50" i="19" s="1"/>
  <c r="AI51" i="19"/>
  <c r="AK51" i="19" s="1"/>
  <c r="AI52" i="19"/>
  <c r="AI53" i="19"/>
  <c r="AI54" i="19"/>
  <c r="AK54" i="19" s="1"/>
  <c r="AI55" i="19"/>
  <c r="AK55" i="19" s="1"/>
  <c r="AI56" i="19"/>
  <c r="AI57" i="19"/>
  <c r="AI58" i="19"/>
  <c r="AK58" i="19" s="1"/>
  <c r="AI59" i="19"/>
  <c r="AK59" i="19" s="1"/>
  <c r="AI60" i="19"/>
  <c r="AI61" i="19"/>
  <c r="AI62" i="19"/>
  <c r="AK62" i="19" s="1"/>
  <c r="AI63" i="19"/>
  <c r="AK63" i="19" s="1"/>
  <c r="AI64" i="19"/>
  <c r="AI65" i="19"/>
  <c r="AI66" i="19"/>
  <c r="AK66" i="19" s="1"/>
  <c r="AI67" i="19"/>
  <c r="AK67" i="19" s="1"/>
  <c r="AI68" i="19"/>
  <c r="AI69" i="19"/>
  <c r="AI70" i="19"/>
  <c r="AK70" i="19" s="1"/>
  <c r="AI71" i="19"/>
  <c r="AK71" i="19" s="1"/>
  <c r="AI10" i="19"/>
  <c r="AK69" i="19" l="1"/>
  <c r="AK61" i="19"/>
  <c r="AK53" i="19"/>
  <c r="AK45" i="19"/>
  <c r="AK37" i="19"/>
  <c r="AK33" i="19"/>
  <c r="AK25" i="19"/>
  <c r="AK13" i="19"/>
  <c r="AK65" i="19"/>
  <c r="AK57" i="19"/>
  <c r="AK49" i="19"/>
  <c r="AK41" i="19"/>
  <c r="AK29" i="19"/>
  <c r="AK21" i="19"/>
  <c r="AK17" i="19"/>
  <c r="AK68" i="19"/>
  <c r="AK60" i="19"/>
  <c r="AK52" i="19"/>
  <c r="AK44" i="19"/>
  <c r="AK36" i="19"/>
  <c r="AK24" i="19"/>
  <c r="AK16" i="19"/>
  <c r="AK10" i="19"/>
  <c r="AK64" i="19"/>
  <c r="AK56" i="19"/>
  <c r="AK48" i="19"/>
  <c r="AK40" i="19"/>
  <c r="AK32" i="19"/>
  <c r="AK28" i="19"/>
  <c r="AK20" i="19"/>
  <c r="AK12" i="19"/>
  <c r="J384" i="61"/>
  <c r="J383" i="61"/>
  <c r="J382" i="61"/>
  <c r="J381" i="61"/>
  <c r="J380" i="61"/>
  <c r="J379" i="61"/>
  <c r="J378" i="61"/>
  <c r="J377" i="61"/>
  <c r="J376" i="61"/>
  <c r="J375" i="61"/>
  <c r="J374" i="61"/>
  <c r="AR177" i="16" l="1"/>
  <c r="AR178" i="16" l="1"/>
  <c r="J428" i="61"/>
  <c r="J429" i="61"/>
  <c r="J430" i="61"/>
  <c r="J427" i="61"/>
  <c r="J421" i="61"/>
  <c r="J422" i="61"/>
  <c r="J423" i="61"/>
  <c r="J424" i="61"/>
  <c r="J420" i="61"/>
  <c r="J412" i="61"/>
  <c r="J413" i="61"/>
  <c r="J414" i="61"/>
  <c r="J411" i="61"/>
  <c r="J401" i="61"/>
  <c r="J402" i="61"/>
  <c r="J403" i="61"/>
  <c r="J404" i="61"/>
  <c r="J405" i="61"/>
  <c r="J406" i="61"/>
  <c r="J407" i="61"/>
  <c r="J408" i="61"/>
  <c r="J400" i="61"/>
  <c r="J395" i="61"/>
  <c r="J396" i="61"/>
  <c r="J397" i="61"/>
  <c r="J394" i="61"/>
  <c r="J388" i="61"/>
  <c r="J389" i="61"/>
  <c r="J390" i="61"/>
  <c r="J391" i="61"/>
  <c r="J387" i="61"/>
  <c r="J373" i="61"/>
  <c r="J362" i="61"/>
  <c r="J363" i="61"/>
  <c r="J364" i="61"/>
  <c r="J365" i="61"/>
  <c r="J366" i="61"/>
  <c r="J367" i="61"/>
  <c r="J368" i="61"/>
  <c r="J369" i="61"/>
  <c r="J353" i="61"/>
  <c r="J354" i="61"/>
  <c r="J355" i="61"/>
  <c r="J356" i="61"/>
  <c r="J357" i="61"/>
  <c r="J358" i="61"/>
  <c r="J349" i="61"/>
  <c r="J350" i="61"/>
  <c r="J351" i="61"/>
  <c r="J352" i="61"/>
  <c r="J344" i="61"/>
  <c r="J345" i="61"/>
  <c r="J346" i="61"/>
  <c r="J347" i="61"/>
  <c r="J348" i="61"/>
  <c r="J340" i="61"/>
  <c r="J341" i="61"/>
  <c r="J342" i="61"/>
  <c r="J343" i="61"/>
  <c r="J328" i="61"/>
  <c r="J329" i="61"/>
  <c r="J330" i="61"/>
  <c r="J331" i="61"/>
  <c r="J332" i="61"/>
  <c r="J333" i="61"/>
  <c r="J334" i="61"/>
  <c r="J335" i="61"/>
  <c r="J336" i="61"/>
  <c r="J323" i="61"/>
  <c r="J324" i="61"/>
  <c r="J325" i="61"/>
  <c r="J326" i="61"/>
  <c r="J327" i="61"/>
  <c r="J316" i="61"/>
  <c r="J317" i="61"/>
  <c r="J318" i="61"/>
  <c r="J319" i="61"/>
  <c r="J311" i="61"/>
  <c r="J312" i="61"/>
  <c r="J313" i="61"/>
  <c r="J314" i="61"/>
  <c r="J315" i="61"/>
  <c r="J302" i="61"/>
  <c r="J303" i="61"/>
  <c r="J304" i="61"/>
  <c r="J305" i="61"/>
  <c r="J306" i="61"/>
  <c r="J307" i="61"/>
  <c r="J297" i="61"/>
  <c r="J298" i="61"/>
  <c r="J299" i="61"/>
  <c r="J300" i="61"/>
  <c r="J301" i="61"/>
  <c r="J291" i="61"/>
  <c r="J292" i="61"/>
  <c r="J293" i="61"/>
  <c r="J283" i="61"/>
  <c r="J284" i="61"/>
  <c r="J285" i="61"/>
  <c r="J286" i="61"/>
  <c r="J287" i="61"/>
  <c r="J274" i="61"/>
  <c r="J275" i="61"/>
  <c r="J276" i="61"/>
  <c r="J277" i="61"/>
  <c r="J278" i="61"/>
  <c r="J279" i="61"/>
  <c r="J271" i="61"/>
  <c r="J272" i="61"/>
  <c r="J273" i="61"/>
  <c r="J267" i="61"/>
  <c r="J268" i="61"/>
  <c r="J269" i="61"/>
  <c r="J270" i="61"/>
  <c r="J260" i="61"/>
  <c r="J261" i="61"/>
  <c r="J262" i="61"/>
  <c r="J263" i="61"/>
  <c r="J256" i="61"/>
  <c r="J257" i="61"/>
  <c r="J258" i="61"/>
  <c r="J259" i="61"/>
  <c r="J248" i="61"/>
  <c r="J249" i="61"/>
  <c r="J250" i="61"/>
  <c r="J251" i="61"/>
  <c r="J252" i="61"/>
  <c r="J245" i="61"/>
  <c r="J246" i="61"/>
  <c r="J247" i="61"/>
  <c r="J240" i="61"/>
  <c r="J238" i="61"/>
  <c r="J239" i="61"/>
  <c r="J225" i="61"/>
  <c r="J226" i="61"/>
  <c r="J227" i="61"/>
  <c r="J228" i="61"/>
  <c r="J229" i="61"/>
  <c r="J230" i="61"/>
  <c r="J231" i="61"/>
  <c r="J232" i="61"/>
  <c r="J233" i="61"/>
  <c r="J234" i="61"/>
  <c r="J224" i="61"/>
  <c r="J217" i="61"/>
  <c r="J218" i="61"/>
  <c r="J219" i="61"/>
  <c r="J220" i="61"/>
  <c r="J221" i="61"/>
  <c r="J212" i="61"/>
  <c r="J213" i="61"/>
  <c r="J214" i="61"/>
  <c r="J215" i="61"/>
  <c r="J216" i="61"/>
  <c r="J203" i="61"/>
  <c r="J204" i="61"/>
  <c r="J205" i="61"/>
  <c r="J206" i="61"/>
  <c r="J207" i="61"/>
  <c r="J208" i="61"/>
  <c r="J197" i="61"/>
  <c r="J198" i="61"/>
  <c r="J199" i="61"/>
  <c r="J200" i="61"/>
  <c r="J201" i="61"/>
  <c r="J202" i="61"/>
  <c r="J192" i="61"/>
  <c r="J193" i="61"/>
  <c r="J194" i="61"/>
  <c r="J195" i="61"/>
  <c r="J196" i="61"/>
  <c r="J188" i="61"/>
  <c r="J189" i="61"/>
  <c r="J190" i="61"/>
  <c r="J191" i="61"/>
  <c r="J183" i="61"/>
  <c r="J184" i="61"/>
  <c r="J185" i="61"/>
  <c r="J186" i="61"/>
  <c r="J187" i="61"/>
  <c r="J417" i="61"/>
  <c r="J372" i="61"/>
  <c r="J361" i="61"/>
  <c r="J339" i="61"/>
  <c r="J322" i="61"/>
  <c r="J310" i="61"/>
  <c r="J296" i="61"/>
  <c r="J290" i="61"/>
  <c r="J282" i="61"/>
  <c r="J266" i="61"/>
  <c r="J255" i="61"/>
  <c r="J244" i="61"/>
  <c r="J243" i="61"/>
  <c r="J242" i="61"/>
  <c r="J241" i="61"/>
  <c r="J237" i="61"/>
  <c r="J211" i="61"/>
  <c r="J182" i="61"/>
  <c r="AR6" i="39"/>
  <c r="AR8" i="39"/>
  <c r="AR10" i="39"/>
  <c r="AR12" i="39"/>
  <c r="AR14" i="39"/>
  <c r="AR16" i="39"/>
  <c r="AR18" i="39"/>
  <c r="AR20" i="39"/>
  <c r="AR22" i="39"/>
  <c r="AR24" i="39"/>
  <c r="AR26" i="39"/>
  <c r="AR28" i="39"/>
  <c r="AR30" i="39"/>
  <c r="AR32" i="39"/>
  <c r="AR34" i="39"/>
  <c r="AR36" i="39"/>
  <c r="AR38" i="39"/>
  <c r="AR40" i="39"/>
  <c r="AR42" i="39"/>
  <c r="AR44" i="39"/>
  <c r="AR46" i="39"/>
  <c r="AR48" i="39"/>
  <c r="AR50" i="39"/>
  <c r="AR52" i="39"/>
  <c r="AR54" i="39"/>
  <c r="AR56" i="39"/>
  <c r="AR58" i="39"/>
  <c r="AR60" i="39"/>
  <c r="AR62" i="39"/>
  <c r="AR64" i="39"/>
  <c r="AR66" i="39"/>
  <c r="AR68" i="39"/>
  <c r="AR70" i="39"/>
  <c r="AR72" i="39"/>
  <c r="AR74" i="39"/>
  <c r="AR76" i="39"/>
  <c r="AR78" i="39"/>
  <c r="AR80" i="39"/>
  <c r="AR82" i="39"/>
  <c r="AR84" i="39"/>
  <c r="AR86" i="39"/>
  <c r="AR88" i="39"/>
  <c r="AR90" i="39"/>
  <c r="AR92" i="39"/>
  <c r="AR94" i="39"/>
  <c r="AR96" i="39"/>
  <c r="AR98" i="39"/>
  <c r="AR100" i="39"/>
  <c r="AR102" i="39"/>
  <c r="AR104" i="39"/>
  <c r="AR106" i="39"/>
  <c r="AR108" i="39"/>
  <c r="AR110" i="39"/>
  <c r="AR112" i="39"/>
  <c r="AR114" i="39"/>
  <c r="AR116" i="39"/>
  <c r="AR118" i="39"/>
  <c r="AR120" i="39"/>
  <c r="AR122" i="39"/>
  <c r="AR124" i="39"/>
  <c r="AR126" i="39"/>
  <c r="AR128" i="39"/>
  <c r="AR130" i="39"/>
  <c r="J253" i="61" l="1"/>
  <c r="J294" i="61"/>
  <c r="J359" i="61"/>
  <c r="J235" i="61"/>
  <c r="J431" i="61"/>
  <c r="J308" i="61"/>
  <c r="J280" i="61"/>
  <c r="J385" i="61"/>
  <c r="J264" i="61"/>
  <c r="J370" i="61"/>
  <c r="J409" i="61"/>
  <c r="J209" i="61"/>
  <c r="J222" i="61"/>
  <c r="J288" i="61"/>
  <c r="J337" i="61"/>
  <c r="AR129" i="39"/>
  <c r="AR125" i="39"/>
  <c r="AR121" i="39"/>
  <c r="AR117" i="39"/>
  <c r="AR113" i="39"/>
  <c r="AR109" i="39"/>
  <c r="AR105" i="39"/>
  <c r="AR101" i="39"/>
  <c r="AR97" i="39"/>
  <c r="AR93" i="39"/>
  <c r="AR89" i="39"/>
  <c r="AR85" i="39"/>
  <c r="AR81" i="39"/>
  <c r="AR77" i="39"/>
  <c r="AR73" i="39"/>
  <c r="AR69" i="39"/>
  <c r="AR65" i="39"/>
  <c r="AR61" i="39"/>
  <c r="AR57" i="39"/>
  <c r="AR53" i="39"/>
  <c r="AR49" i="39"/>
  <c r="AR45" i="39"/>
  <c r="AR41" i="39"/>
  <c r="AR37" i="39"/>
  <c r="AR33" i="39"/>
  <c r="AR29" i="39"/>
  <c r="AR25" i="39"/>
  <c r="AR21" i="39"/>
  <c r="AR17" i="39"/>
  <c r="AR13" i="39"/>
  <c r="AR9" i="39"/>
  <c r="AR5" i="39"/>
  <c r="AR4" i="39"/>
  <c r="AR127" i="39"/>
  <c r="AR123" i="39"/>
  <c r="AR119" i="39"/>
  <c r="AR115" i="39"/>
  <c r="AR111" i="39"/>
  <c r="AR107" i="39"/>
  <c r="AR103" i="39"/>
  <c r="AR99" i="39"/>
  <c r="AR95" i="39"/>
  <c r="AR91" i="39"/>
  <c r="AR87" i="39"/>
  <c r="AR83" i="39"/>
  <c r="AR79" i="39"/>
  <c r="AR75" i="39"/>
  <c r="AR71" i="39"/>
  <c r="AR67" i="39"/>
  <c r="AR63" i="39"/>
  <c r="AR59" i="39"/>
  <c r="AR55" i="39"/>
  <c r="AR51" i="39"/>
  <c r="AR47" i="39"/>
  <c r="AR43" i="39"/>
  <c r="AR39" i="39"/>
  <c r="AR35" i="39"/>
  <c r="AR31" i="39"/>
  <c r="AR27" i="39"/>
  <c r="AR23" i="39"/>
  <c r="AR19" i="39"/>
  <c r="AR15" i="39"/>
  <c r="AR11" i="39"/>
  <c r="AR7" i="39"/>
  <c r="AK4" i="34"/>
  <c r="AK5" i="34"/>
  <c r="AK6" i="34"/>
  <c r="AK7" i="34"/>
  <c r="AK8" i="34"/>
  <c r="AK9" i="34"/>
  <c r="AK10" i="34"/>
  <c r="AK11" i="34"/>
  <c r="AK3" i="34"/>
  <c r="AK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3" i="32"/>
  <c r="M243" i="61" l="1"/>
  <c r="L243" i="61"/>
  <c r="K243" i="61"/>
  <c r="AM3" i="39" l="1"/>
  <c r="M394" i="61" l="1"/>
  <c r="M395" i="61"/>
  <c r="M396" i="61"/>
  <c r="M397" i="61"/>
  <c r="L394" i="61"/>
  <c r="L395" i="61"/>
  <c r="L396" i="61"/>
  <c r="L397" i="61"/>
  <c r="K423" i="61" l="1"/>
  <c r="K414" i="61"/>
  <c r="K394" i="61"/>
  <c r="K388" i="61"/>
  <c r="K374" i="61"/>
  <c r="K369" i="61"/>
  <c r="K355" i="61"/>
  <c r="K351" i="61"/>
  <c r="K333" i="61"/>
  <c r="K319" i="61"/>
  <c r="K315" i="61"/>
  <c r="K297" i="61"/>
  <c r="K279" i="61"/>
  <c r="K275" i="61"/>
  <c r="K261" i="61"/>
  <c r="K257" i="61"/>
  <c r="K240" i="61"/>
  <c r="K230" i="61"/>
  <c r="K226" i="61"/>
  <c r="K220" i="61"/>
  <c r="K202" i="61"/>
  <c r="K186" i="61"/>
  <c r="K407" i="61"/>
  <c r="K397" i="61"/>
  <c r="K391" i="61"/>
  <c r="K387" i="61"/>
  <c r="K377" i="61"/>
  <c r="K368" i="61"/>
  <c r="K358" i="61"/>
  <c r="K354" i="61"/>
  <c r="K342" i="61"/>
  <c r="K336" i="61"/>
  <c r="K332" i="61"/>
  <c r="K324" i="61"/>
  <c r="K318" i="61"/>
  <c r="K314" i="61"/>
  <c r="K304" i="61"/>
  <c r="K300" i="61"/>
  <c r="K296" i="61"/>
  <c r="K278" i="61"/>
  <c r="K274" i="61"/>
  <c r="K256" i="61"/>
  <c r="K417" i="61"/>
  <c r="K239" i="61"/>
  <c r="K225" i="61"/>
  <c r="K219" i="61"/>
  <c r="K211" i="61"/>
  <c r="K205" i="61"/>
  <c r="K201" i="61"/>
  <c r="K193" i="61"/>
  <c r="K189" i="61"/>
  <c r="K412" i="61"/>
  <c r="K390" i="61"/>
  <c r="K373" i="61"/>
  <c r="K353" i="61"/>
  <c r="K341" i="61"/>
  <c r="K335" i="61"/>
  <c r="K317" i="61"/>
  <c r="K303" i="61"/>
  <c r="K299" i="61"/>
  <c r="K287" i="61"/>
  <c r="K283" i="61"/>
  <c r="K263" i="61"/>
  <c r="K259" i="61"/>
  <c r="K246" i="61"/>
  <c r="K242" i="61"/>
  <c r="K224" i="61"/>
  <c r="K208" i="61"/>
  <c r="K204" i="61"/>
  <c r="K192" i="61"/>
  <c r="K188" i="61"/>
  <c r="M428" i="61"/>
  <c r="M429" i="61"/>
  <c r="M430" i="61"/>
  <c r="L428" i="61"/>
  <c r="L429" i="61"/>
  <c r="L430" i="61"/>
  <c r="L427" i="61"/>
  <c r="M427" i="61"/>
  <c r="M412" i="61"/>
  <c r="M413" i="61"/>
  <c r="M414" i="61"/>
  <c r="L412" i="61"/>
  <c r="L413" i="61"/>
  <c r="L414" i="61"/>
  <c r="K413" i="61"/>
  <c r="L411" i="61"/>
  <c r="M411" i="61"/>
  <c r="M421" i="61"/>
  <c r="M422" i="61"/>
  <c r="M423" i="61"/>
  <c r="M424" i="61"/>
  <c r="L421" i="61"/>
  <c r="L422" i="61"/>
  <c r="L423" i="61"/>
  <c r="L424" i="61"/>
  <c r="M420" i="61"/>
  <c r="L417" i="61"/>
  <c r="M417" i="61"/>
  <c r="M406" i="61"/>
  <c r="M407" i="61"/>
  <c r="M408" i="61"/>
  <c r="M404" i="61"/>
  <c r="M405" i="61"/>
  <c r="M401" i="61"/>
  <c r="M402" i="61"/>
  <c r="M403" i="61"/>
  <c r="L406" i="61"/>
  <c r="L407" i="61"/>
  <c r="L408" i="61"/>
  <c r="L401" i="61"/>
  <c r="L402" i="61"/>
  <c r="L403" i="61"/>
  <c r="L404" i="61"/>
  <c r="L405" i="61"/>
  <c r="K403" i="61"/>
  <c r="L400" i="61"/>
  <c r="M400" i="61"/>
  <c r="M388" i="61"/>
  <c r="M389" i="61"/>
  <c r="M390" i="61"/>
  <c r="M391" i="61"/>
  <c r="L388" i="61"/>
  <c r="L389" i="61"/>
  <c r="L390" i="61"/>
  <c r="L391" i="61"/>
  <c r="L387" i="61"/>
  <c r="M387" i="61"/>
  <c r="M383" i="61"/>
  <c r="M384" i="61"/>
  <c r="M380" i="61"/>
  <c r="M381" i="61"/>
  <c r="M382" i="61"/>
  <c r="M378" i="61"/>
  <c r="M379" i="61"/>
  <c r="M375" i="61"/>
  <c r="M376" i="61"/>
  <c r="M377" i="61"/>
  <c r="M374" i="61"/>
  <c r="L383" i="61"/>
  <c r="L384" i="61"/>
  <c r="L379" i="61"/>
  <c r="L380" i="61"/>
  <c r="L381" i="61"/>
  <c r="L382" i="61"/>
  <c r="L375" i="61"/>
  <c r="L376" i="61"/>
  <c r="L377" i="61"/>
  <c r="L378" i="61"/>
  <c r="L374" i="61"/>
  <c r="M366" i="61"/>
  <c r="M367" i="61"/>
  <c r="M368" i="61"/>
  <c r="M369" i="61"/>
  <c r="M362" i="61"/>
  <c r="M363" i="61"/>
  <c r="M364" i="61"/>
  <c r="M365" i="61"/>
  <c r="L366" i="61"/>
  <c r="L367" i="61"/>
  <c r="L368" i="61"/>
  <c r="L369" i="61"/>
  <c r="L362" i="61"/>
  <c r="L363" i="61"/>
  <c r="L364" i="61"/>
  <c r="L365" i="61"/>
  <c r="M361" i="61"/>
  <c r="L361" i="61"/>
  <c r="M373" i="61"/>
  <c r="L373" i="61"/>
  <c r="L372" i="61"/>
  <c r="M372" i="61"/>
  <c r="M385" i="61" s="1"/>
  <c r="M355" i="61"/>
  <c r="M356" i="61"/>
  <c r="M357" i="61"/>
  <c r="M358" i="61"/>
  <c r="M351" i="61"/>
  <c r="M352" i="61"/>
  <c r="M353" i="61"/>
  <c r="M354" i="61"/>
  <c r="M345" i="61"/>
  <c r="M346" i="61"/>
  <c r="M347" i="61"/>
  <c r="M348" i="61"/>
  <c r="M349" i="61"/>
  <c r="M350" i="61"/>
  <c r="M340" i="61"/>
  <c r="M341" i="61"/>
  <c r="M342" i="61"/>
  <c r="M343" i="61"/>
  <c r="M344" i="61"/>
  <c r="L354" i="61"/>
  <c r="L355" i="61"/>
  <c r="L356" i="61"/>
  <c r="L357" i="61"/>
  <c r="L358" i="61"/>
  <c r="L352" i="61"/>
  <c r="L353" i="61"/>
  <c r="L348" i="61"/>
  <c r="L349" i="61"/>
  <c r="L350" i="61"/>
  <c r="L351" i="61"/>
  <c r="L344" i="61"/>
  <c r="L345" i="61"/>
  <c r="L346" i="61"/>
  <c r="L347" i="61"/>
  <c r="L340" i="61"/>
  <c r="L341" i="61"/>
  <c r="L342" i="61"/>
  <c r="L343" i="61"/>
  <c r="K350" i="61"/>
  <c r="L339" i="61"/>
  <c r="M339" i="61"/>
  <c r="M332" i="61"/>
  <c r="M333" i="61"/>
  <c r="M334" i="61"/>
  <c r="M335" i="61"/>
  <c r="M336" i="61"/>
  <c r="M328" i="61"/>
  <c r="M329" i="61"/>
  <c r="M330" i="61"/>
  <c r="M331" i="61"/>
  <c r="M323" i="61"/>
  <c r="M324" i="61"/>
  <c r="M325" i="61"/>
  <c r="M326" i="61"/>
  <c r="M327" i="61"/>
  <c r="L332" i="61"/>
  <c r="L333" i="61"/>
  <c r="L334" i="61"/>
  <c r="L335" i="61"/>
  <c r="L336" i="61"/>
  <c r="L328" i="61"/>
  <c r="L329" i="61"/>
  <c r="L330" i="61"/>
  <c r="L331" i="61"/>
  <c r="L323" i="61"/>
  <c r="L324" i="61"/>
  <c r="L325" i="61"/>
  <c r="L326" i="61"/>
  <c r="L327" i="61"/>
  <c r="L322" i="61"/>
  <c r="M322" i="61"/>
  <c r="M317" i="61"/>
  <c r="M318" i="61"/>
  <c r="M319" i="61"/>
  <c r="M315" i="61"/>
  <c r="M316" i="61"/>
  <c r="M311" i="61"/>
  <c r="M312" i="61"/>
  <c r="M313" i="61"/>
  <c r="M314" i="61"/>
  <c r="L317" i="61"/>
  <c r="L318" i="61"/>
  <c r="L319" i="61"/>
  <c r="L315" i="61"/>
  <c r="L316" i="61"/>
  <c r="L311" i="61"/>
  <c r="L312" i="61"/>
  <c r="L313" i="61"/>
  <c r="L314" i="61"/>
  <c r="M310" i="61"/>
  <c r="L310" i="61"/>
  <c r="M305" i="61"/>
  <c r="M306" i="61"/>
  <c r="M307" i="61"/>
  <c r="M301" i="61"/>
  <c r="M302" i="61"/>
  <c r="M303" i="61"/>
  <c r="M304" i="61"/>
  <c r="M297" i="61"/>
  <c r="M298" i="61"/>
  <c r="M299" i="61"/>
  <c r="M300" i="61"/>
  <c r="L303" i="61"/>
  <c r="L304" i="61"/>
  <c r="L305" i="61"/>
  <c r="L306" i="61"/>
  <c r="L307" i="61"/>
  <c r="L301" i="61"/>
  <c r="L302" i="61"/>
  <c r="L297" i="61"/>
  <c r="L298" i="61"/>
  <c r="L299" i="61"/>
  <c r="L300" i="61"/>
  <c r="M296" i="61"/>
  <c r="L296" i="61"/>
  <c r="M291" i="61"/>
  <c r="M292" i="61"/>
  <c r="M293" i="61"/>
  <c r="L291" i="61"/>
  <c r="L292" i="61"/>
  <c r="L293" i="61"/>
  <c r="M290" i="61"/>
  <c r="L290" i="61"/>
  <c r="K290" i="61"/>
  <c r="M283" i="61"/>
  <c r="M284" i="61"/>
  <c r="M285" i="61"/>
  <c r="M286" i="61"/>
  <c r="M287" i="61"/>
  <c r="L283" i="61"/>
  <c r="L284" i="61"/>
  <c r="L285" i="61"/>
  <c r="L286" i="61"/>
  <c r="L287" i="61"/>
  <c r="M282" i="61"/>
  <c r="L282" i="61"/>
  <c r="M279" i="61"/>
  <c r="M276" i="61"/>
  <c r="M277" i="61"/>
  <c r="M278" i="61"/>
  <c r="M272" i="61"/>
  <c r="M273" i="61"/>
  <c r="M274" i="61"/>
  <c r="M275" i="61"/>
  <c r="M267" i="61"/>
  <c r="M268" i="61"/>
  <c r="M269" i="61"/>
  <c r="M270" i="61"/>
  <c r="M271" i="61"/>
  <c r="L278" i="61"/>
  <c r="L279" i="61"/>
  <c r="L273" i="61"/>
  <c r="L274" i="61"/>
  <c r="L275" i="61"/>
  <c r="L276" i="61"/>
  <c r="L277" i="61"/>
  <c r="L267" i="61"/>
  <c r="L268" i="61"/>
  <c r="L269" i="61"/>
  <c r="L270" i="61"/>
  <c r="L271" i="61"/>
  <c r="L272" i="61"/>
  <c r="K277" i="61"/>
  <c r="M266" i="61"/>
  <c r="L266" i="61"/>
  <c r="M256" i="61"/>
  <c r="M257" i="61"/>
  <c r="M258" i="61"/>
  <c r="M259" i="61"/>
  <c r="M260" i="61"/>
  <c r="M261" i="61"/>
  <c r="M262" i="61"/>
  <c r="M263" i="61"/>
  <c r="L256" i="61"/>
  <c r="L257" i="61"/>
  <c r="L258" i="61"/>
  <c r="L259" i="61"/>
  <c r="L260" i="61"/>
  <c r="L261" i="61"/>
  <c r="L262" i="61"/>
  <c r="L263" i="61"/>
  <c r="M255" i="61"/>
  <c r="L255" i="61"/>
  <c r="M244" i="61"/>
  <c r="L244" i="61"/>
  <c r="M249" i="61"/>
  <c r="M250" i="61"/>
  <c r="M251" i="61"/>
  <c r="M252" i="61"/>
  <c r="M245" i="61"/>
  <c r="M246" i="61"/>
  <c r="M247" i="61"/>
  <c r="M248" i="61"/>
  <c r="M242" i="61"/>
  <c r="M238" i="61"/>
  <c r="M239" i="61"/>
  <c r="M240" i="61"/>
  <c r="M241" i="61"/>
  <c r="L251" i="61"/>
  <c r="L252" i="61"/>
  <c r="L248" i="61"/>
  <c r="L249" i="61"/>
  <c r="L250" i="61"/>
  <c r="L245" i="61"/>
  <c r="L246" i="61"/>
  <c r="L247" i="61"/>
  <c r="L238" i="61"/>
  <c r="L239" i="61"/>
  <c r="L240" i="61"/>
  <c r="L241" i="61"/>
  <c r="L242" i="61"/>
  <c r="M237" i="61"/>
  <c r="L237" i="61"/>
  <c r="M225" i="61"/>
  <c r="M226" i="61"/>
  <c r="M227" i="61"/>
  <c r="M228" i="61"/>
  <c r="M229" i="61"/>
  <c r="M230" i="61"/>
  <c r="M231" i="61"/>
  <c r="M232" i="61"/>
  <c r="M233" i="61"/>
  <c r="M234" i="61"/>
  <c r="L225" i="61"/>
  <c r="L226" i="61"/>
  <c r="L227" i="61"/>
  <c r="L228" i="61"/>
  <c r="L229" i="61"/>
  <c r="L230" i="61"/>
  <c r="L231" i="61"/>
  <c r="L232" i="61"/>
  <c r="L233" i="61"/>
  <c r="L234" i="61"/>
  <c r="K233" i="61"/>
  <c r="M224" i="61"/>
  <c r="L224" i="61"/>
  <c r="M220" i="61"/>
  <c r="M221" i="61"/>
  <c r="M216" i="61"/>
  <c r="M217" i="61"/>
  <c r="M218" i="61"/>
  <c r="M219" i="61"/>
  <c r="M212" i="61"/>
  <c r="M213" i="61"/>
  <c r="M214" i="61"/>
  <c r="M215" i="61"/>
  <c r="L218" i="61"/>
  <c r="L219" i="61"/>
  <c r="L220" i="61"/>
  <c r="L221" i="61"/>
  <c r="L215" i="61"/>
  <c r="L216" i="61"/>
  <c r="L217" i="61"/>
  <c r="L212" i="61"/>
  <c r="L213" i="61"/>
  <c r="L214" i="61"/>
  <c r="M211" i="61"/>
  <c r="L211" i="61"/>
  <c r="M207" i="61"/>
  <c r="M208" i="61"/>
  <c r="M205" i="61"/>
  <c r="M206" i="61"/>
  <c r="M201" i="61"/>
  <c r="M202" i="61"/>
  <c r="M203" i="61"/>
  <c r="M204" i="61"/>
  <c r="M197" i="61"/>
  <c r="M198" i="61"/>
  <c r="M199" i="61"/>
  <c r="M200" i="61"/>
  <c r="M193" i="61"/>
  <c r="M194" i="61"/>
  <c r="M195" i="61"/>
  <c r="M196" i="61"/>
  <c r="M189" i="61"/>
  <c r="M190" i="61"/>
  <c r="M191" i="61"/>
  <c r="M192" i="61"/>
  <c r="M186" i="61"/>
  <c r="M187" i="61"/>
  <c r="M188" i="61"/>
  <c r="M183" i="61"/>
  <c r="M184" i="61"/>
  <c r="M185" i="61"/>
  <c r="L208" i="61"/>
  <c r="L207" i="61"/>
  <c r="L205" i="61"/>
  <c r="L206" i="61"/>
  <c r="L202" i="61"/>
  <c r="L203" i="61"/>
  <c r="L204" i="61"/>
  <c r="L198" i="61"/>
  <c r="L199" i="61"/>
  <c r="L200" i="61"/>
  <c r="L201" i="61"/>
  <c r="L194" i="61"/>
  <c r="L195" i="61"/>
  <c r="L196" i="61"/>
  <c r="L197" i="61"/>
  <c r="L190" i="61"/>
  <c r="L191" i="61"/>
  <c r="L192" i="61"/>
  <c r="L193" i="61"/>
  <c r="L187" i="61"/>
  <c r="L188" i="61"/>
  <c r="L189" i="61"/>
  <c r="L183" i="61"/>
  <c r="L184" i="61"/>
  <c r="L185" i="61"/>
  <c r="L186" i="61"/>
  <c r="M182" i="61"/>
  <c r="L182" i="61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L420" i="61"/>
  <c r="K183" i="61"/>
  <c r="K184" i="61"/>
  <c r="K185" i="61"/>
  <c r="K187" i="61"/>
  <c r="K190" i="61"/>
  <c r="K191" i="61"/>
  <c r="K194" i="61"/>
  <c r="K195" i="61"/>
  <c r="K196" i="61"/>
  <c r="K197" i="61"/>
  <c r="K198" i="61"/>
  <c r="K199" i="61"/>
  <c r="K200" i="61"/>
  <c r="K203" i="61"/>
  <c r="K206" i="61"/>
  <c r="K207" i="61"/>
  <c r="K212" i="61"/>
  <c r="K213" i="61"/>
  <c r="K214" i="61"/>
  <c r="K215" i="61"/>
  <c r="K216" i="61"/>
  <c r="K217" i="61"/>
  <c r="K218" i="61"/>
  <c r="K221" i="61"/>
  <c r="K227" i="61"/>
  <c r="K228" i="61"/>
  <c r="K229" i="61"/>
  <c r="K231" i="61"/>
  <c r="K232" i="61"/>
  <c r="K234" i="61"/>
  <c r="K237" i="61"/>
  <c r="K238" i="61"/>
  <c r="K241" i="61"/>
  <c r="K244" i="61"/>
  <c r="K247" i="61"/>
  <c r="K248" i="61"/>
  <c r="K249" i="61"/>
  <c r="K250" i="61"/>
  <c r="K251" i="61"/>
  <c r="K252" i="61"/>
  <c r="K255" i="61"/>
  <c r="K258" i="61"/>
  <c r="K260" i="61"/>
  <c r="K262" i="61"/>
  <c r="K266" i="61"/>
  <c r="K267" i="61"/>
  <c r="K268" i="61"/>
  <c r="K269" i="61"/>
  <c r="K270" i="61"/>
  <c r="K271" i="61"/>
  <c r="K272" i="61"/>
  <c r="K273" i="61"/>
  <c r="K276" i="61"/>
  <c r="K282" i="61"/>
  <c r="K284" i="61"/>
  <c r="K285" i="61"/>
  <c r="K286" i="61"/>
  <c r="K291" i="61"/>
  <c r="K292" i="61"/>
  <c r="K293" i="61"/>
  <c r="K298" i="61"/>
  <c r="K301" i="61"/>
  <c r="K302" i="61"/>
  <c r="K305" i="61"/>
  <c r="K306" i="61"/>
  <c r="K307" i="61"/>
  <c r="K310" i="61"/>
  <c r="K311" i="61"/>
  <c r="K312" i="61"/>
  <c r="K313" i="61"/>
  <c r="K316" i="61"/>
  <c r="K322" i="61"/>
  <c r="K323" i="61"/>
  <c r="K325" i="61"/>
  <c r="K326" i="61"/>
  <c r="K327" i="61"/>
  <c r="K328" i="61"/>
  <c r="K329" i="61"/>
  <c r="K330" i="61"/>
  <c r="K331" i="61"/>
  <c r="K334" i="61"/>
  <c r="K339" i="61"/>
  <c r="K340" i="61"/>
  <c r="K343" i="61"/>
  <c r="K344" i="61"/>
  <c r="K345" i="61"/>
  <c r="K346" i="61"/>
  <c r="K347" i="61"/>
  <c r="K348" i="61"/>
  <c r="K349" i="61"/>
  <c r="K352" i="61"/>
  <c r="K356" i="61"/>
  <c r="K357" i="61"/>
  <c r="K361" i="61"/>
  <c r="K362" i="61"/>
  <c r="K363" i="61"/>
  <c r="K364" i="61"/>
  <c r="K365" i="61"/>
  <c r="K366" i="61"/>
  <c r="K367" i="61"/>
  <c r="K372" i="61"/>
  <c r="K375" i="61"/>
  <c r="K376" i="61"/>
  <c r="K378" i="61"/>
  <c r="K379" i="61"/>
  <c r="K380" i="61"/>
  <c r="K381" i="61"/>
  <c r="K382" i="61"/>
  <c r="K383" i="61"/>
  <c r="K384" i="61"/>
  <c r="K389" i="61"/>
  <c r="K395" i="61"/>
  <c r="K396" i="61"/>
  <c r="K400" i="61"/>
  <c r="K401" i="61"/>
  <c r="K402" i="61"/>
  <c r="K404" i="61"/>
  <c r="K405" i="61"/>
  <c r="K406" i="61"/>
  <c r="K408" i="61"/>
  <c r="K411" i="61"/>
  <c r="K420" i="61"/>
  <c r="K421" i="61"/>
  <c r="K422" i="61"/>
  <c r="K424" i="61"/>
  <c r="K427" i="61"/>
  <c r="K428" i="61"/>
  <c r="K429" i="61"/>
  <c r="K430" i="61"/>
  <c r="K182" i="61"/>
  <c r="AH4" i="15"/>
  <c r="K431" i="61" l="1"/>
  <c r="L359" i="61"/>
  <c r="L209" i="61"/>
  <c r="M253" i="61"/>
  <c r="L288" i="61"/>
  <c r="L235" i="61"/>
  <c r="M280" i="61"/>
  <c r="K294" i="61"/>
  <c r="K370" i="61"/>
  <c r="K288" i="61"/>
  <c r="M209" i="61"/>
  <c r="L264" i="61"/>
  <c r="L294" i="61"/>
  <c r="M370" i="61"/>
  <c r="L415" i="61"/>
  <c r="K235" i="61"/>
  <c r="K222" i="61"/>
  <c r="K308" i="61"/>
  <c r="K415" i="61"/>
  <c r="K385" i="61"/>
  <c r="K280" i="61"/>
  <c r="K264" i="61"/>
  <c r="L222" i="61"/>
  <c r="M294" i="61"/>
  <c r="M320" i="61"/>
  <c r="L337" i="61"/>
  <c r="K209" i="61"/>
  <c r="K359" i="61"/>
  <c r="L320" i="61"/>
  <c r="L385" i="61"/>
  <c r="K337" i="61"/>
  <c r="M222" i="61"/>
  <c r="L253" i="61"/>
  <c r="M359" i="61"/>
  <c r="K245" i="61"/>
  <c r="K253" i="61" s="1"/>
  <c r="AR83" i="16"/>
  <c r="AR82" i="16"/>
  <c r="AR81" i="16"/>
  <c r="AR77" i="16"/>
  <c r="AR76" i="16"/>
  <c r="AR75" i="16"/>
  <c r="AR74" i="16"/>
  <c r="AR73" i="16"/>
  <c r="AR70" i="16"/>
  <c r="AR69" i="16"/>
  <c r="AR68" i="16"/>
  <c r="AR67" i="16"/>
  <c r="AR49" i="16"/>
  <c r="AR45" i="16"/>
  <c r="AR37" i="16"/>
  <c r="AR26" i="16"/>
  <c r="AR25" i="16"/>
  <c r="AR22" i="16"/>
  <c r="AR21" i="16"/>
  <c r="AR17" i="16"/>
  <c r="AR14" i="16"/>
  <c r="AR13" i="16"/>
  <c r="AR11" i="16"/>
  <c r="AR10" i="16"/>
  <c r="AQ9" i="16"/>
  <c r="AP9" i="16"/>
  <c r="AN9" i="16"/>
  <c r="AM9" i="16"/>
  <c r="AQ8" i="16"/>
  <c r="AP8" i="16"/>
  <c r="AN8" i="16"/>
  <c r="AM8" i="16"/>
  <c r="AQ7" i="16"/>
  <c r="AP7" i="16"/>
  <c r="AN7" i="16"/>
  <c r="AM7" i="16"/>
  <c r="AQ6" i="16"/>
  <c r="AP6" i="16"/>
  <c r="AR6" i="16" s="1"/>
  <c r="AN6" i="16"/>
  <c r="AM6" i="16"/>
  <c r="AQ5" i="16"/>
  <c r="AP5" i="16"/>
  <c r="AN5" i="16"/>
  <c r="AM5" i="16"/>
  <c r="AQ4" i="16"/>
  <c r="AQ3" i="16" s="1"/>
  <c r="AP4" i="16"/>
  <c r="AP3" i="16" s="1"/>
  <c r="AN4" i="16"/>
  <c r="AM4" i="16"/>
  <c r="AG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I4" i="19"/>
  <c r="AJ4" i="19"/>
  <c r="AL4" i="19"/>
  <c r="AI5" i="19"/>
  <c r="AJ5" i="19"/>
  <c r="AL5" i="19"/>
  <c r="AI6" i="19"/>
  <c r="AJ6" i="19"/>
  <c r="AL6" i="19"/>
  <c r="AI7" i="19"/>
  <c r="AJ7" i="19"/>
  <c r="AL7" i="19"/>
  <c r="AI8" i="19"/>
  <c r="AJ8" i="19"/>
  <c r="AL8" i="19"/>
  <c r="AI9" i="19"/>
  <c r="AJ9" i="19"/>
  <c r="AL9" i="19"/>
  <c r="AR7" i="16" l="1"/>
  <c r="AO4" i="16"/>
  <c r="AR84" i="16"/>
  <c r="AR85" i="16"/>
  <c r="AR41" i="16"/>
  <c r="AR32" i="16"/>
  <c r="AR52" i="16"/>
  <c r="AR56" i="16"/>
  <c r="AN3" i="16"/>
  <c r="AO6" i="16"/>
  <c r="AR36" i="16"/>
  <c r="AR40" i="16"/>
  <c r="AR44" i="16"/>
  <c r="AR48" i="16"/>
  <c r="AR53" i="16"/>
  <c r="AR57" i="16"/>
  <c r="AR58" i="16"/>
  <c r="AR80" i="16"/>
  <c r="AO7" i="16"/>
  <c r="AO8" i="16"/>
  <c r="AR29" i="16"/>
  <c r="AR33" i="16"/>
  <c r="AR59" i="16"/>
  <c r="AR60" i="16"/>
  <c r="AR61" i="16"/>
  <c r="AR62" i="16"/>
  <c r="AR65" i="16"/>
  <c r="AR66" i="16"/>
  <c r="AR4" i="16"/>
  <c r="AR5" i="16"/>
  <c r="AO9" i="16"/>
  <c r="AR12" i="16"/>
  <c r="AR18" i="16"/>
  <c r="AR19" i="16"/>
  <c r="AR20" i="16"/>
  <c r="AR27" i="16"/>
  <c r="AR28" i="16"/>
  <c r="AR34" i="16"/>
  <c r="AR35" i="16"/>
  <c r="AR42" i="16"/>
  <c r="AR43" i="16"/>
  <c r="AR50" i="16"/>
  <c r="AR51" i="16"/>
  <c r="AM3" i="16"/>
  <c r="AO5" i="16"/>
  <c r="AR8" i="16"/>
  <c r="AR9" i="16"/>
  <c r="AR15" i="16"/>
  <c r="AR16" i="16"/>
  <c r="AR23" i="16"/>
  <c r="AR24" i="16"/>
  <c r="AR30" i="16"/>
  <c r="AR31" i="16"/>
  <c r="AR38" i="16"/>
  <c r="AR39" i="16"/>
  <c r="AR46" i="16"/>
  <c r="AR47" i="16"/>
  <c r="AR54" i="16"/>
  <c r="AR55" i="16"/>
  <c r="AR63" i="16"/>
  <c r="AR64" i="16"/>
  <c r="AR71" i="16"/>
  <c r="AR72" i="16"/>
  <c r="AR78" i="16"/>
  <c r="AR79" i="16"/>
  <c r="AK4" i="19"/>
  <c r="AK9" i="19"/>
  <c r="AK5" i="19"/>
  <c r="AN3" i="30"/>
  <c r="AG3" i="32"/>
  <c r="AN3" i="39"/>
  <c r="AK6" i="19"/>
  <c r="AK7" i="19"/>
  <c r="AK8" i="19"/>
  <c r="AL3" i="19"/>
  <c r="AJ3" i="19"/>
  <c r="AI3" i="19"/>
  <c r="A2" i="61"/>
  <c r="A3" i="11"/>
  <c r="AR3" i="16" l="1"/>
  <c r="AO3" i="16"/>
  <c r="AK3" i="19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4" i="32"/>
  <c r="AH4" i="32"/>
  <c r="AJ4" i="34"/>
  <c r="AH4" i="34"/>
  <c r="AG4" i="34"/>
  <c r="AM5" i="19"/>
  <c r="AM6" i="19"/>
  <c r="AM7" i="19"/>
  <c r="AM8" i="19"/>
  <c r="AM9" i="19"/>
  <c r="AM4" i="19"/>
  <c r="AJ5" i="34" l="1"/>
  <c r="AJ6" i="34"/>
  <c r="AJ7" i="34"/>
  <c r="AJ8" i="34"/>
  <c r="AJ9" i="34"/>
  <c r="AJ10" i="34"/>
  <c r="AJ11" i="34"/>
  <c r="AH5" i="34"/>
  <c r="AH6" i="34"/>
  <c r="AH7" i="34"/>
  <c r="AH8" i="34"/>
  <c r="AH9" i="34"/>
  <c r="AH10" i="34"/>
  <c r="AH11" i="34"/>
  <c r="AI4" i="32" l="1"/>
  <c r="AG5" i="34"/>
  <c r="AG6" i="34"/>
  <c r="AG7" i="34"/>
  <c r="AG8" i="34"/>
  <c r="AG9" i="34"/>
  <c r="AG10" i="34"/>
  <c r="AG11" i="34"/>
  <c r="H24" i="11" l="1"/>
  <c r="J697" i="61"/>
  <c r="J124" i="61"/>
  <c r="J110" i="61" l="1"/>
  <c r="J698" i="61"/>
  <c r="J23" i="61"/>
  <c r="H47" i="61" l="1"/>
  <c r="AL85" i="34" l="1"/>
  <c r="AL86" i="34"/>
  <c r="P20" i="61" l="1"/>
  <c r="J16" i="61"/>
  <c r="M16" i="61"/>
  <c r="L16" i="61"/>
  <c r="K16" i="61" l="1"/>
  <c r="AN4" i="19"/>
  <c r="AI6" i="32"/>
  <c r="AI7" i="32"/>
  <c r="AI10" i="32"/>
  <c r="AI11" i="32"/>
  <c r="AI14" i="32"/>
  <c r="AI15" i="32"/>
  <c r="AI18" i="32"/>
  <c r="AI19" i="32"/>
  <c r="AI21" i="32" l="1"/>
  <c r="AI17" i="32"/>
  <c r="AI13" i="32"/>
  <c r="AI9" i="32"/>
  <c r="AI5" i="32"/>
  <c r="AI20" i="32"/>
  <c r="AI16" i="32"/>
  <c r="AI12" i="32"/>
  <c r="AI8" i="32"/>
  <c r="O179" i="61" l="1"/>
  <c r="AM3" i="19" l="1"/>
  <c r="J62" i="61"/>
  <c r="AN59" i="19" l="1"/>
  <c r="K65" i="61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J65" i="61"/>
  <c r="D7" i="83" l="1"/>
  <c r="D8" i="83"/>
  <c r="D9" i="83"/>
  <c r="D10" i="83"/>
  <c r="D11" i="83"/>
  <c r="D12" i="83"/>
  <c r="D6" i="83"/>
  <c r="AI10" i="34" l="1"/>
  <c r="AI4" i="34"/>
  <c r="AI7" i="34" l="1"/>
  <c r="AI11" i="34"/>
  <c r="AI5" i="34"/>
  <c r="AI6" i="34"/>
  <c r="AI9" i="34"/>
  <c r="AI8" i="34"/>
  <c r="AH3" i="32"/>
  <c r="J851" i="61"/>
  <c r="AE3" i="15" l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J850" i="61" l="1"/>
  <c r="AC3" i="15" l="1"/>
  <c r="AQ3" i="30"/>
  <c r="O432" i="61"/>
  <c r="H418" i="61"/>
  <c r="H415" i="61"/>
  <c r="H235" i="61"/>
  <c r="H425" i="61"/>
  <c r="P235" i="61"/>
  <c r="P418" i="61"/>
  <c r="J418" i="61"/>
  <c r="M418" i="61" l="1"/>
  <c r="K418" i="61" l="1"/>
  <c r="R417" i="61"/>
  <c r="L418" i="61"/>
  <c r="Q417" i="61"/>
  <c r="AG3" i="34"/>
  <c r="AD3" i="15"/>
  <c r="J678" i="61"/>
  <c r="J679" i="61"/>
  <c r="J680" i="61"/>
  <c r="J681" i="61"/>
  <c r="J677" i="61"/>
  <c r="J670" i="61"/>
  <c r="J671" i="61"/>
  <c r="J672" i="61"/>
  <c r="J673" i="61"/>
  <c r="J674" i="61"/>
  <c r="J669" i="61"/>
  <c r="J661" i="61"/>
  <c r="J662" i="61"/>
  <c r="J663" i="61"/>
  <c r="J664" i="61"/>
  <c r="J665" i="61"/>
  <c r="J666" i="61"/>
  <c r="J660" i="61"/>
  <c r="J656" i="61"/>
  <c r="J657" i="61"/>
  <c r="J655" i="61"/>
  <c r="J649" i="61"/>
  <c r="J650" i="61"/>
  <c r="J651" i="61"/>
  <c r="J652" i="61"/>
  <c r="J648" i="61"/>
  <c r="J641" i="61"/>
  <c r="J642" i="61"/>
  <c r="J643" i="61"/>
  <c r="J644" i="61"/>
  <c r="J645" i="61"/>
  <c r="J640" i="61"/>
  <c r="J624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23" i="61"/>
  <c r="J612" i="61"/>
  <c r="J613" i="61"/>
  <c r="J614" i="61"/>
  <c r="J615" i="61"/>
  <c r="J616" i="61"/>
  <c r="J617" i="61"/>
  <c r="J618" i="61"/>
  <c r="J619" i="61"/>
  <c r="J620" i="61"/>
  <c r="J611" i="61"/>
  <c r="J593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592" i="61"/>
  <c r="J609" i="61" l="1"/>
  <c r="N27" i="11"/>
  <c r="F20" i="11"/>
  <c r="B18" i="11"/>
  <c r="J15" i="11"/>
  <c r="D14" i="11"/>
  <c r="L12" i="11"/>
  <c r="K61" i="61" l="1"/>
  <c r="K71" i="61"/>
  <c r="K72" i="61"/>
  <c r="K76" i="61"/>
  <c r="K79" i="61" l="1"/>
  <c r="K69" i="61"/>
  <c r="K73" i="61"/>
  <c r="K62" i="61"/>
  <c r="K78" i="61"/>
  <c r="K68" i="61"/>
  <c r="K80" i="61"/>
  <c r="K70" i="61"/>
  <c r="K77" i="61"/>
  <c r="F13" i="83"/>
  <c r="C13" i="83"/>
  <c r="G12" i="83"/>
  <c r="D21" i="83" s="1"/>
  <c r="E12" i="83"/>
  <c r="C21" i="83" s="1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G6" i="83"/>
  <c r="D15" i="83" s="1"/>
  <c r="E6" i="83"/>
  <c r="C15" i="83" s="1"/>
  <c r="G13" i="83" l="1"/>
  <c r="D22" i="83" s="1"/>
  <c r="D13" i="83"/>
  <c r="E13" i="83" s="1"/>
  <c r="E7" i="83"/>
  <c r="C16" i="83" s="1"/>
  <c r="C22" i="83" l="1"/>
  <c r="J1062" i="61" l="1"/>
  <c r="J1063" i="61"/>
  <c r="J1064" i="61"/>
  <c r="J1055" i="61"/>
  <c r="J1056" i="61"/>
  <c r="J1057" i="61"/>
  <c r="J1058" i="61"/>
  <c r="J1042" i="61"/>
  <c r="J1043" i="61"/>
  <c r="J1044" i="61"/>
  <c r="J1045" i="61"/>
  <c r="J1046" i="61"/>
  <c r="J1047" i="61"/>
  <c r="J1048" i="61"/>
  <c r="J1049" i="61"/>
  <c r="J1050" i="61"/>
  <c r="J1051" i="61"/>
  <c r="J1031" i="61"/>
  <c r="J1032" i="61"/>
  <c r="J1033" i="61"/>
  <c r="J1034" i="61"/>
  <c r="J1035" i="61"/>
  <c r="J1036" i="61"/>
  <c r="J1037" i="61"/>
  <c r="J1038" i="61"/>
  <c r="J101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990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978" i="61"/>
  <c r="J979" i="61"/>
  <c r="J980" i="61"/>
  <c r="J981" i="61"/>
  <c r="J982" i="61"/>
  <c r="J983" i="61"/>
  <c r="J984" i="61"/>
  <c r="J985" i="61"/>
  <c r="J986" i="61"/>
  <c r="J961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50" i="61"/>
  <c r="J951" i="61"/>
  <c r="J952" i="61"/>
  <c r="J953" i="61"/>
  <c r="J954" i="61"/>
  <c r="J955" i="61"/>
  <c r="J956" i="61"/>
  <c r="J957" i="61"/>
  <c r="J931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20" i="61"/>
  <c r="J921" i="61"/>
  <c r="J922" i="61"/>
  <c r="J923" i="61"/>
  <c r="J924" i="61"/>
  <c r="J925" i="61"/>
  <c r="J926" i="61"/>
  <c r="J927" i="61"/>
  <c r="J893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881" i="61"/>
  <c r="J882" i="61"/>
  <c r="J883" i="61"/>
  <c r="J884" i="61"/>
  <c r="J885" i="61"/>
  <c r="J886" i="61"/>
  <c r="J887" i="61"/>
  <c r="J872" i="61"/>
  <c r="J873" i="61"/>
  <c r="J874" i="61"/>
  <c r="J875" i="61"/>
  <c r="J876" i="61"/>
  <c r="J877" i="61"/>
  <c r="J864" i="61"/>
  <c r="J865" i="61"/>
  <c r="J866" i="61"/>
  <c r="J867" i="61"/>
  <c r="J868" i="61"/>
  <c r="J857" i="61"/>
  <c r="J858" i="61"/>
  <c r="J859" i="61"/>
  <c r="J860" i="61"/>
  <c r="J852" i="61"/>
  <c r="J853" i="61"/>
  <c r="J845" i="61"/>
  <c r="J846" i="61"/>
  <c r="J847" i="61"/>
  <c r="J823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10" i="61"/>
  <c r="J811" i="61"/>
  <c r="J812" i="61"/>
  <c r="J813" i="61"/>
  <c r="J814" i="61"/>
  <c r="J815" i="61"/>
  <c r="J816" i="61"/>
  <c r="J817" i="61"/>
  <c r="J818" i="61"/>
  <c r="J819" i="61"/>
  <c r="J798" i="61"/>
  <c r="J799" i="61"/>
  <c r="J800" i="61"/>
  <c r="J801" i="61"/>
  <c r="J802" i="61"/>
  <c r="J803" i="61"/>
  <c r="J804" i="61"/>
  <c r="J805" i="61"/>
  <c r="J806" i="61"/>
  <c r="J790" i="61"/>
  <c r="J791" i="61"/>
  <c r="J792" i="61"/>
  <c r="J793" i="61"/>
  <c r="J794" i="61"/>
  <c r="J77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64" i="61"/>
  <c r="J765" i="61"/>
  <c r="J766" i="61"/>
  <c r="J753" i="61"/>
  <c r="J754" i="61"/>
  <c r="J755" i="61"/>
  <c r="J756" i="61"/>
  <c r="J757" i="61"/>
  <c r="J758" i="61"/>
  <c r="J759" i="61"/>
  <c r="J760" i="61"/>
  <c r="J744" i="61"/>
  <c r="J745" i="61"/>
  <c r="J746" i="61"/>
  <c r="J747" i="61"/>
  <c r="J748" i="61"/>
  <c r="J749" i="61"/>
  <c r="J728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21" i="61"/>
  <c r="J722" i="61"/>
  <c r="J723" i="61"/>
  <c r="J724" i="61"/>
  <c r="J713" i="61"/>
  <c r="J714" i="61"/>
  <c r="J715" i="61"/>
  <c r="J716" i="61"/>
  <c r="J717" i="61"/>
  <c r="J687" i="61"/>
  <c r="J688" i="61"/>
  <c r="J689" i="61"/>
  <c r="J690" i="61"/>
  <c r="J691" i="61"/>
  <c r="J692" i="61"/>
  <c r="J693" i="61"/>
  <c r="J694" i="61"/>
  <c r="J695" i="61"/>
  <c r="J696" i="61"/>
  <c r="J699" i="61"/>
  <c r="J700" i="61"/>
  <c r="J701" i="61"/>
  <c r="J702" i="61"/>
  <c r="J703" i="61"/>
  <c r="J704" i="61"/>
  <c r="J705" i="61"/>
  <c r="J706" i="61"/>
  <c r="J707" i="61"/>
  <c r="J708" i="61"/>
  <c r="J709" i="61"/>
  <c r="J584" i="61"/>
  <c r="J585" i="61"/>
  <c r="J586" i="61"/>
  <c r="J587" i="61"/>
  <c r="J574" i="61"/>
  <c r="J575" i="61"/>
  <c r="J576" i="61"/>
  <c r="J577" i="61"/>
  <c r="J578" i="61"/>
  <c r="J579" i="61"/>
  <c r="J580" i="61"/>
  <c r="J566" i="61"/>
  <c r="J567" i="61"/>
  <c r="J568" i="61"/>
  <c r="J569" i="61"/>
  <c r="J570" i="61"/>
  <c r="J559" i="61"/>
  <c r="J560" i="61"/>
  <c r="J561" i="61"/>
  <c r="J562" i="61"/>
  <c r="J552" i="61"/>
  <c r="J553" i="61"/>
  <c r="J554" i="61"/>
  <c r="J555" i="61"/>
  <c r="J533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22" i="61"/>
  <c r="J523" i="61"/>
  <c r="J524" i="61"/>
  <c r="J525" i="61"/>
  <c r="J526" i="61"/>
  <c r="J527" i="61"/>
  <c r="J528" i="61"/>
  <c r="J529" i="61"/>
  <c r="J514" i="61"/>
  <c r="J515" i="61"/>
  <c r="J516" i="61"/>
  <c r="J517" i="61"/>
  <c r="J518" i="61"/>
  <c r="J507" i="61"/>
  <c r="J508" i="61"/>
  <c r="J509" i="61"/>
  <c r="J510" i="61"/>
  <c r="J492" i="61"/>
  <c r="J493" i="61"/>
  <c r="J494" i="61"/>
  <c r="J495" i="61"/>
  <c r="J496" i="61"/>
  <c r="J497" i="61"/>
  <c r="J498" i="61"/>
  <c r="J499" i="61"/>
  <c r="J500" i="61"/>
  <c r="J501" i="61"/>
  <c r="J502" i="61"/>
  <c r="J503" i="61"/>
  <c r="J480" i="61"/>
  <c r="J481" i="61"/>
  <c r="J482" i="61"/>
  <c r="J483" i="61"/>
  <c r="J484" i="61"/>
  <c r="J485" i="61"/>
  <c r="J486" i="61"/>
  <c r="J487" i="61"/>
  <c r="J488" i="61"/>
  <c r="J464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57" i="61"/>
  <c r="J458" i="61"/>
  <c r="J459" i="61"/>
  <c r="J460" i="61"/>
  <c r="J436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172" i="61" l="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K13" i="61"/>
  <c r="K14" i="61"/>
  <c r="K23" i="61"/>
  <c r="K24" i="61"/>
  <c r="K31" i="61"/>
  <c r="K32" i="61"/>
  <c r="K41" i="61"/>
  <c r="K42" i="61"/>
  <c r="K51" i="61"/>
  <c r="K63" i="61"/>
  <c r="K64" i="61"/>
  <c r="K12" i="61"/>
  <c r="K30" i="61"/>
  <c r="K40" i="61"/>
  <c r="K50" i="61"/>
  <c r="K7" i="61"/>
  <c r="K8" i="61"/>
  <c r="K9" i="61"/>
  <c r="K10" i="61"/>
  <c r="K11" i="61"/>
  <c r="K15" i="61"/>
  <c r="K17" i="61"/>
  <c r="K18" i="6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N29" i="19" l="1"/>
  <c r="AN5" i="19"/>
  <c r="AN63" i="19"/>
  <c r="AN54" i="19"/>
  <c r="AN22" i="19"/>
  <c r="AN6" i="19"/>
  <c r="AN66" i="19"/>
  <c r="AN57" i="19"/>
  <c r="AN49" i="19"/>
  <c r="AN41" i="19"/>
  <c r="AN33" i="19"/>
  <c r="AN25" i="19"/>
  <c r="AN17" i="19"/>
  <c r="AN9" i="19"/>
  <c r="AN32" i="19"/>
  <c r="AN24" i="19"/>
  <c r="AN8" i="19"/>
  <c r="AN69" i="19"/>
  <c r="AN61" i="19"/>
  <c r="AN36" i="19"/>
  <c r="AN20" i="19"/>
  <c r="AN12" i="19"/>
  <c r="AN64" i="19"/>
  <c r="AN47" i="19"/>
  <c r="AN7" i="19"/>
  <c r="AN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N56" i="19"/>
  <c r="AN55" i="19"/>
  <c r="AN48" i="19"/>
  <c r="AN16" i="19"/>
  <c r="AN23" i="19"/>
  <c r="AN15" i="19"/>
  <c r="L31" i="61"/>
  <c r="L41" i="61"/>
  <c r="L30" i="61"/>
  <c r="AN68" i="19"/>
  <c r="AN60" i="19"/>
  <c r="AN51" i="19"/>
  <c r="AN43" i="19"/>
  <c r="AN19" i="19"/>
  <c r="AN11" i="19"/>
  <c r="AN39" i="19"/>
  <c r="L27" i="61"/>
  <c r="AN40" i="19"/>
  <c r="AN67" i="19"/>
  <c r="AN58" i="19"/>
  <c r="AN50" i="19"/>
  <c r="AN42" i="19"/>
  <c r="AN34" i="19"/>
  <c r="AN26" i="19"/>
  <c r="AN18" i="19"/>
  <c r="AN10" i="19"/>
  <c r="AN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7" i="61"/>
  <c r="AN71" i="19"/>
  <c r="AN46" i="19"/>
  <c r="AN38" i="19"/>
  <c r="AN30" i="19"/>
  <c r="AN14" i="19"/>
  <c r="L14" i="61"/>
  <c r="AN70" i="19"/>
  <c r="AN62" i="19"/>
  <c r="AN53" i="19"/>
  <c r="AN45" i="19"/>
  <c r="AN37" i="19"/>
  <c r="AN21" i="19"/>
  <c r="AN13" i="19"/>
  <c r="L13" i="61"/>
  <c r="M18" i="61"/>
  <c r="L64" i="61"/>
  <c r="L8" i="61"/>
  <c r="L15" i="61"/>
  <c r="AN52" i="19"/>
  <c r="AN44" i="19"/>
  <c r="AN28" i="19"/>
  <c r="L51" i="61"/>
  <c r="L63" i="61"/>
  <c r="AN27" i="19"/>
  <c r="AN35" i="19"/>
  <c r="M893" i="61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20" i="61"/>
  <c r="M921" i="61"/>
  <c r="M922" i="61"/>
  <c r="M923" i="61"/>
  <c r="M924" i="61"/>
  <c r="M925" i="61"/>
  <c r="M926" i="61"/>
  <c r="M927" i="61"/>
  <c r="M931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50" i="61"/>
  <c r="M951" i="61"/>
  <c r="M952" i="61"/>
  <c r="M953" i="61"/>
  <c r="M954" i="61"/>
  <c r="M955" i="61"/>
  <c r="M956" i="61"/>
  <c r="M957" i="61"/>
  <c r="M961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8" i="61"/>
  <c r="M979" i="61"/>
  <c r="M980" i="61"/>
  <c r="M981" i="61"/>
  <c r="M982" i="61"/>
  <c r="M983" i="61"/>
  <c r="M984" i="61"/>
  <c r="M985" i="61"/>
  <c r="M986" i="61"/>
  <c r="M990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11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31" i="61"/>
  <c r="M1032" i="61"/>
  <c r="M1033" i="61"/>
  <c r="M1034" i="61"/>
  <c r="M1035" i="61"/>
  <c r="M1036" i="61"/>
  <c r="M1037" i="61"/>
  <c r="M1038" i="61"/>
  <c r="M1042" i="61"/>
  <c r="M1043" i="61"/>
  <c r="M1044" i="61"/>
  <c r="M1045" i="61"/>
  <c r="M1046" i="61"/>
  <c r="M1047" i="61"/>
  <c r="M1048" i="61"/>
  <c r="M1049" i="61"/>
  <c r="M1050" i="61"/>
  <c r="M1051" i="61"/>
  <c r="M1055" i="61"/>
  <c r="M1056" i="61"/>
  <c r="M1057" i="61"/>
  <c r="M1058" i="61"/>
  <c r="M1062" i="61"/>
  <c r="M1063" i="61"/>
  <c r="M1064" i="61"/>
  <c r="L893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20" i="61"/>
  <c r="L921" i="61"/>
  <c r="L922" i="61"/>
  <c r="L923" i="61"/>
  <c r="L924" i="61"/>
  <c r="L925" i="61"/>
  <c r="L926" i="61"/>
  <c r="L927" i="61"/>
  <c r="L931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50" i="61"/>
  <c r="L951" i="61"/>
  <c r="L952" i="61"/>
  <c r="L953" i="61"/>
  <c r="L954" i="61"/>
  <c r="L955" i="61"/>
  <c r="L956" i="61"/>
  <c r="L957" i="61"/>
  <c r="L961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8" i="61"/>
  <c r="L979" i="61"/>
  <c r="L980" i="61"/>
  <c r="L981" i="61"/>
  <c r="L982" i="61"/>
  <c r="L983" i="61"/>
  <c r="L984" i="61"/>
  <c r="L985" i="61"/>
  <c r="L986" i="61"/>
  <c r="L990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AS108" i="30"/>
  <c r="L1011" i="61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31" i="61"/>
  <c r="L1032" i="61"/>
  <c r="L1033" i="61"/>
  <c r="L1034" i="61"/>
  <c r="L1035" i="61"/>
  <c r="L1036" i="61"/>
  <c r="L1037" i="61"/>
  <c r="L1038" i="61"/>
  <c r="L1042" i="61"/>
  <c r="L1043" i="61"/>
  <c r="L1044" i="61"/>
  <c r="L1045" i="61"/>
  <c r="L1046" i="61"/>
  <c r="L1047" i="61"/>
  <c r="L1048" i="61"/>
  <c r="L1049" i="61"/>
  <c r="L1050" i="61"/>
  <c r="L1051" i="61"/>
  <c r="L1055" i="61"/>
  <c r="L1056" i="61"/>
  <c r="L1057" i="61"/>
  <c r="L1058" i="61"/>
  <c r="L1062" i="61"/>
  <c r="L1063" i="61"/>
  <c r="L1064" i="61"/>
  <c r="K912" i="61"/>
  <c r="K969" i="61"/>
  <c r="K1005" i="61"/>
  <c r="K1023" i="61"/>
  <c r="K1043" i="61"/>
  <c r="K1063" i="61"/>
  <c r="M687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3" i="61"/>
  <c r="M714" i="61"/>
  <c r="M715" i="61"/>
  <c r="M716" i="61"/>
  <c r="M717" i="61"/>
  <c r="M721" i="61"/>
  <c r="M722" i="61"/>
  <c r="M723" i="61"/>
  <c r="M724" i="61"/>
  <c r="M728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4" i="61"/>
  <c r="M745" i="61"/>
  <c r="M746" i="61"/>
  <c r="M747" i="61"/>
  <c r="M748" i="61"/>
  <c r="M749" i="61"/>
  <c r="M753" i="61"/>
  <c r="M754" i="61"/>
  <c r="M755" i="61"/>
  <c r="M756" i="61"/>
  <c r="M757" i="61"/>
  <c r="M758" i="61"/>
  <c r="M759" i="61"/>
  <c r="M760" i="61"/>
  <c r="M764" i="61"/>
  <c r="M765" i="61"/>
  <c r="M766" i="61"/>
  <c r="M770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90" i="61"/>
  <c r="M791" i="61"/>
  <c r="M792" i="61"/>
  <c r="M793" i="61"/>
  <c r="M794" i="61"/>
  <c r="M798" i="61"/>
  <c r="M799" i="61"/>
  <c r="M800" i="61"/>
  <c r="M801" i="61"/>
  <c r="M802" i="61"/>
  <c r="M803" i="61"/>
  <c r="M804" i="61"/>
  <c r="M805" i="61"/>
  <c r="M806" i="61"/>
  <c r="M810" i="61"/>
  <c r="M811" i="61"/>
  <c r="M812" i="61"/>
  <c r="M813" i="61"/>
  <c r="M814" i="61"/>
  <c r="M815" i="61"/>
  <c r="M816" i="61"/>
  <c r="M817" i="61"/>
  <c r="M818" i="61"/>
  <c r="M819" i="61"/>
  <c r="M823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5" i="61"/>
  <c r="M846" i="61"/>
  <c r="M847" i="61"/>
  <c r="M851" i="61"/>
  <c r="M852" i="61"/>
  <c r="M853" i="61"/>
  <c r="M857" i="61"/>
  <c r="M858" i="61"/>
  <c r="M859" i="61"/>
  <c r="M860" i="61"/>
  <c r="M864" i="61"/>
  <c r="M865" i="61"/>
  <c r="M866" i="61"/>
  <c r="M867" i="61"/>
  <c r="M868" i="61"/>
  <c r="M872" i="61"/>
  <c r="M873" i="61"/>
  <c r="M874" i="61"/>
  <c r="M875" i="61"/>
  <c r="M876" i="61"/>
  <c r="M877" i="61"/>
  <c r="M881" i="61"/>
  <c r="M882" i="61"/>
  <c r="M883" i="61"/>
  <c r="M884" i="61"/>
  <c r="M885" i="61"/>
  <c r="M886" i="61"/>
  <c r="M887" i="61"/>
  <c r="AL7" i="32"/>
  <c r="AL8" i="32"/>
  <c r="AL9" i="32"/>
  <c r="AL10" i="32"/>
  <c r="AL15" i="32"/>
  <c r="AL16" i="32"/>
  <c r="AL17" i="32"/>
  <c r="AL18" i="32"/>
  <c r="L687" i="61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3" i="61"/>
  <c r="L714" i="61"/>
  <c r="L715" i="61"/>
  <c r="L716" i="61"/>
  <c r="L717" i="61"/>
  <c r="L721" i="61"/>
  <c r="L722" i="61"/>
  <c r="L723" i="61"/>
  <c r="L724" i="61"/>
  <c r="AL57" i="32"/>
  <c r="L728" i="61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AL71" i="32"/>
  <c r="L744" i="61"/>
  <c r="L745" i="61"/>
  <c r="L746" i="61"/>
  <c r="L747" i="61"/>
  <c r="L748" i="61"/>
  <c r="L749" i="61"/>
  <c r="L753" i="61"/>
  <c r="L754" i="61"/>
  <c r="L755" i="61"/>
  <c r="L756" i="61"/>
  <c r="L757" i="61"/>
  <c r="L758" i="61"/>
  <c r="L759" i="61"/>
  <c r="L760" i="61"/>
  <c r="AL87" i="32"/>
  <c r="L764" i="61"/>
  <c r="L765" i="61"/>
  <c r="L766" i="61"/>
  <c r="L770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90" i="61"/>
  <c r="L791" i="61"/>
  <c r="L792" i="61"/>
  <c r="L793" i="61"/>
  <c r="L794" i="61"/>
  <c r="L798" i="61"/>
  <c r="L799" i="61"/>
  <c r="L800" i="61"/>
  <c r="L801" i="61"/>
  <c r="L802" i="61"/>
  <c r="L803" i="61"/>
  <c r="L804" i="61"/>
  <c r="L805" i="61"/>
  <c r="L806" i="61"/>
  <c r="L810" i="61"/>
  <c r="L811" i="61"/>
  <c r="L812" i="61"/>
  <c r="L813" i="61"/>
  <c r="L814" i="61"/>
  <c r="L815" i="61"/>
  <c r="L816" i="61"/>
  <c r="L817" i="61"/>
  <c r="L818" i="61"/>
  <c r="L819" i="61"/>
  <c r="AL136" i="32"/>
  <c r="L823" i="61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5" i="61"/>
  <c r="L846" i="61"/>
  <c r="L847" i="61"/>
  <c r="AL160" i="32"/>
  <c r="L851" i="61"/>
  <c r="L852" i="61"/>
  <c r="L853" i="61"/>
  <c r="L857" i="61"/>
  <c r="L858" i="61"/>
  <c r="L859" i="61"/>
  <c r="L860" i="61"/>
  <c r="AL169" i="32"/>
  <c r="L864" i="61"/>
  <c r="L865" i="61"/>
  <c r="L866" i="61"/>
  <c r="L867" i="61"/>
  <c r="L868" i="61"/>
  <c r="AL175" i="32"/>
  <c r="L872" i="61"/>
  <c r="L873" i="61"/>
  <c r="L874" i="61"/>
  <c r="L875" i="61"/>
  <c r="L876" i="61"/>
  <c r="L877" i="61"/>
  <c r="L881" i="61"/>
  <c r="L882" i="61"/>
  <c r="L883" i="61"/>
  <c r="L884" i="61"/>
  <c r="L885" i="61"/>
  <c r="L886" i="61"/>
  <c r="L887" i="61"/>
  <c r="K701" i="61"/>
  <c r="K739" i="61"/>
  <c r="K877" i="61"/>
  <c r="K887" i="61"/>
  <c r="K834" i="61"/>
  <c r="K687" i="61"/>
  <c r="K688" i="61"/>
  <c r="K693" i="61"/>
  <c r="K694" i="61"/>
  <c r="K695" i="61"/>
  <c r="K696" i="61"/>
  <c r="K702" i="61"/>
  <c r="K703" i="61"/>
  <c r="K704" i="61"/>
  <c r="K709" i="61"/>
  <c r="K713" i="61"/>
  <c r="K714" i="61"/>
  <c r="K721" i="61"/>
  <c r="K722" i="61"/>
  <c r="K723" i="61"/>
  <c r="K724" i="61"/>
  <c r="K731" i="61"/>
  <c r="K732" i="61"/>
  <c r="K733" i="61"/>
  <c r="K734" i="61"/>
  <c r="K740" i="61"/>
  <c r="K744" i="61"/>
  <c r="K749" i="61"/>
  <c r="K753" i="61"/>
  <c r="K754" i="61"/>
  <c r="K759" i="61"/>
  <c r="K760" i="61"/>
  <c r="K764" i="61"/>
  <c r="K771" i="61"/>
  <c r="K772" i="61"/>
  <c r="K773" i="61"/>
  <c r="K774" i="61"/>
  <c r="K779" i="61"/>
  <c r="K780" i="61"/>
  <c r="K781" i="61"/>
  <c r="K782" i="61"/>
  <c r="K790" i="61"/>
  <c r="K791" i="61"/>
  <c r="K792" i="61"/>
  <c r="K799" i="61"/>
  <c r="K800" i="61"/>
  <c r="K801" i="61"/>
  <c r="K802" i="61"/>
  <c r="K810" i="61"/>
  <c r="K811" i="61"/>
  <c r="K812" i="61"/>
  <c r="K817" i="61"/>
  <c r="K818" i="61"/>
  <c r="K819" i="61"/>
  <c r="K827" i="61"/>
  <c r="K828" i="61"/>
  <c r="K829" i="61"/>
  <c r="K830" i="61"/>
  <c r="K835" i="61"/>
  <c r="K836" i="61"/>
  <c r="K837" i="61"/>
  <c r="K838" i="61"/>
  <c r="K845" i="61"/>
  <c r="K846" i="61"/>
  <c r="K847" i="61"/>
  <c r="K857" i="61"/>
  <c r="K858" i="61"/>
  <c r="K859" i="61"/>
  <c r="K860" i="61"/>
  <c r="K867" i="61"/>
  <c r="K868" i="61"/>
  <c r="K872" i="61"/>
  <c r="K881" i="61"/>
  <c r="K882" i="61"/>
  <c r="M59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12" i="61"/>
  <c r="M613" i="61"/>
  <c r="M614" i="61"/>
  <c r="M615" i="61"/>
  <c r="M616" i="61"/>
  <c r="M617" i="61"/>
  <c r="M618" i="61"/>
  <c r="M619" i="61"/>
  <c r="M620" i="61"/>
  <c r="M624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41" i="61"/>
  <c r="M642" i="61"/>
  <c r="M643" i="61"/>
  <c r="M644" i="61"/>
  <c r="M645" i="61"/>
  <c r="M649" i="61"/>
  <c r="M650" i="61"/>
  <c r="M651" i="61"/>
  <c r="M652" i="61"/>
  <c r="M656" i="61"/>
  <c r="M657" i="61"/>
  <c r="M661" i="61"/>
  <c r="M662" i="61"/>
  <c r="M663" i="61"/>
  <c r="M664" i="61"/>
  <c r="M665" i="61"/>
  <c r="M666" i="61"/>
  <c r="M670" i="61"/>
  <c r="M671" i="61"/>
  <c r="M672" i="61"/>
  <c r="M673" i="61"/>
  <c r="M674" i="61"/>
  <c r="M678" i="61"/>
  <c r="M679" i="61"/>
  <c r="M680" i="61"/>
  <c r="M681" i="61"/>
  <c r="AL5" i="34"/>
  <c r="AL7" i="34"/>
  <c r="AL11" i="34"/>
  <c r="L593" i="61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AL29" i="34"/>
  <c r="L612" i="61"/>
  <c r="L613" i="61"/>
  <c r="L614" i="61"/>
  <c r="L615" i="61"/>
  <c r="L616" i="61"/>
  <c r="L617" i="61"/>
  <c r="L618" i="61"/>
  <c r="L619" i="61"/>
  <c r="L620" i="61"/>
  <c r="AL39" i="34"/>
  <c r="L624" i="61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AL54" i="34"/>
  <c r="L641" i="61"/>
  <c r="L642" i="61"/>
  <c r="L643" i="61"/>
  <c r="L644" i="61"/>
  <c r="L645" i="61"/>
  <c r="AL60" i="34"/>
  <c r="L649" i="61"/>
  <c r="L650" i="61"/>
  <c r="L651" i="61"/>
  <c r="L652" i="61"/>
  <c r="L656" i="61"/>
  <c r="L657" i="61"/>
  <c r="AL68" i="34"/>
  <c r="L661" i="61"/>
  <c r="L662" i="61"/>
  <c r="L663" i="61"/>
  <c r="L664" i="61"/>
  <c r="L665" i="61"/>
  <c r="L666" i="61"/>
  <c r="AL75" i="34"/>
  <c r="L670" i="61"/>
  <c r="L671" i="61"/>
  <c r="L672" i="61"/>
  <c r="L673" i="61"/>
  <c r="L674" i="61"/>
  <c r="L678" i="61"/>
  <c r="L679" i="61"/>
  <c r="L681" i="61"/>
  <c r="K628" i="61"/>
  <c r="K593" i="61"/>
  <c r="K594" i="61"/>
  <c r="K599" i="61"/>
  <c r="K600" i="61"/>
  <c r="K601" i="61"/>
  <c r="K602" i="61"/>
  <c r="K607" i="61"/>
  <c r="K608" i="61"/>
  <c r="K612" i="61"/>
  <c r="K617" i="61"/>
  <c r="K618" i="61"/>
  <c r="K619" i="61"/>
  <c r="K620" i="61"/>
  <c r="K627" i="61"/>
  <c r="K629" i="61"/>
  <c r="K630" i="61"/>
  <c r="K631" i="61"/>
  <c r="K635" i="61"/>
  <c r="K636" i="61"/>
  <c r="K637" i="61"/>
  <c r="K641" i="61"/>
  <c r="K645" i="61"/>
  <c r="K649" i="61"/>
  <c r="K650" i="61"/>
  <c r="K651" i="61"/>
  <c r="K657" i="61"/>
  <c r="K661" i="61"/>
  <c r="K662" i="61"/>
  <c r="K663" i="61"/>
  <c r="K670" i="61"/>
  <c r="K671" i="61"/>
  <c r="K672" i="61"/>
  <c r="K673" i="61"/>
  <c r="K679" i="61"/>
  <c r="K680" i="61"/>
  <c r="K681" i="61"/>
  <c r="M436" i="61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7" i="61"/>
  <c r="M458" i="61"/>
  <c r="M459" i="61"/>
  <c r="M460" i="61"/>
  <c r="M464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80" i="61"/>
  <c r="M481" i="61"/>
  <c r="M482" i="61"/>
  <c r="M483" i="61"/>
  <c r="M484" i="61"/>
  <c r="M485" i="61"/>
  <c r="M486" i="61"/>
  <c r="M487" i="61"/>
  <c r="M488" i="61"/>
  <c r="M492" i="61"/>
  <c r="M493" i="61"/>
  <c r="M494" i="61"/>
  <c r="M495" i="61"/>
  <c r="M496" i="61"/>
  <c r="M497" i="61"/>
  <c r="M498" i="61"/>
  <c r="M499" i="61"/>
  <c r="M500" i="61"/>
  <c r="M501" i="61"/>
  <c r="M502" i="61"/>
  <c r="M503" i="61"/>
  <c r="M507" i="61"/>
  <c r="M508" i="61"/>
  <c r="M509" i="61"/>
  <c r="M510" i="61"/>
  <c r="M514" i="61"/>
  <c r="M515" i="61"/>
  <c r="M516" i="61"/>
  <c r="M517" i="61"/>
  <c r="M518" i="61"/>
  <c r="M522" i="61"/>
  <c r="M523" i="61"/>
  <c r="M524" i="61"/>
  <c r="M525" i="61"/>
  <c r="M526" i="61"/>
  <c r="M527" i="61"/>
  <c r="M528" i="61"/>
  <c r="M529" i="61"/>
  <c r="M533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52" i="61"/>
  <c r="M553" i="61"/>
  <c r="M554" i="61"/>
  <c r="M555" i="61"/>
  <c r="M559" i="61"/>
  <c r="M560" i="61"/>
  <c r="M561" i="61"/>
  <c r="M562" i="61"/>
  <c r="M566" i="61"/>
  <c r="M567" i="61"/>
  <c r="M568" i="61"/>
  <c r="M569" i="61"/>
  <c r="M570" i="61"/>
  <c r="M574" i="61"/>
  <c r="M575" i="61"/>
  <c r="M576" i="61"/>
  <c r="M577" i="61"/>
  <c r="M578" i="61"/>
  <c r="M579" i="61"/>
  <c r="M580" i="61"/>
  <c r="M584" i="61"/>
  <c r="M585" i="61"/>
  <c r="M586" i="61"/>
  <c r="M587" i="61"/>
  <c r="L436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7" i="61"/>
  <c r="L458" i="61"/>
  <c r="L459" i="61"/>
  <c r="L460" i="61"/>
  <c r="L464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80" i="61"/>
  <c r="L481" i="61"/>
  <c r="L482" i="61"/>
  <c r="L483" i="61"/>
  <c r="L484" i="61"/>
  <c r="L485" i="61"/>
  <c r="L486" i="61"/>
  <c r="L487" i="61"/>
  <c r="L488" i="61"/>
  <c r="L492" i="61"/>
  <c r="L493" i="61"/>
  <c r="L494" i="61"/>
  <c r="L495" i="61"/>
  <c r="L496" i="61"/>
  <c r="L497" i="61"/>
  <c r="L498" i="61"/>
  <c r="L499" i="61"/>
  <c r="L500" i="61"/>
  <c r="L501" i="61"/>
  <c r="L502" i="61"/>
  <c r="L503" i="61"/>
  <c r="L507" i="61"/>
  <c r="L508" i="61"/>
  <c r="L509" i="61"/>
  <c r="L510" i="61"/>
  <c r="L514" i="61"/>
  <c r="L515" i="61"/>
  <c r="L516" i="61"/>
  <c r="L517" i="61"/>
  <c r="L518" i="61"/>
  <c r="L522" i="61"/>
  <c r="L523" i="61"/>
  <c r="L524" i="61"/>
  <c r="L525" i="61"/>
  <c r="L526" i="61"/>
  <c r="L527" i="61"/>
  <c r="L528" i="61"/>
  <c r="L529" i="61"/>
  <c r="L533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52" i="61"/>
  <c r="L553" i="61"/>
  <c r="L554" i="61"/>
  <c r="L555" i="61"/>
  <c r="L559" i="61"/>
  <c r="R559" i="61" s="1"/>
  <c r="L560" i="61"/>
  <c r="L561" i="61"/>
  <c r="L562" i="61"/>
  <c r="L566" i="61"/>
  <c r="L567" i="61"/>
  <c r="L568" i="61"/>
  <c r="L569" i="61"/>
  <c r="L570" i="61"/>
  <c r="L574" i="61"/>
  <c r="L575" i="61"/>
  <c r="L576" i="61"/>
  <c r="L577" i="61"/>
  <c r="L578" i="61"/>
  <c r="L579" i="61"/>
  <c r="L580" i="61"/>
  <c r="L584" i="61"/>
  <c r="L585" i="61"/>
  <c r="L586" i="61"/>
  <c r="L587" i="61"/>
  <c r="K447" i="61"/>
  <c r="K494" i="61"/>
  <c r="K495" i="61"/>
  <c r="K552" i="61"/>
  <c r="K574" i="61"/>
  <c r="K439" i="61"/>
  <c r="K467" i="61"/>
  <c r="K503" i="61"/>
  <c r="K515" i="61"/>
  <c r="K543" i="61"/>
  <c r="K585" i="61"/>
  <c r="K437" i="61"/>
  <c r="K438" i="61"/>
  <c r="K442" i="61"/>
  <c r="K443" i="61"/>
  <c r="K445" i="61"/>
  <c r="K446" i="61"/>
  <c r="K450" i="61"/>
  <c r="K451" i="61"/>
  <c r="K453" i="61"/>
  <c r="K460" i="61"/>
  <c r="K465" i="61"/>
  <c r="K470" i="61"/>
  <c r="K471" i="61"/>
  <c r="K473" i="61"/>
  <c r="K474" i="61"/>
  <c r="K480" i="61"/>
  <c r="K481" i="61"/>
  <c r="K483" i="61"/>
  <c r="K484" i="61"/>
  <c r="K488" i="61"/>
  <c r="K493" i="61"/>
  <c r="K498" i="61"/>
  <c r="K499" i="61"/>
  <c r="K501" i="61"/>
  <c r="K502" i="61"/>
  <c r="K508" i="61"/>
  <c r="K509" i="61"/>
  <c r="K514" i="61"/>
  <c r="K518" i="61"/>
  <c r="K523" i="61"/>
  <c r="K524" i="61"/>
  <c r="K525" i="61"/>
  <c r="K528" i="61"/>
  <c r="K529" i="61"/>
  <c r="K533" i="61"/>
  <c r="K534" i="61"/>
  <c r="K538" i="61"/>
  <c r="K539" i="61"/>
  <c r="K541" i="61"/>
  <c r="K546" i="61"/>
  <c r="K547" i="61"/>
  <c r="K559" i="61"/>
  <c r="K561" i="61"/>
  <c r="K562" i="61"/>
  <c r="K568" i="61"/>
  <c r="K569" i="61"/>
  <c r="K575" i="61"/>
  <c r="K578" i="61"/>
  <c r="K579" i="61"/>
  <c r="K584" i="61"/>
  <c r="AP3" i="39"/>
  <c r="Q414" i="61" l="1"/>
  <c r="K1013" i="61"/>
  <c r="K911" i="61"/>
  <c r="K1058" i="61"/>
  <c r="K1038" i="61"/>
  <c r="K1012" i="61"/>
  <c r="K994" i="61"/>
  <c r="K974" i="61"/>
  <c r="K910" i="61"/>
  <c r="K902" i="61"/>
  <c r="K1049" i="61"/>
  <c r="K1031" i="61"/>
  <c r="K1003" i="61"/>
  <c r="K985" i="61"/>
  <c r="K957" i="61"/>
  <c r="K931" i="61"/>
  <c r="K921" i="61"/>
  <c r="K895" i="61"/>
  <c r="K1048" i="61"/>
  <c r="K1020" i="61"/>
  <c r="K1002" i="61"/>
  <c r="K984" i="61"/>
  <c r="K966" i="61"/>
  <c r="K946" i="61"/>
  <c r="K938" i="61"/>
  <c r="K920" i="61"/>
  <c r="K894" i="61"/>
  <c r="K1021" i="61"/>
  <c r="K995" i="61"/>
  <c r="K967" i="61"/>
  <c r="K939" i="61"/>
  <c r="K903" i="61"/>
  <c r="K1026" i="61"/>
  <c r="K982" i="61"/>
  <c r="K944" i="61"/>
  <c r="K908" i="61"/>
  <c r="K105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36" i="61"/>
  <c r="K992" i="61"/>
  <c r="K954" i="61"/>
  <c r="K916" i="61"/>
  <c r="K1064" i="61"/>
  <c r="K1044" i="61"/>
  <c r="K1034" i="61"/>
  <c r="K1024" i="61"/>
  <c r="K1016" i="61"/>
  <c r="K1006" i="61"/>
  <c r="K998" i="61"/>
  <c r="K990" i="61"/>
  <c r="K980" i="61"/>
  <c r="K970" i="61"/>
  <c r="K962" i="61"/>
  <c r="K952" i="61"/>
  <c r="K942" i="61"/>
  <c r="K934" i="61"/>
  <c r="K924" i="61"/>
  <c r="K914" i="61"/>
  <c r="K906" i="61"/>
  <c r="K898" i="61"/>
  <c r="K1062" i="61"/>
  <c r="K1042" i="61"/>
  <c r="K1022" i="61"/>
  <c r="K1004" i="61"/>
  <c r="K986" i="61"/>
  <c r="K968" i="61"/>
  <c r="K896" i="61"/>
  <c r="AS64" i="30"/>
  <c r="K1056" i="61"/>
  <c r="K972" i="61"/>
  <c r="K936" i="61"/>
  <c r="K900" i="61"/>
  <c r="K1046" i="61"/>
  <c r="K1018" i="61"/>
  <c r="K1000" i="61"/>
  <c r="K964" i="61"/>
  <c r="K926" i="61"/>
  <c r="AS146" i="30"/>
  <c r="AL178" i="32"/>
  <c r="K866" i="61"/>
  <c r="K816" i="61"/>
  <c r="AL182" i="32"/>
  <c r="AL78" i="32"/>
  <c r="AL46" i="32"/>
  <c r="AL22" i="32"/>
  <c r="AL14" i="32"/>
  <c r="AL6" i="32"/>
  <c r="AL146" i="32"/>
  <c r="AL186" i="32"/>
  <c r="AL106" i="32"/>
  <c r="AL90" i="32"/>
  <c r="K883" i="61"/>
  <c r="K873" i="61"/>
  <c r="K851" i="61"/>
  <c r="K839" i="61"/>
  <c r="K831" i="61"/>
  <c r="K823" i="61"/>
  <c r="K813" i="61"/>
  <c r="K803" i="61"/>
  <c r="K793" i="61"/>
  <c r="K783" i="61"/>
  <c r="K775" i="61"/>
  <c r="K765" i="61"/>
  <c r="K755" i="61"/>
  <c r="K745" i="61"/>
  <c r="K735" i="61"/>
  <c r="K715" i="61"/>
  <c r="K705" i="61"/>
  <c r="K697" i="61"/>
  <c r="K689" i="61"/>
  <c r="AL58" i="32"/>
  <c r="AL170" i="32"/>
  <c r="AL82" i="32"/>
  <c r="AL154" i="32"/>
  <c r="AL74" i="32"/>
  <c r="K886" i="61"/>
  <c r="K826" i="61"/>
  <c r="K798" i="61"/>
  <c r="K778" i="61"/>
  <c r="K758" i="61"/>
  <c r="K738" i="61"/>
  <c r="K692" i="61"/>
  <c r="AL156" i="32"/>
  <c r="AL20" i="32"/>
  <c r="K885" i="61"/>
  <c r="K865" i="61"/>
  <c r="K841" i="61"/>
  <c r="K825" i="61"/>
  <c r="K805" i="61"/>
  <c r="K785" i="61"/>
  <c r="K757" i="61"/>
  <c r="K737" i="61"/>
  <c r="K717" i="61"/>
  <c r="K699" i="61"/>
  <c r="AL91" i="32"/>
  <c r="AL11" i="32"/>
  <c r="AL138" i="32"/>
  <c r="AL4" i="32"/>
  <c r="AL122" i="32"/>
  <c r="AL42" i="32"/>
  <c r="K876" i="61"/>
  <c r="K806" i="61"/>
  <c r="K786" i="61"/>
  <c r="K770" i="61"/>
  <c r="K748" i="61"/>
  <c r="K730" i="61"/>
  <c r="K708" i="61"/>
  <c r="K700" i="61"/>
  <c r="AL164" i="32"/>
  <c r="AL52" i="32"/>
  <c r="AL12" i="32"/>
  <c r="K875" i="61"/>
  <c r="K853" i="61"/>
  <c r="K833" i="61"/>
  <c r="K815" i="61"/>
  <c r="K777" i="61"/>
  <c r="K747" i="61"/>
  <c r="K729" i="61"/>
  <c r="K707" i="61"/>
  <c r="K691" i="61"/>
  <c r="AL115" i="32"/>
  <c r="AL19" i="32"/>
  <c r="AL50" i="32"/>
  <c r="AL114" i="32"/>
  <c r="AL26" i="32"/>
  <c r="AL6" i="34"/>
  <c r="AL12" i="34"/>
  <c r="AL35" i="34"/>
  <c r="AL10" i="34"/>
  <c r="AL4" i="34"/>
  <c r="AL81" i="34"/>
  <c r="AL65" i="34"/>
  <c r="AL9" i="34"/>
  <c r="K613" i="61"/>
  <c r="K603" i="61"/>
  <c r="K595" i="61"/>
  <c r="AL67" i="34"/>
  <c r="AL27" i="34"/>
  <c r="AL83" i="34"/>
  <c r="K665" i="61"/>
  <c r="K643" i="61"/>
  <c r="K633" i="61"/>
  <c r="K625" i="61"/>
  <c r="K615" i="61"/>
  <c r="K605" i="61"/>
  <c r="K597" i="61"/>
  <c r="AL8" i="34"/>
  <c r="AL51" i="34"/>
  <c r="AL19" i="34"/>
  <c r="AL59" i="34"/>
  <c r="K674" i="61"/>
  <c r="K664" i="61"/>
  <c r="K652" i="61"/>
  <c r="K642" i="61"/>
  <c r="K632" i="61"/>
  <c r="K624" i="61"/>
  <c r="K614" i="61"/>
  <c r="K604" i="61"/>
  <c r="K596" i="61"/>
  <c r="K678" i="61"/>
  <c r="K666" i="61"/>
  <c r="K656" i="61"/>
  <c r="K644" i="61"/>
  <c r="K634" i="61"/>
  <c r="K626" i="61"/>
  <c r="K616" i="61"/>
  <c r="K606" i="61"/>
  <c r="K598" i="61"/>
  <c r="AL43" i="34"/>
  <c r="K542" i="61"/>
  <c r="K466" i="61"/>
  <c r="K553" i="61"/>
  <c r="K535" i="61"/>
  <c r="K485" i="61"/>
  <c r="K475" i="61"/>
  <c r="K457" i="61"/>
  <c r="K587" i="61"/>
  <c r="K567" i="61"/>
  <c r="K545" i="61"/>
  <c r="K527" i="61"/>
  <c r="K497" i="61"/>
  <c r="K459" i="61"/>
  <c r="K441" i="61"/>
  <c r="K555" i="61"/>
  <c r="K517" i="61"/>
  <c r="K487" i="61"/>
  <c r="K449" i="61"/>
  <c r="K586" i="61"/>
  <c r="K576" i="61"/>
  <c r="K554" i="61"/>
  <c r="K536" i="61"/>
  <c r="K516" i="61"/>
  <c r="K496" i="61"/>
  <c r="K476" i="61"/>
  <c r="K458" i="61"/>
  <c r="K440" i="61"/>
  <c r="K577" i="61"/>
  <c r="K537" i="61"/>
  <c r="K507" i="61"/>
  <c r="K469" i="61"/>
  <c r="K566" i="61"/>
  <c r="K544" i="61"/>
  <c r="K526" i="61"/>
  <c r="K486" i="61"/>
  <c r="K468" i="61"/>
  <c r="K448" i="61"/>
  <c r="K580" i="61"/>
  <c r="K570" i="61"/>
  <c r="K560" i="61"/>
  <c r="K548" i="61"/>
  <c r="K540" i="61"/>
  <c r="K522" i="61"/>
  <c r="K510" i="61"/>
  <c r="K500" i="61"/>
  <c r="K492" i="61"/>
  <c r="K482" i="61"/>
  <c r="K472" i="61"/>
  <c r="K464" i="61"/>
  <c r="K452" i="61"/>
  <c r="K444" i="61"/>
  <c r="K436" i="61"/>
  <c r="K1057" i="61"/>
  <c r="K1047" i="61"/>
  <c r="K1037" i="61"/>
  <c r="K1027" i="61"/>
  <c r="K1019" i="61"/>
  <c r="K1011" i="61"/>
  <c r="K1001" i="61"/>
  <c r="K993" i="61"/>
  <c r="K983" i="61"/>
  <c r="K973" i="61"/>
  <c r="K965" i="61"/>
  <c r="K955" i="61"/>
  <c r="K945" i="61"/>
  <c r="K937" i="61"/>
  <c r="K927" i="61"/>
  <c r="K909" i="61"/>
  <c r="K901" i="61"/>
  <c r="K893" i="61"/>
  <c r="AS29" i="30"/>
  <c r="AS128" i="30"/>
  <c r="AS82" i="30"/>
  <c r="K1051" i="61"/>
  <c r="K1033" i="61"/>
  <c r="K1015" i="61"/>
  <c r="K997" i="61"/>
  <c r="K979" i="61"/>
  <c r="K961" i="61"/>
  <c r="AS89" i="30"/>
  <c r="AS18" i="30"/>
  <c r="K1050" i="61"/>
  <c r="K1032" i="61"/>
  <c r="K1014" i="61"/>
  <c r="K996" i="61"/>
  <c r="K978" i="61"/>
  <c r="K950" i="61"/>
  <c r="K940" i="61"/>
  <c r="K932" i="61"/>
  <c r="K922" i="61"/>
  <c r="K904" i="61"/>
  <c r="AS145" i="30"/>
  <c r="AS122" i="30"/>
  <c r="AS104" i="30"/>
  <c r="AS81" i="30"/>
  <c r="AS58" i="30"/>
  <c r="AS40" i="30"/>
  <c r="AS17" i="30"/>
  <c r="K951" i="61"/>
  <c r="K941" i="61"/>
  <c r="K933" i="61"/>
  <c r="K923" i="61"/>
  <c r="K913" i="61"/>
  <c r="K905" i="61"/>
  <c r="K897" i="61"/>
  <c r="AS151" i="30"/>
  <c r="AS135" i="30"/>
  <c r="AS79" i="30"/>
  <c r="AS55" i="30"/>
  <c r="AS144" i="30"/>
  <c r="AS121" i="30"/>
  <c r="AS98" i="30"/>
  <c r="AS80" i="30"/>
  <c r="AS57" i="30"/>
  <c r="AS34" i="30"/>
  <c r="AS16" i="30"/>
  <c r="AS105" i="30"/>
  <c r="AS41" i="30"/>
  <c r="AS138" i="30"/>
  <c r="AS120" i="30"/>
  <c r="AS97" i="30"/>
  <c r="AS56" i="30"/>
  <c r="AS33" i="30"/>
  <c r="AS10" i="30"/>
  <c r="AS137" i="30"/>
  <c r="AS114" i="30"/>
  <c r="AS96" i="30"/>
  <c r="AS73" i="30"/>
  <c r="AS50" i="30"/>
  <c r="AS32" i="30"/>
  <c r="AS9" i="30"/>
  <c r="AS74" i="30"/>
  <c r="AS126" i="30"/>
  <c r="AS38" i="30"/>
  <c r="AS154" i="30"/>
  <c r="AS136" i="30"/>
  <c r="AS113" i="30"/>
  <c r="AS90" i="30"/>
  <c r="AS72" i="30"/>
  <c r="AS49" i="30"/>
  <c r="AS26" i="30"/>
  <c r="AS8" i="30"/>
  <c r="AS153" i="30"/>
  <c r="AS130" i="30"/>
  <c r="AS112" i="30"/>
  <c r="AS66" i="30"/>
  <c r="AS48" i="30"/>
  <c r="AS25" i="30"/>
  <c r="AS152" i="30"/>
  <c r="AS129" i="30"/>
  <c r="AS106" i="30"/>
  <c r="AS88" i="30"/>
  <c r="AS65" i="30"/>
  <c r="AS42" i="30"/>
  <c r="AS24" i="30"/>
  <c r="R1058" i="61"/>
  <c r="Q1058" i="61"/>
  <c r="AS143" i="30"/>
  <c r="AS127" i="30"/>
  <c r="AS119" i="30"/>
  <c r="AS111" i="30"/>
  <c r="AS103" i="30"/>
  <c r="AS95" i="30"/>
  <c r="AS87" i="30"/>
  <c r="AS71" i="30"/>
  <c r="AS63" i="30"/>
  <c r="AS47" i="30"/>
  <c r="AS39" i="30"/>
  <c r="AS31" i="30"/>
  <c r="AS23" i="30"/>
  <c r="AS15" i="30"/>
  <c r="AS7" i="30"/>
  <c r="AS150" i="30"/>
  <c r="AS142" i="30"/>
  <c r="AS134" i="30"/>
  <c r="AS118" i="30"/>
  <c r="AS110" i="30"/>
  <c r="AS102" i="30"/>
  <c r="AS94" i="30"/>
  <c r="AS86" i="30"/>
  <c r="AS78" i="30"/>
  <c r="AS70" i="30"/>
  <c r="AS62" i="30"/>
  <c r="AS54" i="30"/>
  <c r="AS46" i="30"/>
  <c r="AS30" i="30"/>
  <c r="AS22" i="30"/>
  <c r="AS14" i="30"/>
  <c r="AS6" i="30"/>
  <c r="AS149" i="30"/>
  <c r="AS133" i="30"/>
  <c r="AS117" i="30"/>
  <c r="AS101" i="30"/>
  <c r="AS85" i="30"/>
  <c r="AS69" i="30"/>
  <c r="AS37" i="30"/>
  <c r="AS148" i="30"/>
  <c r="AS140" i="30"/>
  <c r="AS132" i="30"/>
  <c r="AS124" i="30"/>
  <c r="AS116" i="30"/>
  <c r="AS100" i="30"/>
  <c r="AS92" i="30"/>
  <c r="AS84" i="30"/>
  <c r="AS76" i="30"/>
  <c r="AS68" i="30"/>
  <c r="AS60" i="30"/>
  <c r="AS52" i="30"/>
  <c r="AS44" i="30"/>
  <c r="AS36" i="30"/>
  <c r="AS28" i="30"/>
  <c r="AS20" i="30"/>
  <c r="AS12" i="30"/>
  <c r="AS141" i="30"/>
  <c r="AS125" i="30"/>
  <c r="AS109" i="30"/>
  <c r="AS93" i="30"/>
  <c r="AS77" i="30"/>
  <c r="AS61" i="30"/>
  <c r="AS53" i="30"/>
  <c r="AS45" i="30"/>
  <c r="AS21" i="30"/>
  <c r="AS13" i="30"/>
  <c r="AS5" i="30"/>
  <c r="K956" i="61"/>
  <c r="AS147" i="30"/>
  <c r="AS139" i="30"/>
  <c r="AS131" i="30"/>
  <c r="AS123" i="30"/>
  <c r="AS115" i="30"/>
  <c r="AS107" i="30"/>
  <c r="AS99" i="30"/>
  <c r="AS91" i="30"/>
  <c r="AS83" i="30"/>
  <c r="AS75" i="30"/>
  <c r="AS67" i="30"/>
  <c r="AS59" i="30"/>
  <c r="AS51" i="30"/>
  <c r="AS43" i="30"/>
  <c r="AS35" i="30"/>
  <c r="AS27" i="30"/>
  <c r="AS19" i="30"/>
  <c r="AS11" i="30"/>
  <c r="AL129" i="32"/>
  <c r="AL33" i="32"/>
  <c r="AL185" i="32"/>
  <c r="AL25" i="32"/>
  <c r="AL125" i="32"/>
  <c r="AL109" i="32"/>
  <c r="AL21" i="32"/>
  <c r="AL13" i="32"/>
  <c r="AL5" i="32"/>
  <c r="AL177" i="32"/>
  <c r="AL145" i="32"/>
  <c r="AL113" i="32"/>
  <c r="AL81" i="32"/>
  <c r="AL49" i="32"/>
  <c r="AL97" i="32"/>
  <c r="AL153" i="32"/>
  <c r="AL137" i="32"/>
  <c r="AL105" i="32"/>
  <c r="AL73" i="32"/>
  <c r="AL41" i="32"/>
  <c r="AL161" i="32"/>
  <c r="AL65" i="32"/>
  <c r="AL121" i="32"/>
  <c r="AL89" i="32"/>
  <c r="K884" i="61"/>
  <c r="K874" i="61"/>
  <c r="K86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28" i="61"/>
  <c r="K716" i="61"/>
  <c r="K706" i="61"/>
  <c r="K698" i="61"/>
  <c r="K690" i="61"/>
  <c r="AL162" i="32"/>
  <c r="AL130" i="32"/>
  <c r="AL98" i="32"/>
  <c r="AL66" i="32"/>
  <c r="AL34" i="32"/>
  <c r="AL176" i="32"/>
  <c r="AL152" i="32"/>
  <c r="AL128" i="32"/>
  <c r="AL104" i="32"/>
  <c r="AL88" i="32"/>
  <c r="AL64" i="32"/>
  <c r="AL48" i="32"/>
  <c r="AL40" i="32"/>
  <c r="AL32" i="32"/>
  <c r="AL183" i="32"/>
  <c r="AL167" i="32"/>
  <c r="AL159" i="32"/>
  <c r="AL151" i="32"/>
  <c r="AL143" i="32"/>
  <c r="AL135" i="32"/>
  <c r="AL127" i="32"/>
  <c r="AL119" i="32"/>
  <c r="AL111" i="32"/>
  <c r="AL103" i="32"/>
  <c r="AL95" i="32"/>
  <c r="AL79" i="32"/>
  <c r="AL63" i="32"/>
  <c r="AL55" i="32"/>
  <c r="AL47" i="32"/>
  <c r="AL39" i="32"/>
  <c r="AL31" i="32"/>
  <c r="AL23" i="32"/>
  <c r="AL174" i="32"/>
  <c r="AL166" i="32"/>
  <c r="AL158" i="32"/>
  <c r="AL150" i="32"/>
  <c r="AL142" i="32"/>
  <c r="AL134" i="32"/>
  <c r="AL126" i="32"/>
  <c r="AL118" i="32"/>
  <c r="AL110" i="32"/>
  <c r="AL102" i="32"/>
  <c r="AL94" i="32"/>
  <c r="AL86" i="32"/>
  <c r="AL70" i="32"/>
  <c r="AL62" i="32"/>
  <c r="AL54" i="32"/>
  <c r="AL38" i="32"/>
  <c r="AL30" i="32"/>
  <c r="AL168" i="32"/>
  <c r="AL144" i="32"/>
  <c r="AL120" i="32"/>
  <c r="AL96" i="32"/>
  <c r="AL72" i="32"/>
  <c r="AL181" i="32"/>
  <c r="AL165" i="32"/>
  <c r="AL141" i="32"/>
  <c r="AL93" i="32"/>
  <c r="AL77" i="32"/>
  <c r="AL61" i="32"/>
  <c r="AL45" i="32"/>
  <c r="AL188" i="32"/>
  <c r="AL180" i="32"/>
  <c r="AL172" i="32"/>
  <c r="AL148" i="32"/>
  <c r="AL140" i="32"/>
  <c r="AL132" i="32"/>
  <c r="AL124" i="32"/>
  <c r="AL116" i="32"/>
  <c r="AL108" i="32"/>
  <c r="AL100" i="32"/>
  <c r="AL92" i="32"/>
  <c r="AL84" i="32"/>
  <c r="AL76" i="32"/>
  <c r="AL68" i="32"/>
  <c r="AL60" i="32"/>
  <c r="AL44" i="32"/>
  <c r="AL36" i="32"/>
  <c r="AL28" i="32"/>
  <c r="AL184" i="32"/>
  <c r="AL112" i="32"/>
  <c r="AL80" i="32"/>
  <c r="AL56" i="32"/>
  <c r="AL24" i="32"/>
  <c r="AL189" i="32"/>
  <c r="AL173" i="32"/>
  <c r="AL157" i="32"/>
  <c r="AL149" i="32"/>
  <c r="AL133" i="32"/>
  <c r="AL117" i="32"/>
  <c r="AL101" i="32"/>
  <c r="AL85" i="32"/>
  <c r="AL69" i="32"/>
  <c r="AL53" i="32"/>
  <c r="AL37" i="32"/>
  <c r="AL29" i="32"/>
  <c r="AL187" i="32"/>
  <c r="AL179" i="32"/>
  <c r="AL171" i="32"/>
  <c r="AL163" i="32"/>
  <c r="AL155" i="32"/>
  <c r="AL147" i="32"/>
  <c r="AL139" i="32"/>
  <c r="AL131" i="32"/>
  <c r="AL123" i="32"/>
  <c r="AL107" i="32"/>
  <c r="AL99" i="32"/>
  <c r="AL83" i="32"/>
  <c r="AL75" i="32"/>
  <c r="AL67" i="32"/>
  <c r="AL59" i="32"/>
  <c r="AL51" i="32"/>
  <c r="AL43" i="32"/>
  <c r="AL35" i="32"/>
  <c r="AL27" i="32"/>
  <c r="AL82" i="34"/>
  <c r="AL74" i="34"/>
  <c r="AL66" i="34"/>
  <c r="AL58" i="34"/>
  <c r="AL50" i="34"/>
  <c r="AL42" i="34"/>
  <c r="AL34" i="34"/>
  <c r="AL26" i="34"/>
  <c r="AL18" i="34"/>
  <c r="AL73" i="34"/>
  <c r="AL57" i="34"/>
  <c r="AL49" i="34"/>
  <c r="AL41" i="34"/>
  <c r="AL33" i="34"/>
  <c r="AL25" i="34"/>
  <c r="AL17" i="34"/>
  <c r="L680" i="61"/>
  <c r="AL84" i="34"/>
  <c r="AL80" i="34"/>
  <c r="AL72" i="34"/>
  <c r="AL64" i="34"/>
  <c r="AL56" i="34"/>
  <c r="AL48" i="34"/>
  <c r="AL40" i="34"/>
  <c r="AL32" i="34"/>
  <c r="AL24" i="34"/>
  <c r="AL16" i="34"/>
  <c r="AL79" i="34"/>
  <c r="AL71" i="34"/>
  <c r="AL63" i="34"/>
  <c r="AL55" i="34"/>
  <c r="AL47" i="34"/>
  <c r="AL31" i="34"/>
  <c r="AL23" i="34"/>
  <c r="AL15" i="34"/>
  <c r="AL78" i="34"/>
  <c r="AL70" i="34"/>
  <c r="AL62" i="34"/>
  <c r="AL46" i="34"/>
  <c r="AL38" i="34"/>
  <c r="AL30" i="34"/>
  <c r="AL22" i="34"/>
  <c r="AL77" i="34"/>
  <c r="AL69" i="34"/>
  <c r="AL61" i="34"/>
  <c r="AL53" i="34"/>
  <c r="AL45" i="34"/>
  <c r="AL37" i="34"/>
  <c r="AL21" i="34"/>
  <c r="AL13" i="34"/>
  <c r="AL14" i="34"/>
  <c r="AL76" i="34"/>
  <c r="AL52" i="34"/>
  <c r="AL44" i="34"/>
  <c r="AL36" i="34"/>
  <c r="AL28" i="34"/>
  <c r="AL20" i="34"/>
  <c r="AQ3" i="39"/>
  <c r="AF3" i="15"/>
  <c r="J6" i="61"/>
  <c r="J20" i="61" s="1"/>
  <c r="K6" i="61"/>
  <c r="K20" i="61" s="1"/>
  <c r="AO3" i="39" l="1"/>
  <c r="AN3" i="19"/>
  <c r="H1065" i="61"/>
  <c r="H1059" i="61"/>
  <c r="H1052" i="61"/>
  <c r="H1039" i="61"/>
  <c r="H1028" i="61"/>
  <c r="H1008" i="61"/>
  <c r="H987" i="61"/>
  <c r="H975" i="61"/>
  <c r="H958" i="61"/>
  <c r="H947" i="61"/>
  <c r="H928" i="61"/>
  <c r="H917" i="61"/>
  <c r="H888" i="61"/>
  <c r="H878" i="61"/>
  <c r="H869" i="61"/>
  <c r="H861" i="61"/>
  <c r="H854" i="61"/>
  <c r="H848" i="61"/>
  <c r="H842" i="61"/>
  <c r="H820" i="61"/>
  <c r="H807" i="61"/>
  <c r="H795" i="61"/>
  <c r="H787" i="61"/>
  <c r="H767" i="61"/>
  <c r="H761" i="61"/>
  <c r="H750" i="61"/>
  <c r="H741" i="61"/>
  <c r="H725" i="61"/>
  <c r="H718" i="61"/>
  <c r="H710" i="61"/>
  <c r="H682" i="61"/>
  <c r="H675" i="61"/>
  <c r="H667" i="61"/>
  <c r="H658" i="61"/>
  <c r="H653" i="61"/>
  <c r="H646" i="61"/>
  <c r="H638" i="61"/>
  <c r="H621" i="61"/>
  <c r="H609" i="61"/>
  <c r="H588" i="61"/>
  <c r="H581" i="61"/>
  <c r="H571" i="61"/>
  <c r="H563" i="61"/>
  <c r="H556" i="61"/>
  <c r="H549" i="61"/>
  <c r="H530" i="61"/>
  <c r="H519" i="61"/>
  <c r="H511" i="61"/>
  <c r="H504" i="61"/>
  <c r="H489" i="61"/>
  <c r="H477" i="61"/>
  <c r="H461" i="61"/>
  <c r="H454" i="61"/>
  <c r="H431" i="61"/>
  <c r="H409" i="61"/>
  <c r="H398" i="61"/>
  <c r="H392" i="61"/>
  <c r="H385" i="61"/>
  <c r="H370" i="61"/>
  <c r="H359" i="61"/>
  <c r="H337" i="61"/>
  <c r="H320" i="61"/>
  <c r="H308" i="61"/>
  <c r="H294" i="61"/>
  <c r="H288" i="61"/>
  <c r="H280" i="61"/>
  <c r="H253" i="61"/>
  <c r="H264" i="61" s="1"/>
  <c r="H222" i="61"/>
  <c r="H209" i="61"/>
  <c r="H178" i="61"/>
  <c r="H169" i="61"/>
  <c r="H154" i="61"/>
  <c r="H135" i="61"/>
  <c r="H119" i="61"/>
  <c r="H105" i="61"/>
  <c r="H81" i="61"/>
  <c r="H74" i="61"/>
  <c r="H66" i="61"/>
  <c r="H58" i="61"/>
  <c r="H52" i="61"/>
  <c r="H34" i="61"/>
  <c r="H20" i="61"/>
  <c r="H589" i="61" l="1"/>
  <c r="H683" i="61"/>
  <c r="H82" i="61"/>
  <c r="H889" i="61"/>
  <c r="H179" i="61"/>
  <c r="H432" i="61"/>
  <c r="H1066" i="61"/>
  <c r="H1068" i="61" l="1"/>
  <c r="J392" i="61" l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S4" i="30"/>
  <c r="J82" i="61" l="1"/>
  <c r="AH11" i="15" l="1"/>
  <c r="AH27" i="15"/>
  <c r="AH43" i="15"/>
  <c r="AH59" i="15"/>
  <c r="AH75" i="15"/>
  <c r="AH24" i="15"/>
  <c r="AH36" i="15"/>
  <c r="AH50" i="15"/>
  <c r="AH67" i="15"/>
  <c r="AH80" i="15"/>
  <c r="AH71" i="15" l="1"/>
  <c r="AH55" i="15"/>
  <c r="AH39" i="15"/>
  <c r="AH23" i="15"/>
  <c r="AH7" i="15"/>
  <c r="AH83" i="15"/>
  <c r="AH51" i="15"/>
  <c r="AH35" i="15"/>
  <c r="AH19" i="15"/>
  <c r="AH79" i="15"/>
  <c r="AH63" i="15"/>
  <c r="AH47" i="15"/>
  <c r="AH31" i="15"/>
  <c r="AH15" i="15"/>
  <c r="AH86" i="15"/>
  <c r="AH82" i="15"/>
  <c r="AH78" i="15"/>
  <c r="AH74" i="15"/>
  <c r="AH70" i="15"/>
  <c r="AH66" i="15"/>
  <c r="AH62" i="15"/>
  <c r="AH58" i="15"/>
  <c r="AH54" i="15"/>
  <c r="AH46" i="15"/>
  <c r="AH42" i="15"/>
  <c r="AH38" i="15"/>
  <c r="AH34" i="15"/>
  <c r="AH30" i="15"/>
  <c r="AH26" i="15"/>
  <c r="AH22" i="15"/>
  <c r="AH18" i="15"/>
  <c r="AH14" i="15"/>
  <c r="AH10" i="15"/>
  <c r="AH6" i="15"/>
  <c r="AH85" i="15"/>
  <c r="AH81" i="15"/>
  <c r="AH77" i="15"/>
  <c r="AH73" i="15"/>
  <c r="AH69" i="15"/>
  <c r="AH65" i="15"/>
  <c r="AH61" i="15"/>
  <c r="AH57" i="15"/>
  <c r="AH53" i="15"/>
  <c r="AH49" i="15"/>
  <c r="AH45" i="15"/>
  <c r="AH41" i="15"/>
  <c r="AH37" i="15"/>
  <c r="AH33" i="15"/>
  <c r="AH29" i="15"/>
  <c r="AH25" i="15"/>
  <c r="AH21" i="15"/>
  <c r="AH17" i="15"/>
  <c r="AH13" i="15"/>
  <c r="AH9" i="15"/>
  <c r="AH5" i="15"/>
  <c r="AH84" i="15"/>
  <c r="AH76" i="15"/>
  <c r="AH72" i="15"/>
  <c r="AH68" i="15"/>
  <c r="AH64" i="15"/>
  <c r="AH60" i="15"/>
  <c r="AH56" i="15"/>
  <c r="AH52" i="15"/>
  <c r="AH48" i="15"/>
  <c r="AH44" i="15"/>
  <c r="AH40" i="15"/>
  <c r="AH32" i="15"/>
  <c r="AH28" i="15"/>
  <c r="AH20" i="15"/>
  <c r="AH16" i="15"/>
  <c r="AH12" i="15"/>
  <c r="AH8" i="15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L20" i="61" l="1"/>
  <c r="R6" i="61"/>
  <c r="Q74" i="61"/>
  <c r="AH3" i="15"/>
  <c r="K22" i="61"/>
  <c r="K34" i="61" s="1"/>
  <c r="K74" i="61"/>
  <c r="K36" i="61"/>
  <c r="K47" i="61" s="1"/>
  <c r="K49" i="61"/>
  <c r="K52" i="61" s="1"/>
  <c r="M22" i="61"/>
  <c r="M34" i="61" s="1"/>
  <c r="K82" i="61" l="1"/>
  <c r="J583" i="61" l="1"/>
  <c r="J588" i="61" s="1"/>
  <c r="J573" i="61"/>
  <c r="J581" i="61" s="1"/>
  <c r="J565" i="61"/>
  <c r="J571" i="61" s="1"/>
  <c r="J558" i="61"/>
  <c r="J563" i="61" s="1"/>
  <c r="J551" i="61"/>
  <c r="J556" i="61" s="1"/>
  <c r="J532" i="61"/>
  <c r="J549" i="61" s="1"/>
  <c r="J521" i="61"/>
  <c r="J530" i="61" s="1"/>
  <c r="J513" i="61"/>
  <c r="J519" i="61" s="1"/>
  <c r="J506" i="61"/>
  <c r="J511" i="61" s="1"/>
  <c r="J491" i="61"/>
  <c r="J504" i="61" s="1"/>
  <c r="J479" i="61"/>
  <c r="J489" i="61" s="1"/>
  <c r="J463" i="61"/>
  <c r="J477" i="61" s="1"/>
  <c r="J456" i="61"/>
  <c r="J461" i="61" s="1"/>
  <c r="J435" i="61"/>
  <c r="J454" i="61" s="1"/>
  <c r="AL3" i="32" l="1"/>
  <c r="J1061" i="61" l="1"/>
  <c r="J1065" i="61" s="1"/>
  <c r="J1054" i="61"/>
  <c r="J1041" i="61"/>
  <c r="J1030" i="61"/>
  <c r="J1039" i="61" s="1"/>
  <c r="J1010" i="61"/>
  <c r="J989" i="61"/>
  <c r="J1008" i="61" s="1"/>
  <c r="J977" i="61"/>
  <c r="J987" i="61" s="1"/>
  <c r="J960" i="61"/>
  <c r="J975" i="61" s="1"/>
  <c r="J949" i="61"/>
  <c r="J958" i="61" s="1"/>
  <c r="J930" i="61"/>
  <c r="J947" i="61" s="1"/>
  <c r="J919" i="61"/>
  <c r="J928" i="61" s="1"/>
  <c r="J892" i="61"/>
  <c r="J880" i="61"/>
  <c r="J888" i="61" s="1"/>
  <c r="J871" i="61"/>
  <c r="J878" i="61" s="1"/>
  <c r="J863" i="61"/>
  <c r="J869" i="61" s="1"/>
  <c r="J856" i="61"/>
  <c r="J854" i="61"/>
  <c r="J844" i="61"/>
  <c r="J848" i="61" s="1"/>
  <c r="J822" i="61"/>
  <c r="J842" i="61" s="1"/>
  <c r="J809" i="61"/>
  <c r="J820" i="61" s="1"/>
  <c r="J797" i="61"/>
  <c r="J807" i="61" s="1"/>
  <c r="J789" i="61"/>
  <c r="J795" i="61" s="1"/>
  <c r="J769" i="61"/>
  <c r="J787" i="61" s="1"/>
  <c r="J763" i="61"/>
  <c r="J767" i="61" s="1"/>
  <c r="J752" i="61"/>
  <c r="J761" i="61" s="1"/>
  <c r="J743" i="61"/>
  <c r="J750" i="61" s="1"/>
  <c r="J727" i="61"/>
  <c r="J741" i="61" s="1"/>
  <c r="J720" i="61"/>
  <c r="J725" i="61" s="1"/>
  <c r="J712" i="61"/>
  <c r="J718" i="61" s="1"/>
  <c r="J686" i="61"/>
  <c r="J682" i="61"/>
  <c r="J675" i="61"/>
  <c r="J667" i="61"/>
  <c r="J658" i="61"/>
  <c r="J646" i="61"/>
  <c r="J638" i="61"/>
  <c r="J621" i="61"/>
  <c r="J415" i="61" l="1"/>
  <c r="J398" i="61"/>
  <c r="J171" i="61"/>
  <c r="J178" i="61" s="1"/>
  <c r="J156" i="61"/>
  <c r="J169" i="61" s="1"/>
  <c r="J137" i="61"/>
  <c r="J121" i="61"/>
  <c r="J135" i="61" s="1"/>
  <c r="J107" i="61"/>
  <c r="J85" i="61"/>
  <c r="AR3" i="30" l="1"/>
  <c r="R375" i="61" l="1"/>
  <c r="Q375" i="61"/>
  <c r="Q383" i="61"/>
  <c r="R383" i="61"/>
  <c r="R378" i="61"/>
  <c r="Q378" i="61"/>
  <c r="R374" i="61"/>
  <c r="Q374" i="61"/>
  <c r="R749" i="61"/>
  <c r="Q749" i="61"/>
  <c r="R740" i="61"/>
  <c r="Q740" i="61"/>
  <c r="R380" i="61"/>
  <c r="Q380" i="61"/>
  <c r="R382" i="61"/>
  <c r="Q382" i="61"/>
  <c r="R377" i="61"/>
  <c r="Q377" i="61"/>
  <c r="R373" i="61"/>
  <c r="Q373" i="61"/>
  <c r="R746" i="61"/>
  <c r="R744" i="61"/>
  <c r="Q744" i="61"/>
  <c r="R381" i="61"/>
  <c r="Q381" i="61"/>
  <c r="R376" i="61"/>
  <c r="Q376" i="61"/>
  <c r="R681" i="61"/>
  <c r="Q681" i="61"/>
  <c r="R745" i="61"/>
  <c r="Q745" i="61"/>
  <c r="AO3" i="30"/>
  <c r="Q746" i="61"/>
  <c r="AJ3" i="32"/>
  <c r="R747" i="61" l="1"/>
  <c r="Q747" i="61"/>
  <c r="R379" i="61"/>
  <c r="Q379" i="61"/>
  <c r="R748" i="61"/>
  <c r="Q748" i="61"/>
  <c r="R384" i="61"/>
  <c r="Q384" i="61"/>
  <c r="P621" i="61"/>
  <c r="N1066" i="61" l="1"/>
  <c r="N432" i="61" l="1"/>
  <c r="O1066" i="61" l="1"/>
  <c r="P1065" i="61"/>
  <c r="P1059" i="61"/>
  <c r="P1052" i="61"/>
  <c r="P1039" i="61"/>
  <c r="P1028" i="61"/>
  <c r="P1008" i="61"/>
  <c r="P987" i="61"/>
  <c r="P975" i="61"/>
  <c r="P958" i="61"/>
  <c r="P947" i="61"/>
  <c r="P928" i="61"/>
  <c r="P917" i="61"/>
  <c r="O889" i="61"/>
  <c r="N889" i="61"/>
  <c r="P888" i="61"/>
  <c r="P878" i="61"/>
  <c r="P869" i="61"/>
  <c r="P861" i="61"/>
  <c r="P854" i="61"/>
  <c r="P848" i="61"/>
  <c r="P842" i="61"/>
  <c r="P820" i="61"/>
  <c r="P807" i="61"/>
  <c r="P795" i="61"/>
  <c r="P787" i="61"/>
  <c r="P767" i="61"/>
  <c r="P761" i="61"/>
  <c r="P750" i="61"/>
  <c r="P741" i="61"/>
  <c r="P725" i="61"/>
  <c r="P718" i="61"/>
  <c r="P710" i="61"/>
  <c r="O683" i="61"/>
  <c r="N683" i="61"/>
  <c r="P675" i="61"/>
  <c r="P667" i="61"/>
  <c r="P658" i="61"/>
  <c r="P653" i="61"/>
  <c r="P646" i="61"/>
  <c r="P638" i="61"/>
  <c r="P609" i="61"/>
  <c r="O589" i="61"/>
  <c r="N589" i="61"/>
  <c r="P588" i="61"/>
  <c r="P581" i="61"/>
  <c r="P571" i="61"/>
  <c r="P563" i="61"/>
  <c r="P556" i="61"/>
  <c r="P549" i="61"/>
  <c r="P530" i="61"/>
  <c r="P519" i="61"/>
  <c r="P511" i="61"/>
  <c r="P504" i="61"/>
  <c r="P489" i="61"/>
  <c r="P477" i="61"/>
  <c r="P461" i="61"/>
  <c r="P454" i="61"/>
  <c r="P431" i="61"/>
  <c r="P425" i="61"/>
  <c r="P415" i="61"/>
  <c r="P398" i="61"/>
  <c r="P392" i="61"/>
  <c r="P385" i="61"/>
  <c r="P370" i="61"/>
  <c r="P359" i="61"/>
  <c r="P337" i="61"/>
  <c r="P320" i="61"/>
  <c r="P308" i="61"/>
  <c r="P294" i="61"/>
  <c r="P288" i="61"/>
  <c r="P280" i="61"/>
  <c r="P264" i="61"/>
  <c r="P253" i="61"/>
  <c r="P222" i="61"/>
  <c r="P209" i="61"/>
  <c r="N179" i="61"/>
  <c r="P179" i="61" s="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N1068" i="61" l="1"/>
  <c r="P432" i="61"/>
  <c r="O1068" i="61"/>
  <c r="P1066" i="61"/>
  <c r="P683" i="61"/>
  <c r="P889" i="61"/>
  <c r="P589" i="61"/>
  <c r="P82" i="61"/>
  <c r="J105" i="61"/>
  <c r="J861" i="61"/>
  <c r="J154" i="61"/>
  <c r="J425" i="61"/>
  <c r="J1052" i="61"/>
  <c r="J1059" i="61"/>
  <c r="J119" i="61"/>
  <c r="J1028" i="61"/>
  <c r="J653" i="61"/>
  <c r="J917" i="61"/>
  <c r="P1068" i="61" l="1"/>
  <c r="J432" i="61"/>
  <c r="J1066" i="61"/>
  <c r="J1067" i="61" s="1"/>
  <c r="J683" i="61"/>
  <c r="J684" i="61" s="1"/>
  <c r="J433" i="61" l="1"/>
  <c r="K686" i="61"/>
  <c r="K710" i="61" s="1"/>
  <c r="K712" i="61"/>
  <c r="K718" i="61" s="1"/>
  <c r="K743" i="61"/>
  <c r="K750" i="61" s="1"/>
  <c r="K763" i="61"/>
  <c r="K767" i="61" s="1"/>
  <c r="K769" i="61"/>
  <c r="K787" i="61" s="1"/>
  <c r="K797" i="61"/>
  <c r="K807" i="61" s="1"/>
  <c r="K871" i="61"/>
  <c r="K878" i="61" s="1"/>
  <c r="AI3" i="32"/>
  <c r="K880" i="61" l="1"/>
  <c r="K888" i="61" s="1"/>
  <c r="K752" i="61"/>
  <c r="K761" i="61" s="1"/>
  <c r="L880" i="61"/>
  <c r="L888" i="61" s="1"/>
  <c r="K863" i="61"/>
  <c r="K869" i="61" s="1"/>
  <c r="K809" i="61"/>
  <c r="K820" i="61" s="1"/>
  <c r="K789" i="61"/>
  <c r="K795" i="61" s="1"/>
  <c r="K720" i="61"/>
  <c r="K725" i="61" s="1"/>
  <c r="L850" i="61"/>
  <c r="L854" i="61" s="1"/>
  <c r="L769" i="61"/>
  <c r="L787" i="61" s="1"/>
  <c r="L752" i="61"/>
  <c r="L761" i="61" s="1"/>
  <c r="L1041" i="61"/>
  <c r="R1041" i="61" s="1"/>
  <c r="M1030" i="61"/>
  <c r="M1039" i="61" s="1"/>
  <c r="M1010" i="61"/>
  <c r="M1061" i="61"/>
  <c r="K856" i="61"/>
  <c r="K850" i="61"/>
  <c r="K854" i="61" s="1"/>
  <c r="K844" i="61"/>
  <c r="K848" i="61" s="1"/>
  <c r="K822" i="61"/>
  <c r="K842" i="61" s="1"/>
  <c r="M712" i="61"/>
  <c r="M718" i="61" s="1"/>
  <c r="L892" i="61"/>
  <c r="L822" i="61"/>
  <c r="L842" i="61" s="1"/>
  <c r="L797" i="61"/>
  <c r="L807" i="61" s="1"/>
  <c r="K727" i="61"/>
  <c r="K741" i="61" s="1"/>
  <c r="M863" i="61"/>
  <c r="M869" i="61" s="1"/>
  <c r="L960" i="61"/>
  <c r="L975" i="61" s="1"/>
  <c r="M856" i="61"/>
  <c r="M763" i="61"/>
  <c r="M767" i="61" s="1"/>
  <c r="M743" i="61"/>
  <c r="M750" i="61" s="1"/>
  <c r="M727" i="61"/>
  <c r="M741" i="61" s="1"/>
  <c r="L1030" i="61"/>
  <c r="L1039" i="61" s="1"/>
  <c r="L1010" i="61"/>
  <c r="L1061" i="61"/>
  <c r="M949" i="61"/>
  <c r="M958" i="61" s="1"/>
  <c r="M930" i="61"/>
  <c r="M947" i="61" s="1"/>
  <c r="M720" i="61"/>
  <c r="M725" i="61" s="1"/>
  <c r="M686" i="61"/>
  <c r="M710" i="61" s="1"/>
  <c r="L871" i="61"/>
  <c r="L878" i="61" s="1"/>
  <c r="L856" i="61"/>
  <c r="L844" i="61"/>
  <c r="L848" i="61" s="1"/>
  <c r="M809" i="61"/>
  <c r="M820" i="61" s="1"/>
  <c r="M789" i="61"/>
  <c r="M795" i="61" s="1"/>
  <c r="L763" i="61"/>
  <c r="L767" i="61" s="1"/>
  <c r="L743" i="61"/>
  <c r="L750" i="61" s="1"/>
  <c r="L727" i="61"/>
  <c r="L741" i="61" s="1"/>
  <c r="M1054" i="61"/>
  <c r="L989" i="61"/>
  <c r="L1008" i="61" s="1"/>
  <c r="M977" i="61"/>
  <c r="M987" i="61" s="1"/>
  <c r="L949" i="61"/>
  <c r="L958" i="61" s="1"/>
  <c r="L930" i="61"/>
  <c r="L947" i="61" s="1"/>
  <c r="M919" i="61"/>
  <c r="L720" i="61"/>
  <c r="L725" i="61" s="1"/>
  <c r="L686" i="61"/>
  <c r="L710" i="61" s="1"/>
  <c r="M880" i="61"/>
  <c r="M888" i="61" s="1"/>
  <c r="M850" i="61"/>
  <c r="M854" i="61" s="1"/>
  <c r="M822" i="61"/>
  <c r="M842" i="61" s="1"/>
  <c r="L809" i="61"/>
  <c r="L820" i="61" s="1"/>
  <c r="M797" i="61"/>
  <c r="M807" i="61" s="1"/>
  <c r="L789" i="61"/>
  <c r="L795" i="61" s="1"/>
  <c r="M769" i="61"/>
  <c r="M787" i="61" s="1"/>
  <c r="M752" i="61"/>
  <c r="M761" i="61" s="1"/>
  <c r="L1054" i="61"/>
  <c r="M1041" i="61"/>
  <c r="L977" i="61"/>
  <c r="L987" i="61" s="1"/>
  <c r="M960" i="61"/>
  <c r="M975" i="61" s="1"/>
  <c r="L919" i="61"/>
  <c r="L712" i="61"/>
  <c r="L718" i="61" s="1"/>
  <c r="M871" i="61"/>
  <c r="M878" i="61" s="1"/>
  <c r="L863" i="61"/>
  <c r="L869" i="61" s="1"/>
  <c r="M844" i="61"/>
  <c r="M848" i="61" s="1"/>
  <c r="M892" i="61"/>
  <c r="M989" i="61"/>
  <c r="M1008" i="61" s="1"/>
  <c r="AS3" i="30"/>
  <c r="R1004" i="61" l="1"/>
  <c r="Q1004" i="61"/>
  <c r="R831" i="61"/>
  <c r="Q831" i="61"/>
  <c r="R967" i="61"/>
  <c r="Q967" i="61"/>
  <c r="R1047" i="61"/>
  <c r="Q1047" i="61"/>
  <c r="R759" i="61"/>
  <c r="Q759" i="61"/>
  <c r="R779" i="61"/>
  <c r="Q779" i="61"/>
  <c r="R799" i="61"/>
  <c r="Q799" i="61"/>
  <c r="R817" i="61"/>
  <c r="Q817" i="61"/>
  <c r="R845" i="61"/>
  <c r="Q845" i="61"/>
  <c r="R867" i="61"/>
  <c r="Q867" i="61"/>
  <c r="R887" i="61"/>
  <c r="Q887" i="61"/>
  <c r="R700" i="61"/>
  <c r="Q700" i="61"/>
  <c r="R707" i="61"/>
  <c r="Q707" i="61"/>
  <c r="R894" i="61"/>
  <c r="Q894" i="61"/>
  <c r="R924" i="61"/>
  <c r="Q924" i="61"/>
  <c r="R930" i="61"/>
  <c r="Q930" i="61"/>
  <c r="R934" i="61"/>
  <c r="Q934" i="61"/>
  <c r="R938" i="61"/>
  <c r="Q938" i="61"/>
  <c r="R942" i="61"/>
  <c r="Q942" i="61"/>
  <c r="R946" i="61"/>
  <c r="Q946" i="61"/>
  <c r="R952" i="61"/>
  <c r="Q952" i="61"/>
  <c r="R907" i="61"/>
  <c r="Q907" i="61"/>
  <c r="R953" i="61"/>
  <c r="Q953" i="61"/>
  <c r="R1001" i="61"/>
  <c r="Q1001" i="61"/>
  <c r="R873" i="61"/>
  <c r="Q873" i="61"/>
  <c r="R800" i="61"/>
  <c r="Q800" i="61"/>
  <c r="R993" i="61"/>
  <c r="Q993" i="61"/>
  <c r="R1002" i="61"/>
  <c r="Q1002" i="61"/>
  <c r="R1064" i="61"/>
  <c r="Q1064" i="61"/>
  <c r="R1017" i="61"/>
  <c r="Q1017" i="61"/>
  <c r="R1026" i="61"/>
  <c r="Q1026" i="61"/>
  <c r="R839" i="61"/>
  <c r="Q839" i="61"/>
  <c r="R712" i="61"/>
  <c r="Q712" i="61"/>
  <c r="R920" i="61"/>
  <c r="Q920" i="61"/>
  <c r="R962" i="61"/>
  <c r="Q962" i="61"/>
  <c r="R966" i="61"/>
  <c r="Q966" i="61"/>
  <c r="R970" i="61"/>
  <c r="Q970" i="61"/>
  <c r="R974" i="61"/>
  <c r="Q974" i="61"/>
  <c r="R980" i="61"/>
  <c r="Q980" i="61"/>
  <c r="R1046" i="61"/>
  <c r="Q1046" i="61"/>
  <c r="Q1050" i="61"/>
  <c r="R1050" i="61"/>
  <c r="R1056" i="61"/>
  <c r="Q1056" i="61"/>
  <c r="R730" i="61"/>
  <c r="Q730" i="61"/>
  <c r="R738" i="61"/>
  <c r="Q738" i="61"/>
  <c r="R893" i="61"/>
  <c r="Q893" i="61"/>
  <c r="Q923" i="61"/>
  <c r="R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1" i="61"/>
  <c r="Q981" i="61"/>
  <c r="R985" i="61"/>
  <c r="Q985" i="61"/>
  <c r="R758" i="61"/>
  <c r="Q758" i="61"/>
  <c r="R770" i="61"/>
  <c r="Q770" i="61"/>
  <c r="R778" i="61"/>
  <c r="Q778" i="61"/>
  <c r="R786" i="61"/>
  <c r="Q786" i="61"/>
  <c r="R798" i="61"/>
  <c r="Q798" i="61"/>
  <c r="R806" i="61"/>
  <c r="Q806" i="61"/>
  <c r="R816" i="61"/>
  <c r="Q816" i="61"/>
  <c r="R826" i="61"/>
  <c r="Q826" i="61"/>
  <c r="R834" i="61"/>
  <c r="Q834" i="61"/>
  <c r="R844" i="61"/>
  <c r="Q844" i="61"/>
  <c r="R856" i="61"/>
  <c r="Q856" i="61"/>
  <c r="R866" i="61"/>
  <c r="Q866" i="61"/>
  <c r="R876" i="61"/>
  <c r="Q876" i="61"/>
  <c r="R886" i="61"/>
  <c r="Q886" i="61"/>
  <c r="R690" i="61"/>
  <c r="Q690" i="61"/>
  <c r="Q697" i="61"/>
  <c r="R697" i="61"/>
  <c r="R706" i="61"/>
  <c r="Q706" i="61"/>
  <c r="R715" i="61"/>
  <c r="Q715" i="61"/>
  <c r="R898" i="61"/>
  <c r="Q898" i="61"/>
  <c r="R902" i="61"/>
  <c r="Q902" i="61"/>
  <c r="R906" i="61"/>
  <c r="Q906" i="61"/>
  <c r="R910" i="61"/>
  <c r="Q910" i="61"/>
  <c r="R992" i="61"/>
  <c r="Q992" i="61"/>
  <c r="R999" i="61"/>
  <c r="Q999" i="61"/>
  <c r="R1007" i="61"/>
  <c r="Q1007" i="61"/>
  <c r="R1013" i="61"/>
  <c r="Q1013" i="61"/>
  <c r="R1019" i="61"/>
  <c r="Q1019" i="61"/>
  <c r="R1027" i="61"/>
  <c r="Q1027" i="61"/>
  <c r="R1035" i="61"/>
  <c r="Q1035" i="61"/>
  <c r="R783" i="61"/>
  <c r="Q783" i="61"/>
  <c r="R694" i="61"/>
  <c r="Q694" i="61"/>
  <c r="R708" i="61"/>
  <c r="Q708" i="61"/>
  <c r="Q960" i="61"/>
  <c r="R960" i="61"/>
  <c r="R689" i="61"/>
  <c r="Q689" i="61"/>
  <c r="R736" i="61"/>
  <c r="Q736" i="61"/>
  <c r="R764" i="61"/>
  <c r="Q764" i="61"/>
  <c r="R797" i="61"/>
  <c r="Q797" i="61"/>
  <c r="R818" i="61"/>
  <c r="Q818" i="61"/>
  <c r="R838" i="61"/>
  <c r="Q838" i="61"/>
  <c r="R875" i="61"/>
  <c r="Q875" i="61"/>
  <c r="R913" i="61"/>
  <c r="Q913" i="61"/>
  <c r="R728" i="61"/>
  <c r="Q728" i="61"/>
  <c r="Q754" i="61"/>
  <c r="R754" i="61"/>
  <c r="R785" i="61"/>
  <c r="Q785" i="61"/>
  <c r="R810" i="61"/>
  <c r="Q810" i="61"/>
  <c r="Q830" i="61"/>
  <c r="R830" i="61"/>
  <c r="Q865" i="61"/>
  <c r="R865" i="61"/>
  <c r="Q696" i="61"/>
  <c r="R696" i="61"/>
  <c r="R880" i="61"/>
  <c r="Q880" i="61"/>
  <c r="R995" i="61"/>
  <c r="Q995" i="61"/>
  <c r="R1020" i="61"/>
  <c r="Q1020" i="61"/>
  <c r="R915" i="61"/>
  <c r="Q915" i="61"/>
  <c r="R963" i="61"/>
  <c r="Q963" i="61"/>
  <c r="R977" i="61"/>
  <c r="Q977" i="61"/>
  <c r="R1043" i="61"/>
  <c r="Q1043" i="61"/>
  <c r="R1057" i="61"/>
  <c r="Q1057" i="61"/>
  <c r="R771" i="61"/>
  <c r="Q771" i="61"/>
  <c r="R789" i="61"/>
  <c r="Q789" i="61"/>
  <c r="R809" i="61"/>
  <c r="Q809" i="61"/>
  <c r="R835" i="61"/>
  <c r="Q835" i="61"/>
  <c r="R857" i="61"/>
  <c r="Q857" i="61"/>
  <c r="R877" i="61"/>
  <c r="Q877" i="61"/>
  <c r="R691" i="61"/>
  <c r="Q691" i="61"/>
  <c r="R720" i="61"/>
  <c r="Q720" i="61"/>
  <c r="R732" i="61"/>
  <c r="Q732" i="61"/>
  <c r="R899" i="61"/>
  <c r="Q899" i="61"/>
  <c r="R1061" i="61"/>
  <c r="Q1061" i="61"/>
  <c r="R1030" i="61"/>
  <c r="Q1030" i="61"/>
  <c r="R723" i="61"/>
  <c r="Q723" i="61"/>
  <c r="R739" i="61"/>
  <c r="Q739" i="61"/>
  <c r="R853" i="61"/>
  <c r="Q853" i="61"/>
  <c r="R914" i="61"/>
  <c r="Q914" i="61"/>
  <c r="Q1042" i="61"/>
  <c r="R1042" i="61"/>
  <c r="R731" i="61"/>
  <c r="Q731" i="61"/>
  <c r="R769" i="61"/>
  <c r="Q769" i="61"/>
  <c r="R790" i="61"/>
  <c r="Q790" i="61"/>
  <c r="Q812" i="61"/>
  <c r="R812" i="61"/>
  <c r="Q841" i="61"/>
  <c r="R841" i="61"/>
  <c r="R868" i="61"/>
  <c r="Q868" i="61"/>
  <c r="R698" i="61"/>
  <c r="Q698" i="61"/>
  <c r="R955" i="61"/>
  <c r="Q955" i="61"/>
  <c r="R1022" i="61"/>
  <c r="Q1022" i="61"/>
  <c r="R803" i="61"/>
  <c r="Q803" i="61"/>
  <c r="R721" i="61"/>
  <c r="Q721" i="61"/>
  <c r="R916" i="61"/>
  <c r="Q916" i="61"/>
  <c r="R964" i="61"/>
  <c r="Q964" i="61"/>
  <c r="R968" i="61"/>
  <c r="Q968" i="61"/>
  <c r="R972" i="61"/>
  <c r="Q972" i="61"/>
  <c r="R978" i="61"/>
  <c r="Q978" i="61"/>
  <c r="R1044" i="61"/>
  <c r="Q1044" i="61"/>
  <c r="R1048" i="61"/>
  <c r="Q1048" i="61"/>
  <c r="R1054" i="61"/>
  <c r="Q1054" i="61"/>
  <c r="R686" i="61"/>
  <c r="Q686" i="61"/>
  <c r="R693" i="61"/>
  <c r="Q693" i="61"/>
  <c r="R702" i="61"/>
  <c r="Q702" i="61"/>
  <c r="R709" i="61"/>
  <c r="Q709" i="61"/>
  <c r="R722" i="61"/>
  <c r="Q722" i="61"/>
  <c r="R921" i="61"/>
  <c r="Q921" i="61"/>
  <c r="R925" i="61"/>
  <c r="Q925" i="61"/>
  <c r="R931" i="61"/>
  <c r="Q931" i="61"/>
  <c r="R935" i="61"/>
  <c r="Q935" i="61"/>
  <c r="R939" i="61"/>
  <c r="Q939" i="61"/>
  <c r="R943" i="61"/>
  <c r="Q943" i="61"/>
  <c r="R949" i="61"/>
  <c r="Q949" i="61"/>
  <c r="R983" i="61"/>
  <c r="Q983" i="61"/>
  <c r="R989" i="61"/>
  <c r="Q989" i="61"/>
  <c r="R727" i="61"/>
  <c r="Q727" i="61"/>
  <c r="Q735" i="61"/>
  <c r="R735" i="61"/>
  <c r="R753" i="61"/>
  <c r="Q753" i="61"/>
  <c r="R763" i="61"/>
  <c r="Q763" i="61"/>
  <c r="R773" i="61"/>
  <c r="Q773" i="61"/>
  <c r="R781" i="61"/>
  <c r="Q781" i="61"/>
  <c r="R791" i="61"/>
  <c r="Q791" i="61"/>
  <c r="R801" i="61"/>
  <c r="Q801" i="61"/>
  <c r="R811" i="61"/>
  <c r="Q811" i="61"/>
  <c r="R819" i="61"/>
  <c r="Q819" i="61"/>
  <c r="R829" i="61"/>
  <c r="Q829" i="61"/>
  <c r="R837" i="61"/>
  <c r="Q837" i="61"/>
  <c r="R847" i="61"/>
  <c r="Q847" i="61"/>
  <c r="R859" i="61"/>
  <c r="Q859" i="61"/>
  <c r="R871" i="61"/>
  <c r="Q871" i="61"/>
  <c r="R881" i="61"/>
  <c r="Q881" i="61"/>
  <c r="R896" i="61"/>
  <c r="Q896" i="61"/>
  <c r="R900" i="61"/>
  <c r="Q900" i="61"/>
  <c r="R904" i="61"/>
  <c r="Q904" i="61"/>
  <c r="R908" i="61"/>
  <c r="Q908" i="61"/>
  <c r="Q912" i="61"/>
  <c r="R912" i="61"/>
  <c r="R954" i="61"/>
  <c r="Q954" i="61"/>
  <c r="Q996" i="61"/>
  <c r="R996" i="61"/>
  <c r="R1003" i="61"/>
  <c r="Q1003" i="61"/>
  <c r="R1063" i="61"/>
  <c r="Q1063" i="61"/>
  <c r="R1016" i="61"/>
  <c r="Q1016" i="61"/>
  <c r="R1023" i="61"/>
  <c r="Q1023" i="61"/>
  <c r="R1032" i="61"/>
  <c r="Q1032" i="61"/>
  <c r="R793" i="61"/>
  <c r="Q793" i="61"/>
  <c r="R701" i="61"/>
  <c r="Q701" i="61"/>
  <c r="R717" i="61"/>
  <c r="Q717" i="61"/>
  <c r="R757" i="61"/>
  <c r="Q757" i="61"/>
  <c r="R780" i="61"/>
  <c r="Q780" i="61"/>
  <c r="R802" i="61"/>
  <c r="Q802" i="61"/>
  <c r="R833" i="61"/>
  <c r="Q833" i="61"/>
  <c r="R858" i="61"/>
  <c r="Q858" i="61"/>
  <c r="R714" i="61"/>
  <c r="Q714" i="61"/>
  <c r="R892" i="61"/>
  <c r="Q892" i="61"/>
  <c r="R705" i="61"/>
  <c r="Q705" i="61"/>
  <c r="R1037" i="61"/>
  <c r="Q1037" i="61"/>
  <c r="R733" i="61"/>
  <c r="Q733" i="61"/>
  <c r="R772" i="61"/>
  <c r="Q772" i="61"/>
  <c r="R792" i="61"/>
  <c r="Q792" i="61"/>
  <c r="R825" i="61"/>
  <c r="Q825" i="61"/>
  <c r="R846" i="61"/>
  <c r="Q846" i="61"/>
  <c r="R872" i="61"/>
  <c r="Q872" i="61"/>
  <c r="R1011" i="61"/>
  <c r="Q1011" i="61"/>
  <c r="R1031" i="61"/>
  <c r="Q1031" i="61"/>
  <c r="R765" i="61"/>
  <c r="Q765" i="61"/>
  <c r="R971" i="61"/>
  <c r="Q971" i="61"/>
  <c r="R1051" i="61"/>
  <c r="Q1051" i="61"/>
  <c r="R827" i="61"/>
  <c r="Q827" i="61"/>
  <c r="R982" i="61"/>
  <c r="Q982" i="61"/>
  <c r="R986" i="61"/>
  <c r="Q986" i="61"/>
  <c r="R743" i="61"/>
  <c r="Q743" i="61"/>
  <c r="R895" i="61"/>
  <c r="Q895" i="61"/>
  <c r="R903" i="61"/>
  <c r="Q903" i="61"/>
  <c r="R911" i="61"/>
  <c r="Q911" i="61"/>
  <c r="R994" i="61"/>
  <c r="Q994" i="61"/>
  <c r="Q1015" i="61"/>
  <c r="R1015" i="61"/>
  <c r="R1021" i="61"/>
  <c r="Q1021" i="61"/>
  <c r="R724" i="61"/>
  <c r="Q724" i="61"/>
  <c r="R777" i="61"/>
  <c r="Q777" i="61"/>
  <c r="R822" i="61"/>
  <c r="Q822" i="61"/>
  <c r="R882" i="61"/>
  <c r="Q882" i="61"/>
  <c r="R703" i="61"/>
  <c r="Q703" i="61"/>
  <c r="Q997" i="61"/>
  <c r="R997" i="61"/>
  <c r="R1006" i="61"/>
  <c r="Q1006" i="61"/>
  <c r="R1012" i="61"/>
  <c r="Q1012" i="61"/>
  <c r="Q1033" i="61"/>
  <c r="R1033" i="61"/>
  <c r="Q734" i="61"/>
  <c r="R734" i="61"/>
  <c r="Q775" i="61"/>
  <c r="R775" i="61"/>
  <c r="R851" i="61"/>
  <c r="Q851" i="61"/>
  <c r="R699" i="61"/>
  <c r="Q699" i="61"/>
  <c r="R991" i="61"/>
  <c r="Q991" i="61"/>
  <c r="R1000" i="61"/>
  <c r="Q1000" i="61"/>
  <c r="Q1062" i="61"/>
  <c r="R1062" i="61"/>
  <c r="Q1014" i="61"/>
  <c r="R1014" i="61"/>
  <c r="R1024" i="61"/>
  <c r="Q1024" i="61"/>
  <c r="R1036" i="61"/>
  <c r="Q1036" i="61"/>
  <c r="R813" i="61"/>
  <c r="Q813" i="61"/>
  <c r="R863" i="61"/>
  <c r="Q863" i="61"/>
  <c r="R883" i="61"/>
  <c r="Q883" i="61"/>
  <c r="R919" i="61"/>
  <c r="Q919" i="61"/>
  <c r="Q961" i="61"/>
  <c r="R961" i="61"/>
  <c r="R965" i="61"/>
  <c r="Q965" i="61"/>
  <c r="R969" i="61"/>
  <c r="Q969" i="61"/>
  <c r="R973" i="61"/>
  <c r="Q973" i="61"/>
  <c r="Q979" i="61"/>
  <c r="R979" i="61"/>
  <c r="R1045" i="61"/>
  <c r="Q1045" i="61"/>
  <c r="R1049" i="61"/>
  <c r="Q1049" i="61"/>
  <c r="R1055" i="61"/>
  <c r="Q1055" i="61"/>
  <c r="R922" i="61"/>
  <c r="Q922" i="61"/>
  <c r="R926" i="61"/>
  <c r="Q926" i="61"/>
  <c r="R932" i="61"/>
  <c r="Q932" i="61"/>
  <c r="R936" i="61"/>
  <c r="Q936" i="61"/>
  <c r="Q940" i="61"/>
  <c r="R940" i="61"/>
  <c r="R944" i="61"/>
  <c r="Q944" i="61"/>
  <c r="R950" i="61"/>
  <c r="Q950" i="61"/>
  <c r="R984" i="61"/>
  <c r="Q984" i="61"/>
  <c r="R990" i="61"/>
  <c r="Q990" i="61"/>
  <c r="R729" i="61"/>
  <c r="Q729" i="61"/>
  <c r="R737" i="61"/>
  <c r="Q737" i="61"/>
  <c r="R756" i="61"/>
  <c r="Q756" i="61"/>
  <c r="R766" i="61"/>
  <c r="Q766" i="61"/>
  <c r="R776" i="61"/>
  <c r="Q776" i="61"/>
  <c r="R784" i="61"/>
  <c r="Q784" i="61"/>
  <c r="R794" i="61"/>
  <c r="Q794" i="61"/>
  <c r="R804" i="61"/>
  <c r="Q804" i="61"/>
  <c r="R814" i="61"/>
  <c r="Q814" i="61"/>
  <c r="R824" i="61"/>
  <c r="Q824" i="61"/>
  <c r="R832" i="61"/>
  <c r="Q832" i="61"/>
  <c r="R840" i="61"/>
  <c r="Q840" i="61"/>
  <c r="R852" i="61"/>
  <c r="Q852" i="61"/>
  <c r="R864" i="61"/>
  <c r="Q864" i="61"/>
  <c r="R874" i="61"/>
  <c r="Q874" i="61"/>
  <c r="R884" i="61"/>
  <c r="Q884" i="61"/>
  <c r="R688" i="61"/>
  <c r="Q688" i="61"/>
  <c r="R695" i="61"/>
  <c r="Q695" i="61"/>
  <c r="R704" i="61"/>
  <c r="Q704" i="61"/>
  <c r="R713" i="61"/>
  <c r="Q713" i="61"/>
  <c r="R897" i="61"/>
  <c r="Q897" i="61"/>
  <c r="R901" i="61"/>
  <c r="Q901" i="61"/>
  <c r="Q905" i="61"/>
  <c r="R905" i="61"/>
  <c r="R909" i="61"/>
  <c r="Q909" i="61"/>
  <c r="R956" i="61"/>
  <c r="Q956" i="61"/>
  <c r="R998" i="61"/>
  <c r="Q998" i="61"/>
  <c r="R1005" i="61"/>
  <c r="Q1005" i="61"/>
  <c r="R1010" i="61"/>
  <c r="Q1010" i="61"/>
  <c r="R1018" i="61"/>
  <c r="Q1018" i="61"/>
  <c r="R1025" i="61"/>
  <c r="Q1025" i="61"/>
  <c r="R1034" i="61"/>
  <c r="Q1034" i="61"/>
  <c r="R755" i="61"/>
  <c r="Q755" i="61"/>
  <c r="R823" i="61"/>
  <c r="Q823" i="61"/>
  <c r="R692" i="61"/>
  <c r="Q692" i="61"/>
  <c r="R957" i="61"/>
  <c r="Q957" i="61"/>
  <c r="R687" i="61"/>
  <c r="Q687" i="61"/>
  <c r="R760" i="61"/>
  <c r="Q760" i="61"/>
  <c r="R782" i="61"/>
  <c r="Q782" i="61"/>
  <c r="R815" i="61"/>
  <c r="Q815" i="61"/>
  <c r="R836" i="61"/>
  <c r="Q836" i="61"/>
  <c r="R860" i="61"/>
  <c r="Q860" i="61"/>
  <c r="R716" i="61"/>
  <c r="Q716" i="61"/>
  <c r="R1038" i="61"/>
  <c r="Q1038" i="61"/>
  <c r="R752" i="61"/>
  <c r="Q752" i="61"/>
  <c r="Q774" i="61"/>
  <c r="R774" i="61"/>
  <c r="R805" i="61"/>
  <c r="Q805" i="61"/>
  <c r="R828" i="61"/>
  <c r="Q828" i="61"/>
  <c r="R850" i="61"/>
  <c r="Q850" i="61"/>
  <c r="Q885" i="61"/>
  <c r="R885" i="61"/>
  <c r="AP3" i="30"/>
  <c r="L928" i="61"/>
  <c r="R928" i="61" s="1"/>
  <c r="R958" i="61"/>
  <c r="M917" i="61"/>
  <c r="R869" i="61"/>
  <c r="K677" i="61"/>
  <c r="K682" i="61" s="1"/>
  <c r="K640" i="61"/>
  <c r="K646" i="61" s="1"/>
  <c r="K592" i="61"/>
  <c r="K609" i="61" s="1"/>
  <c r="L592" i="61"/>
  <c r="L609" i="61" s="1"/>
  <c r="M623" i="61"/>
  <c r="M638" i="61" s="1"/>
  <c r="K611" i="61"/>
  <c r="K621" i="61" s="1"/>
  <c r="L655" i="61"/>
  <c r="L658" i="61" s="1"/>
  <c r="L640" i="61"/>
  <c r="L646" i="61" s="1"/>
  <c r="M660" i="61"/>
  <c r="M667" i="61" s="1"/>
  <c r="M648" i="61"/>
  <c r="L669" i="61"/>
  <c r="L675" i="61" s="1"/>
  <c r="L677" i="61"/>
  <c r="L682" i="61" s="1"/>
  <c r="M611" i="61"/>
  <c r="M621" i="61" s="1"/>
  <c r="K960" i="61"/>
  <c r="K975" i="61" s="1"/>
  <c r="K1010" i="61"/>
  <c r="K919" i="61"/>
  <c r="R1008" i="61"/>
  <c r="L1065" i="61"/>
  <c r="R1065" i="61" s="1"/>
  <c r="L1028" i="61"/>
  <c r="R1028" i="61" s="1"/>
  <c r="R1039" i="61"/>
  <c r="R761" i="61"/>
  <c r="L611" i="61"/>
  <c r="L621" i="61" s="1"/>
  <c r="M655" i="61"/>
  <c r="M658" i="61" s="1"/>
  <c r="M640" i="61"/>
  <c r="M646" i="61" s="1"/>
  <c r="M592" i="61"/>
  <c r="M609" i="61" s="1"/>
  <c r="K1054" i="61"/>
  <c r="K989" i="61"/>
  <c r="K1008" i="61" s="1"/>
  <c r="R718" i="61"/>
  <c r="L1059" i="61"/>
  <c r="R1059" i="61" s="1"/>
  <c r="R795" i="61"/>
  <c r="R710" i="61"/>
  <c r="R725" i="61"/>
  <c r="M928" i="61"/>
  <c r="R848" i="61"/>
  <c r="R878" i="61"/>
  <c r="M861" i="61"/>
  <c r="L917" i="61"/>
  <c r="R917" i="61" s="1"/>
  <c r="K861" i="61"/>
  <c r="M1065" i="61"/>
  <c r="M1028" i="61"/>
  <c r="L1052" i="61"/>
  <c r="R1052" i="61" s="1"/>
  <c r="R854" i="61"/>
  <c r="R888" i="61"/>
  <c r="K1061" i="61"/>
  <c r="R820" i="61"/>
  <c r="R741" i="61"/>
  <c r="R975" i="61"/>
  <c r="R807" i="61"/>
  <c r="R842" i="61"/>
  <c r="R787" i="61"/>
  <c r="L660" i="61"/>
  <c r="L667" i="61" s="1"/>
  <c r="L648" i="61"/>
  <c r="L623" i="61"/>
  <c r="L638" i="61" s="1"/>
  <c r="M669" i="61"/>
  <c r="M675" i="61" s="1"/>
  <c r="M677" i="61"/>
  <c r="M682" i="61" s="1"/>
  <c r="K1030" i="61"/>
  <c r="K1039" i="61" s="1"/>
  <c r="K892" i="61"/>
  <c r="K930" i="61"/>
  <c r="K947" i="61" s="1"/>
  <c r="K977" i="61"/>
  <c r="K987" i="61" s="1"/>
  <c r="K1041" i="61"/>
  <c r="K949" i="61"/>
  <c r="K958" i="61" s="1"/>
  <c r="R987" i="61"/>
  <c r="M1052" i="61"/>
  <c r="R947" i="61"/>
  <c r="M1059" i="61"/>
  <c r="R750" i="61"/>
  <c r="R767" i="61"/>
  <c r="L861" i="61"/>
  <c r="R861" i="61" s="1"/>
  <c r="AH3" i="34"/>
  <c r="AJ3" i="34"/>
  <c r="R603" i="61" l="1"/>
  <c r="Q603" i="61"/>
  <c r="R641" i="61"/>
  <c r="Q641" i="61"/>
  <c r="R677" i="61"/>
  <c r="Q677" i="61"/>
  <c r="R599" i="61"/>
  <c r="Q599" i="61"/>
  <c r="R617" i="61"/>
  <c r="Q617" i="61"/>
  <c r="R635" i="61"/>
  <c r="Q635" i="61"/>
  <c r="Q652" i="61"/>
  <c r="R652" i="61"/>
  <c r="R644" i="61"/>
  <c r="Q644" i="61"/>
  <c r="R601" i="61"/>
  <c r="Q601" i="61"/>
  <c r="R619" i="61"/>
  <c r="Q619" i="61"/>
  <c r="R637" i="61"/>
  <c r="Q637" i="61"/>
  <c r="R656" i="61"/>
  <c r="Q656" i="61"/>
  <c r="R598" i="61"/>
  <c r="Q598" i="61"/>
  <c r="R616" i="61"/>
  <c r="Q616" i="61"/>
  <c r="R634" i="61"/>
  <c r="Q634" i="61"/>
  <c r="R657" i="61"/>
  <c r="Q657" i="61"/>
  <c r="Q674" i="61"/>
  <c r="R674" i="61"/>
  <c r="R596" i="61"/>
  <c r="Q596" i="61"/>
  <c r="R628" i="61"/>
  <c r="Q628" i="61"/>
  <c r="Q655" i="61"/>
  <c r="R655" i="61"/>
  <c r="R600" i="61"/>
  <c r="Q600" i="61"/>
  <c r="R679" i="61"/>
  <c r="Q679" i="61"/>
  <c r="R625" i="61"/>
  <c r="Q625" i="61"/>
  <c r="R620" i="61"/>
  <c r="Q620" i="61"/>
  <c r="R663" i="61"/>
  <c r="Q663" i="61"/>
  <c r="R632" i="61"/>
  <c r="Q632" i="61"/>
  <c r="R665" i="61"/>
  <c r="Q665" i="61"/>
  <c r="R614" i="61"/>
  <c r="Q614" i="61"/>
  <c r="R661" i="61"/>
  <c r="Q661" i="61"/>
  <c r="R607" i="61"/>
  <c r="Q607" i="61"/>
  <c r="R593" i="61"/>
  <c r="Q593" i="61"/>
  <c r="R611" i="61"/>
  <c r="Q611" i="61"/>
  <c r="R629" i="61"/>
  <c r="Q629" i="61"/>
  <c r="R680" i="61"/>
  <c r="Q680" i="61"/>
  <c r="R666" i="61"/>
  <c r="Q666" i="61"/>
  <c r="R606" i="61"/>
  <c r="Q606" i="61"/>
  <c r="R626" i="61"/>
  <c r="Q626" i="61"/>
  <c r="R642" i="61"/>
  <c r="Q642" i="61"/>
  <c r="R669" i="61"/>
  <c r="Q669" i="61"/>
  <c r="R608" i="61"/>
  <c r="Q608" i="61"/>
  <c r="R640" i="61"/>
  <c r="Q640" i="61"/>
  <c r="R645" i="61"/>
  <c r="Q645" i="61"/>
  <c r="R624" i="61"/>
  <c r="Q624" i="61"/>
  <c r="R671" i="61"/>
  <c r="Q671" i="61"/>
  <c r="R623" i="61"/>
  <c r="Q623" i="61"/>
  <c r="R678" i="61"/>
  <c r="Q678" i="61"/>
  <c r="R660" i="61"/>
  <c r="Q660" i="61"/>
  <c r="R605" i="61"/>
  <c r="Q605" i="61"/>
  <c r="R662" i="61"/>
  <c r="Q662" i="61"/>
  <c r="Q602" i="61"/>
  <c r="R602" i="61"/>
  <c r="R604" i="61"/>
  <c r="Q604" i="61"/>
  <c r="R627" i="61"/>
  <c r="Q627" i="61"/>
  <c r="R643" i="61"/>
  <c r="Q643" i="61"/>
  <c r="R664" i="61"/>
  <c r="Q664" i="61"/>
  <c r="R595" i="61"/>
  <c r="Q595" i="61"/>
  <c r="R613" i="61"/>
  <c r="Q613" i="61"/>
  <c r="R631" i="61"/>
  <c r="Q631" i="61"/>
  <c r="R648" i="61"/>
  <c r="Q648" i="61"/>
  <c r="R670" i="61"/>
  <c r="Q670" i="61"/>
  <c r="R597" i="61"/>
  <c r="Q597" i="61"/>
  <c r="R615" i="61"/>
  <c r="Q615" i="61"/>
  <c r="R633" i="61"/>
  <c r="Q633" i="61"/>
  <c r="R650" i="61"/>
  <c r="Q650" i="61"/>
  <c r="R672" i="61"/>
  <c r="Q672" i="61"/>
  <c r="R594" i="61"/>
  <c r="Q594" i="61"/>
  <c r="R612" i="61"/>
  <c r="Q612" i="61"/>
  <c r="R630" i="61"/>
  <c r="Q630" i="61"/>
  <c r="R651" i="61"/>
  <c r="Q651" i="61"/>
  <c r="R673" i="61"/>
  <c r="Q673" i="61"/>
  <c r="R618" i="61"/>
  <c r="Q618" i="61"/>
  <c r="R649" i="61"/>
  <c r="Q649" i="61"/>
  <c r="R592" i="61"/>
  <c r="Q592" i="61"/>
  <c r="R636" i="61"/>
  <c r="Q636" i="61"/>
  <c r="Q795" i="61"/>
  <c r="Q947" i="61"/>
  <c r="Q987" i="61"/>
  <c r="Q807" i="61"/>
  <c r="Q1065" i="61"/>
  <c r="Q1008" i="61"/>
  <c r="Q958" i="61"/>
  <c r="Q842" i="61"/>
  <c r="Q848" i="61"/>
  <c r="Q767" i="61"/>
  <c r="Q975" i="61"/>
  <c r="Q820" i="61"/>
  <c r="Q854" i="61"/>
  <c r="Q725" i="61"/>
  <c r="Q1059" i="61"/>
  <c r="Q761" i="61"/>
  <c r="Q869" i="61"/>
  <c r="Q928" i="61"/>
  <c r="Q741" i="61"/>
  <c r="Q917" i="61"/>
  <c r="Q1028" i="61"/>
  <c r="Q861" i="61"/>
  <c r="Q750" i="61"/>
  <c r="Q787" i="61"/>
  <c r="Q888" i="61"/>
  <c r="Q1052" i="61"/>
  <c r="Q878" i="61"/>
  <c r="Q710" i="61"/>
  <c r="Q718" i="61"/>
  <c r="Q1039" i="61"/>
  <c r="M1066" i="61"/>
  <c r="M1067" i="61" s="1"/>
  <c r="K1065" i="61"/>
  <c r="L1066" i="61"/>
  <c r="K889" i="61"/>
  <c r="K890" i="61" s="1"/>
  <c r="R658" i="61"/>
  <c r="K623" i="61"/>
  <c r="K638" i="61" s="1"/>
  <c r="R675" i="61"/>
  <c r="K669" i="61"/>
  <c r="K675" i="61" s="1"/>
  <c r="K655" i="61"/>
  <c r="K658" i="61" s="1"/>
  <c r="K1052" i="61"/>
  <c r="K917" i="61"/>
  <c r="R638" i="61"/>
  <c r="L653" i="61"/>
  <c r="R653" i="61" s="1"/>
  <c r="R667" i="61"/>
  <c r="K928" i="61"/>
  <c r="K1028" i="61"/>
  <c r="K648" i="61"/>
  <c r="L889" i="61"/>
  <c r="R889" i="61" s="1"/>
  <c r="K1059" i="61"/>
  <c r="R621" i="61"/>
  <c r="M653" i="61"/>
  <c r="R609" i="61"/>
  <c r="R646" i="61"/>
  <c r="K660" i="61"/>
  <c r="K667" i="61" s="1"/>
  <c r="M889" i="61"/>
  <c r="M890" i="61" s="1"/>
  <c r="R682" i="61"/>
  <c r="J589" i="61"/>
  <c r="AL3" i="34"/>
  <c r="AI3" i="34"/>
  <c r="L1067" i="61" l="1"/>
  <c r="R1066" i="61"/>
  <c r="Q1066" i="61"/>
  <c r="Q682" i="61"/>
  <c r="Q609" i="61"/>
  <c r="Q621" i="61"/>
  <c r="Q638" i="61"/>
  <c r="Q658" i="61"/>
  <c r="Q667" i="61"/>
  <c r="Q675" i="61"/>
  <c r="Q646" i="61"/>
  <c r="L890" i="61"/>
  <c r="Q889" i="61"/>
  <c r="Q653" i="61"/>
  <c r="K1066" i="61"/>
  <c r="K1067" i="61" s="1"/>
  <c r="M683" i="61"/>
  <c r="M684" i="61" s="1"/>
  <c r="K653" i="61"/>
  <c r="L683" i="61"/>
  <c r="R683" i="61" s="1"/>
  <c r="J590" i="61"/>
  <c r="Q890" i="61" l="1"/>
  <c r="L684" i="61"/>
  <c r="Q683" i="61"/>
  <c r="Q1067" i="61"/>
  <c r="K683" i="61"/>
  <c r="K684" i="61" s="1"/>
  <c r="M456" i="61"/>
  <c r="M461" i="61" s="1"/>
  <c r="L506" i="61"/>
  <c r="L511" i="61" s="1"/>
  <c r="M435" i="61"/>
  <c r="M454" i="61" s="1"/>
  <c r="R580" i="61" l="1"/>
  <c r="R516" i="61"/>
  <c r="R486" i="61"/>
  <c r="R566" i="61"/>
  <c r="R476" i="61"/>
  <c r="R510" i="61"/>
  <c r="R554" i="61"/>
  <c r="R492" i="61"/>
  <c r="R560" i="61"/>
  <c r="R448" i="61"/>
  <c r="R526" i="61"/>
  <c r="R586" i="61"/>
  <c r="R440" i="61"/>
  <c r="R496" i="61"/>
  <c r="R522" i="61"/>
  <c r="R576" i="61"/>
  <c r="R506" i="61"/>
  <c r="R468" i="61"/>
  <c r="R544" i="61"/>
  <c r="R452" i="61"/>
  <c r="R500" i="61"/>
  <c r="R540" i="61"/>
  <c r="Q684" i="61"/>
  <c r="M558" i="61"/>
  <c r="M563" i="61" s="1"/>
  <c r="L532" i="61"/>
  <c r="L549" i="61" s="1"/>
  <c r="M491" i="61"/>
  <c r="M504" i="61" s="1"/>
  <c r="L513" i="61"/>
  <c r="L519" i="61" s="1"/>
  <c r="L551" i="61"/>
  <c r="L556" i="61" s="1"/>
  <c r="L573" i="61"/>
  <c r="L581" i="61" s="1"/>
  <c r="Q452" i="61"/>
  <c r="Q492" i="61"/>
  <c r="Q510" i="61"/>
  <c r="M532" i="61"/>
  <c r="M549" i="61" s="1"/>
  <c r="L456" i="61"/>
  <c r="L461" i="61" s="1"/>
  <c r="M513" i="61"/>
  <c r="M519" i="61" s="1"/>
  <c r="M551" i="61"/>
  <c r="M556" i="61" s="1"/>
  <c r="M573" i="61"/>
  <c r="M581" i="61" s="1"/>
  <c r="L479" i="61"/>
  <c r="L489" i="61" s="1"/>
  <c r="Q440" i="61"/>
  <c r="Q476" i="61"/>
  <c r="Q496" i="61"/>
  <c r="Q516" i="61"/>
  <c r="Q554" i="61"/>
  <c r="Q576" i="61"/>
  <c r="L558" i="61"/>
  <c r="L563" i="61" s="1"/>
  <c r="M479" i="61"/>
  <c r="M489" i="61" s="1"/>
  <c r="L463" i="61"/>
  <c r="L477" i="61" s="1"/>
  <c r="L521" i="61"/>
  <c r="L530" i="61" s="1"/>
  <c r="M463" i="61"/>
  <c r="M477" i="61" s="1"/>
  <c r="M521" i="61"/>
  <c r="M530" i="61" s="1"/>
  <c r="L583" i="61"/>
  <c r="L588" i="61" s="1"/>
  <c r="Q500" i="61"/>
  <c r="Q522" i="61"/>
  <c r="Q540" i="61"/>
  <c r="Q560" i="61"/>
  <c r="Q580" i="61"/>
  <c r="M583" i="61"/>
  <c r="M588" i="61" s="1"/>
  <c r="L565" i="61"/>
  <c r="L571" i="61" s="1"/>
  <c r="M565" i="61"/>
  <c r="M571" i="61" s="1"/>
  <c r="Q448" i="61"/>
  <c r="Q468" i="61"/>
  <c r="Q486" i="61"/>
  <c r="M506" i="61"/>
  <c r="Q526" i="61"/>
  <c r="Q544" i="61"/>
  <c r="Q566" i="61"/>
  <c r="Q586" i="61"/>
  <c r="L435" i="61"/>
  <c r="L454" i="61" s="1"/>
  <c r="L491" i="61"/>
  <c r="L504" i="61" s="1"/>
  <c r="Q506" i="61" l="1"/>
  <c r="M511" i="61"/>
  <c r="R547" i="61"/>
  <c r="Q547" i="61"/>
  <c r="R488" i="61"/>
  <c r="Q488" i="61"/>
  <c r="R487" i="61"/>
  <c r="Q487" i="61"/>
  <c r="R503" i="61"/>
  <c r="Q503" i="61"/>
  <c r="R502" i="61"/>
  <c r="Q502" i="61"/>
  <c r="R501" i="61"/>
  <c r="Q501" i="61"/>
  <c r="R499" i="61"/>
  <c r="Q499" i="61"/>
  <c r="R498" i="61"/>
  <c r="Q498" i="61"/>
  <c r="R575" i="61"/>
  <c r="Q575" i="61"/>
  <c r="R494" i="61"/>
  <c r="Q494" i="61"/>
  <c r="R493" i="61"/>
  <c r="Q493" i="61"/>
  <c r="R548" i="61"/>
  <c r="Q548" i="61"/>
  <c r="R458" i="61"/>
  <c r="Q458" i="61"/>
  <c r="R464" i="61"/>
  <c r="Q464" i="61"/>
  <c r="R529" i="61"/>
  <c r="Q529" i="61"/>
  <c r="R451" i="61"/>
  <c r="Q451" i="61"/>
  <c r="R546" i="61"/>
  <c r="Q546" i="61"/>
  <c r="R470" i="61"/>
  <c r="Q470" i="61"/>
  <c r="R545" i="61"/>
  <c r="Q545" i="61"/>
  <c r="R469" i="61"/>
  <c r="Q469" i="61"/>
  <c r="R565" i="61"/>
  <c r="Q565" i="61"/>
  <c r="R485" i="61"/>
  <c r="Q485" i="61"/>
  <c r="R562" i="61"/>
  <c r="Q562" i="61"/>
  <c r="R484" i="61"/>
  <c r="Q484" i="61"/>
  <c r="R561" i="61"/>
  <c r="Q561" i="61"/>
  <c r="R483" i="61"/>
  <c r="Q483" i="61"/>
  <c r="Q559" i="61"/>
  <c r="R481" i="61"/>
  <c r="Q481" i="61"/>
  <c r="R558" i="61"/>
  <c r="Q558" i="61"/>
  <c r="R480" i="61"/>
  <c r="Q480" i="61"/>
  <c r="R555" i="61"/>
  <c r="Q555" i="61"/>
  <c r="R479" i="61"/>
  <c r="Q479" i="61"/>
  <c r="R553" i="61"/>
  <c r="Q553" i="61"/>
  <c r="R475" i="61"/>
  <c r="Q475" i="61"/>
  <c r="R552" i="61"/>
  <c r="Q552" i="61"/>
  <c r="R474" i="61"/>
  <c r="Q474" i="61"/>
  <c r="R551" i="61"/>
  <c r="Q551" i="61"/>
  <c r="R473" i="61"/>
  <c r="Q473" i="61"/>
  <c r="R532" i="61"/>
  <c r="Q532" i="61"/>
  <c r="Q444" i="61"/>
  <c r="R444" i="61"/>
  <c r="R471" i="61"/>
  <c r="Q471" i="61"/>
  <c r="R568" i="61"/>
  <c r="Q568" i="61"/>
  <c r="R585" i="61"/>
  <c r="Q585" i="61"/>
  <c r="R583" i="61"/>
  <c r="Q583" i="61"/>
  <c r="R579" i="61"/>
  <c r="Q579" i="61"/>
  <c r="R577" i="61"/>
  <c r="Q577" i="61"/>
  <c r="R573" i="61"/>
  <c r="Q573" i="61"/>
  <c r="R509" i="61"/>
  <c r="Q509" i="61"/>
  <c r="R528" i="61"/>
  <c r="Q528" i="61"/>
  <c r="R450" i="61"/>
  <c r="Q450" i="61"/>
  <c r="R527" i="61"/>
  <c r="Q527" i="61"/>
  <c r="R449" i="61"/>
  <c r="Q449" i="61"/>
  <c r="R543" i="61"/>
  <c r="Q543" i="61"/>
  <c r="R467" i="61"/>
  <c r="Q467" i="61"/>
  <c r="R542" i="61"/>
  <c r="Q542" i="61"/>
  <c r="R466" i="61"/>
  <c r="Q466" i="61"/>
  <c r="R541" i="61"/>
  <c r="Q541" i="61"/>
  <c r="R465" i="61"/>
  <c r="Q465" i="61"/>
  <c r="R539" i="61"/>
  <c r="Q539" i="61"/>
  <c r="R463" i="61"/>
  <c r="Q463" i="61"/>
  <c r="R538" i="61"/>
  <c r="Q538" i="61"/>
  <c r="R460" i="61"/>
  <c r="Q460" i="61"/>
  <c r="R537" i="61"/>
  <c r="Q537" i="61"/>
  <c r="R459" i="61"/>
  <c r="Q459" i="61"/>
  <c r="R535" i="61"/>
  <c r="Q535" i="61"/>
  <c r="R457" i="61"/>
  <c r="Q457" i="61"/>
  <c r="R534" i="61"/>
  <c r="Q534" i="61"/>
  <c r="R456" i="61"/>
  <c r="Q456" i="61"/>
  <c r="R533" i="61"/>
  <c r="Q533" i="61"/>
  <c r="R453" i="61"/>
  <c r="Q453" i="61"/>
  <c r="R472" i="61"/>
  <c r="Q472" i="61"/>
  <c r="R536" i="61"/>
  <c r="Q536" i="61"/>
  <c r="R567" i="61"/>
  <c r="Q567" i="61"/>
  <c r="R584" i="61"/>
  <c r="Q584" i="61"/>
  <c r="R578" i="61"/>
  <c r="Q578" i="61"/>
  <c r="R497" i="61"/>
  <c r="Q497" i="61"/>
  <c r="R495" i="61"/>
  <c r="Q495" i="61"/>
  <c r="R574" i="61"/>
  <c r="Q574" i="61"/>
  <c r="R569" i="61"/>
  <c r="Q569" i="61"/>
  <c r="R491" i="61"/>
  <c r="Q491" i="61"/>
  <c r="R435" i="61"/>
  <c r="Q435" i="61"/>
  <c r="R508" i="61"/>
  <c r="Q508" i="61"/>
  <c r="R587" i="61"/>
  <c r="Q587" i="61"/>
  <c r="R507" i="61"/>
  <c r="Q507" i="61"/>
  <c r="R525" i="61"/>
  <c r="Q525" i="61"/>
  <c r="R447" i="61"/>
  <c r="Q447" i="61"/>
  <c r="R524" i="61"/>
  <c r="Q524" i="61"/>
  <c r="R446" i="61"/>
  <c r="Q446" i="61"/>
  <c r="R523" i="61"/>
  <c r="Q523" i="61"/>
  <c r="R445" i="61"/>
  <c r="Q445" i="61"/>
  <c r="R521" i="61"/>
  <c r="Q521" i="61"/>
  <c r="R443" i="61"/>
  <c r="Q443" i="61"/>
  <c r="R518" i="61"/>
  <c r="Q518" i="61"/>
  <c r="R442" i="61"/>
  <c r="Q442" i="61"/>
  <c r="R517" i="61"/>
  <c r="Q517" i="61"/>
  <c r="R441" i="61"/>
  <c r="Q441" i="61"/>
  <c r="R515" i="61"/>
  <c r="Q515" i="61"/>
  <c r="R439" i="61"/>
  <c r="Q439" i="61"/>
  <c r="R514" i="61"/>
  <c r="Q514" i="61"/>
  <c r="R438" i="61"/>
  <c r="Q438" i="61"/>
  <c r="R513" i="61"/>
  <c r="Q513" i="61"/>
  <c r="R437" i="61"/>
  <c r="Q437" i="61"/>
  <c r="R570" i="61"/>
  <c r="Q570" i="61"/>
  <c r="R436" i="61"/>
  <c r="Q436" i="61"/>
  <c r="Q482" i="61"/>
  <c r="R482" i="61"/>
  <c r="K532" i="61"/>
  <c r="K549" i="61" s="1"/>
  <c r="L392" i="61"/>
  <c r="L370" i="61"/>
  <c r="L431" i="61"/>
  <c r="M409" i="61"/>
  <c r="M398" i="61"/>
  <c r="M308" i="61"/>
  <c r="M264" i="61"/>
  <c r="M235" i="61"/>
  <c r="L409" i="61"/>
  <c r="L398" i="61"/>
  <c r="L308" i="61"/>
  <c r="L280" i="61"/>
  <c r="M415" i="61"/>
  <c r="M392" i="61"/>
  <c r="M337" i="61"/>
  <c r="M288" i="61"/>
  <c r="M431" i="61"/>
  <c r="R588" i="61"/>
  <c r="R549" i="61"/>
  <c r="R504" i="61"/>
  <c r="R511" i="61"/>
  <c r="K558" i="61"/>
  <c r="K563" i="61" s="1"/>
  <c r="K565" i="61"/>
  <c r="K571" i="61" s="1"/>
  <c r="K463" i="61"/>
  <c r="K477" i="61" s="1"/>
  <c r="K521" i="61"/>
  <c r="K530" i="61" s="1"/>
  <c r="AR3" i="39"/>
  <c r="R530" i="61"/>
  <c r="R581" i="61"/>
  <c r="K491" i="61"/>
  <c r="K504" i="61" s="1"/>
  <c r="R563" i="61"/>
  <c r="R461" i="61"/>
  <c r="R519" i="61"/>
  <c r="R477" i="61"/>
  <c r="R454" i="61"/>
  <c r="R571" i="61"/>
  <c r="R489" i="61"/>
  <c r="R556" i="61"/>
  <c r="R184" i="61" l="1"/>
  <c r="Q184" i="61"/>
  <c r="R200" i="61"/>
  <c r="Q200" i="61"/>
  <c r="R245" i="61"/>
  <c r="Q245" i="61"/>
  <c r="R285" i="61"/>
  <c r="Q285" i="61"/>
  <c r="R331" i="61"/>
  <c r="Q331" i="61"/>
  <c r="R388" i="61"/>
  <c r="Q388" i="61"/>
  <c r="R287" i="61"/>
  <c r="Q287" i="61"/>
  <c r="R195" i="61"/>
  <c r="Q195" i="61"/>
  <c r="R231" i="61"/>
  <c r="Q231" i="61"/>
  <c r="R258" i="61"/>
  <c r="Q258" i="61"/>
  <c r="R301" i="61"/>
  <c r="Q301" i="61"/>
  <c r="R344" i="61"/>
  <c r="Q344" i="61"/>
  <c r="R403" i="61"/>
  <c r="Q403" i="61"/>
  <c r="R307" i="61"/>
  <c r="Q307" i="61"/>
  <c r="R55" i="61"/>
  <c r="Q55" i="61"/>
  <c r="R186" i="61"/>
  <c r="Q186" i="61"/>
  <c r="R194" i="61"/>
  <c r="Q194" i="61"/>
  <c r="R202" i="61"/>
  <c r="Q202" i="61"/>
  <c r="R216" i="61"/>
  <c r="Q216" i="61"/>
  <c r="R230" i="61"/>
  <c r="Q230" i="61"/>
  <c r="R242" i="61"/>
  <c r="Q242" i="61"/>
  <c r="R246" i="61"/>
  <c r="Q246" i="61"/>
  <c r="R257" i="61"/>
  <c r="Q257" i="61"/>
  <c r="R268" i="61"/>
  <c r="Q268" i="61"/>
  <c r="R276" i="61"/>
  <c r="Q276" i="61"/>
  <c r="R290" i="61"/>
  <c r="Q290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20" i="61"/>
  <c r="Q420" i="61"/>
  <c r="R219" i="61"/>
  <c r="Q219" i="61"/>
  <c r="R306" i="61"/>
  <c r="Q306" i="61"/>
  <c r="R414" i="61"/>
  <c r="R208" i="61"/>
  <c r="Q208" i="61"/>
  <c r="R182" i="61"/>
  <c r="Q182" i="61"/>
  <c r="R189" i="61"/>
  <c r="Q189" i="61"/>
  <c r="R197" i="61"/>
  <c r="Q197" i="61"/>
  <c r="R211" i="61"/>
  <c r="Q211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82" i="61"/>
  <c r="Q282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Q234" i="61"/>
  <c r="R234" i="61"/>
  <c r="R368" i="61"/>
  <c r="Q368" i="61"/>
  <c r="R369" i="61"/>
  <c r="Q369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8" i="61"/>
  <c r="Q228" i="61"/>
  <c r="R255" i="61"/>
  <c r="Q255" i="61"/>
  <c r="R274" i="61"/>
  <c r="Q274" i="61"/>
  <c r="R323" i="61"/>
  <c r="Q323" i="61"/>
  <c r="R349" i="61"/>
  <c r="Q349" i="61"/>
  <c r="R412" i="61"/>
  <c r="Q412" i="61"/>
  <c r="R358" i="61"/>
  <c r="Q358" i="61"/>
  <c r="R203" i="61"/>
  <c r="Q203" i="61"/>
  <c r="R247" i="61"/>
  <c r="Q247" i="61"/>
  <c r="R277" i="61"/>
  <c r="Q277" i="61"/>
  <c r="R326" i="61"/>
  <c r="Q326" i="61"/>
  <c r="R365" i="61"/>
  <c r="Q365" i="61"/>
  <c r="R232" i="61"/>
  <c r="Q232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8" i="61"/>
  <c r="Q188" i="61"/>
  <c r="R196" i="61"/>
  <c r="Q196" i="61"/>
  <c r="R204" i="61"/>
  <c r="Q204" i="61"/>
  <c r="R224" i="61"/>
  <c r="Q224" i="61"/>
  <c r="R237" i="61"/>
  <c r="Q237" i="61"/>
  <c r="R428" i="61"/>
  <c r="Q428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4" i="61"/>
  <c r="Q394" i="61"/>
  <c r="R404" i="61"/>
  <c r="Q404" i="61"/>
  <c r="R422" i="61"/>
  <c r="Q422" i="61"/>
  <c r="R233" i="61"/>
  <c r="Q233" i="61"/>
  <c r="R319" i="61"/>
  <c r="Q319" i="61"/>
  <c r="R357" i="61"/>
  <c r="Q357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10" i="61"/>
  <c r="Q310" i="61"/>
  <c r="R322" i="61"/>
  <c r="Q322" i="61"/>
  <c r="R330" i="61"/>
  <c r="Q330" i="61"/>
  <c r="R340" i="61"/>
  <c r="Q340" i="61"/>
  <c r="R348" i="61"/>
  <c r="Q348" i="61"/>
  <c r="R361" i="61"/>
  <c r="Q361" i="61"/>
  <c r="R387" i="61"/>
  <c r="Q387" i="61"/>
  <c r="R397" i="61"/>
  <c r="Q397" i="61"/>
  <c r="R411" i="61"/>
  <c r="Q411" i="61"/>
  <c r="R206" i="61"/>
  <c r="Q206" i="61"/>
  <c r="R279" i="61"/>
  <c r="Q279" i="61"/>
  <c r="R424" i="61"/>
  <c r="Q424" i="61"/>
  <c r="R408" i="61"/>
  <c r="Q408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2" i="61"/>
  <c r="Q192" i="61"/>
  <c r="R214" i="61"/>
  <c r="Q214" i="61"/>
  <c r="R241" i="61"/>
  <c r="Q241" i="61"/>
  <c r="R266" i="61"/>
  <c r="Q266" i="61"/>
  <c r="R298" i="61"/>
  <c r="Q298" i="61"/>
  <c r="Q311" i="61"/>
  <c r="R311" i="61"/>
  <c r="R341" i="61"/>
  <c r="Q341" i="61"/>
  <c r="R362" i="61"/>
  <c r="Q362" i="61"/>
  <c r="R400" i="61"/>
  <c r="Q400" i="61"/>
  <c r="R207" i="61"/>
  <c r="Q207" i="61"/>
  <c r="R356" i="61"/>
  <c r="Q356" i="61"/>
  <c r="R187" i="61"/>
  <c r="Q187" i="61"/>
  <c r="R217" i="61"/>
  <c r="Q217" i="61"/>
  <c r="R269" i="61"/>
  <c r="Q269" i="61"/>
  <c r="R291" i="61"/>
  <c r="Q291" i="61"/>
  <c r="R314" i="61"/>
  <c r="Q314" i="61"/>
  <c r="R334" i="61"/>
  <c r="Q334" i="61"/>
  <c r="R352" i="61"/>
  <c r="Q352" i="61"/>
  <c r="R391" i="61"/>
  <c r="Q391" i="61"/>
  <c r="R421" i="61"/>
  <c r="Q421" i="61"/>
  <c r="R318" i="61"/>
  <c r="Q318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0" i="61"/>
  <c r="Q190" i="61"/>
  <c r="R198" i="61"/>
  <c r="Q198" i="61"/>
  <c r="R212" i="61"/>
  <c r="Q212" i="61"/>
  <c r="R226" i="61"/>
  <c r="Q226" i="61"/>
  <c r="R239" i="61"/>
  <c r="Q239" i="61"/>
  <c r="R243" i="61"/>
  <c r="Q243" i="61"/>
  <c r="R250" i="61"/>
  <c r="Q250" i="61"/>
  <c r="R261" i="61"/>
  <c r="Q261" i="61"/>
  <c r="R272" i="61"/>
  <c r="Q272" i="61"/>
  <c r="R283" i="61"/>
  <c r="Q283" i="61"/>
  <c r="R296" i="61"/>
  <c r="Q296" i="61"/>
  <c r="R304" i="61"/>
  <c r="Q304" i="61"/>
  <c r="R317" i="61"/>
  <c r="Q317" i="61"/>
  <c r="R329" i="61"/>
  <c r="Q329" i="61"/>
  <c r="R339" i="61"/>
  <c r="Q339" i="61"/>
  <c r="R347" i="61"/>
  <c r="Q347" i="61"/>
  <c r="R355" i="61"/>
  <c r="Q355" i="61"/>
  <c r="R372" i="61"/>
  <c r="Q372" i="61"/>
  <c r="R396" i="61"/>
  <c r="Q396" i="61"/>
  <c r="R406" i="61"/>
  <c r="Q406" i="61"/>
  <c r="R205" i="61"/>
  <c r="Q205" i="61"/>
  <c r="R263" i="61"/>
  <c r="Q263" i="61"/>
  <c r="R407" i="61"/>
  <c r="Q407" i="61"/>
  <c r="R252" i="61"/>
  <c r="Q252" i="61"/>
  <c r="R185" i="61"/>
  <c r="Q185" i="61"/>
  <c r="R193" i="61"/>
  <c r="Q193" i="61"/>
  <c r="R201" i="61"/>
  <c r="Q201" i="61"/>
  <c r="R215" i="61"/>
  <c r="Q215" i="61"/>
  <c r="R229" i="61"/>
  <c r="Q229" i="61"/>
  <c r="R427" i="61"/>
  <c r="Q427" i="61"/>
  <c r="R430" i="61"/>
  <c r="Q430" i="61"/>
  <c r="R256" i="61"/>
  <c r="Q256" i="61"/>
  <c r="R267" i="61"/>
  <c r="Q267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401" i="61"/>
  <c r="Q401" i="61"/>
  <c r="R413" i="61"/>
  <c r="Q413" i="61"/>
  <c r="R218" i="61"/>
  <c r="Q218" i="61"/>
  <c r="R305" i="61"/>
  <c r="Q305" i="61"/>
  <c r="R220" i="61"/>
  <c r="Q220" i="61"/>
  <c r="R221" i="61"/>
  <c r="Q221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6" i="61"/>
  <c r="Q489" i="61"/>
  <c r="Q477" i="61"/>
  <c r="Q581" i="61"/>
  <c r="Q504" i="61"/>
  <c r="Q461" i="61"/>
  <c r="Q454" i="61"/>
  <c r="Q530" i="61"/>
  <c r="Q511" i="61"/>
  <c r="Q549" i="61"/>
  <c r="Q571" i="61"/>
  <c r="Q519" i="61"/>
  <c r="Q563" i="61"/>
  <c r="Q588" i="61"/>
  <c r="K506" i="61"/>
  <c r="K511" i="61" s="1"/>
  <c r="M589" i="61"/>
  <c r="M590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5" i="61"/>
  <c r="R253" i="61"/>
  <c r="R264" i="61"/>
  <c r="R280" i="61"/>
  <c r="L425" i="61"/>
  <c r="R425" i="61" s="1"/>
  <c r="R320" i="61"/>
  <c r="R370" i="61"/>
  <c r="K409" i="61"/>
  <c r="K398" i="61"/>
  <c r="R294" i="61"/>
  <c r="R308" i="61"/>
  <c r="R359" i="61"/>
  <c r="R385" i="61"/>
  <c r="R398" i="61"/>
  <c r="R409" i="61"/>
  <c r="M425" i="61"/>
  <c r="R209" i="61"/>
  <c r="R222" i="61"/>
  <c r="R431" i="61"/>
  <c r="R288" i="61"/>
  <c r="R392" i="61"/>
  <c r="R415" i="61"/>
  <c r="R337" i="61"/>
  <c r="K392" i="61"/>
  <c r="K551" i="61"/>
  <c r="K556" i="61" s="1"/>
  <c r="K583" i="61"/>
  <c r="K588" i="61" s="1"/>
  <c r="K456" i="61"/>
  <c r="K461" i="61" s="1"/>
  <c r="K513" i="61"/>
  <c r="K519" i="61" s="1"/>
  <c r="K479" i="61"/>
  <c r="K489" i="61" s="1"/>
  <c r="L589" i="61"/>
  <c r="R589" i="61" s="1"/>
  <c r="K573" i="61"/>
  <c r="K581" i="61" s="1"/>
  <c r="AG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8" i="61"/>
  <c r="Q337" i="61"/>
  <c r="Q415" i="61"/>
  <c r="Q222" i="61"/>
  <c r="Q398" i="61"/>
  <c r="Q294" i="61"/>
  <c r="Q320" i="61"/>
  <c r="Q253" i="61"/>
  <c r="Q392" i="61"/>
  <c r="Q209" i="61"/>
  <c r="Q385" i="61"/>
  <c r="Q425" i="61"/>
  <c r="Q235" i="61"/>
  <c r="Q58" i="61"/>
  <c r="Q20" i="61"/>
  <c r="Q81" i="61"/>
  <c r="Q52" i="61"/>
  <c r="Q359" i="61"/>
  <c r="Q280" i="61"/>
  <c r="Q34" i="61"/>
  <c r="Q589" i="61"/>
  <c r="Q431" i="61"/>
  <c r="Q409" i="61"/>
  <c r="Q308" i="61"/>
  <c r="Q370" i="61"/>
  <c r="Q264" i="61"/>
  <c r="Q66" i="61"/>
  <c r="Q47" i="61"/>
  <c r="L82" i="61"/>
  <c r="M82" i="61"/>
  <c r="M83" i="61" s="1"/>
  <c r="R154" i="61"/>
  <c r="R119" i="61"/>
  <c r="R105" i="61"/>
  <c r="R135" i="61"/>
  <c r="R169" i="61"/>
  <c r="R178" i="61"/>
  <c r="L432" i="61"/>
  <c r="R432" i="61" s="1"/>
  <c r="M432" i="61"/>
  <c r="K425" i="61"/>
  <c r="L590" i="61"/>
  <c r="R82" i="61" l="1"/>
  <c r="L83" i="61"/>
  <c r="Q169" i="61"/>
  <c r="Q105" i="61"/>
  <c r="Q82" i="61"/>
  <c r="L433" i="61"/>
  <c r="Q432" i="61"/>
  <c r="Q119" i="61"/>
  <c r="Q590" i="61"/>
  <c r="Q154" i="61"/>
  <c r="Q178" i="61"/>
  <c r="Q135" i="61"/>
  <c r="K83" i="61"/>
  <c r="M179" i="61"/>
  <c r="M180" i="61" s="1"/>
  <c r="L179" i="61"/>
  <c r="L1068" i="61" s="1"/>
  <c r="M433" i="61"/>
  <c r="K85" i="61"/>
  <c r="K105" i="61" s="1"/>
  <c r="R1068" i="61" l="1"/>
  <c r="R179" i="61"/>
  <c r="L180" i="61"/>
  <c r="Q179" i="61"/>
  <c r="Q433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8" i="61"/>
  <c r="M1069" i="61" s="1"/>
  <c r="K432" i="61"/>
  <c r="K433" i="61" s="1"/>
  <c r="L1069" i="61" l="1"/>
  <c r="Q1069" i="61" s="1"/>
  <c r="Q1068" i="61"/>
  <c r="Q180" i="61"/>
  <c r="K179" i="61" l="1"/>
  <c r="K180" i="61" l="1"/>
  <c r="K435" i="61"/>
  <c r="K454" i="61" l="1"/>
  <c r="K589" i="61" s="1"/>
  <c r="K1068" i="61" s="1"/>
  <c r="K590" i="61" l="1"/>
  <c r="K1069" i="61"/>
  <c r="J179" i="61"/>
  <c r="J180" i="61" l="1"/>
  <c r="J710" i="61"/>
  <c r="J889" i="61" s="1"/>
  <c r="J890" i="61" s="1"/>
  <c r="J1068" i="61" l="1"/>
  <c r="J1069" i="61" s="1"/>
</calcChain>
</file>

<file path=xl/comments1.xml><?xml version="1.0" encoding="utf-8"?>
<comments xmlns="http://schemas.openxmlformats.org/spreadsheetml/2006/main">
  <authors>
    <author>asus pc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เอาข้อมูลมาจากการส่งงบตรวจสอบเบี้ยงต้น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asus pc:
เอาข้อมูลมาก้อนข้อมูลตรวจคุณภาพบัญชี C5308
ที่เป็นไฟล์ EX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 pc</author>
  </authors>
  <commentList>
    <comment ref="M1" authorId="0" shapeId="0">
      <text>
        <r>
          <rPr>
            <b/>
            <sz val="9"/>
            <color indexed="81"/>
            <rFont val="Tahoma"/>
            <family val="2"/>
          </rPr>
          <t>ปริ้นรายงานสรุปเสน ผอ เขตและลงประสัมพันธ์</t>
        </r>
      </text>
    </comment>
  </commentList>
</comments>
</file>

<file path=xl/sharedStrings.xml><?xml version="1.0" encoding="utf-8"?>
<sst xmlns="http://schemas.openxmlformats.org/spreadsheetml/2006/main" count="16565" uniqueCount="3356">
  <si>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</si>
  <si>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</si>
  <si>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</si>
  <si>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</si>
  <si>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</si>
  <si>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</si>
  <si>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</si>
  <si>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</si>
  <si>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</si>
  <si>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</si>
  <si>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</si>
  <si>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</si>
  <si>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</si>
  <si>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</si>
  <si>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</si>
  <si>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</si>
  <si>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</si>
  <si>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</si>
  <si>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</si>
  <si>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</si>
  <si>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</si>
  <si>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</si>
  <si>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</si>
  <si>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</si>
  <si>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</si>
  <si>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</si>
  <si>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</si>
  <si>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</si>
  <si>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</si>
  <si>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</si>
  <si>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</si>
  <si>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</si>
  <si>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</si>
  <si>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</si>
  <si>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</si>
  <si>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</si>
  <si>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</si>
  <si>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</si>
  <si>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</si>
  <si>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</si>
  <si>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</si>
  <si>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</si>
  <si>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</si>
  <si>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</si>
  <si>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</si>
  <si>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</si>
  <si>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</si>
  <si>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</si>
  <si>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</si>
  <si>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</si>
  <si>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</si>
  <si>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</si>
  <si>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</si>
  <si>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</si>
  <si>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</si>
  <si>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</si>
  <si>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</si>
  <si>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</si>
  <si>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</si>
  <si>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</si>
  <si>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</si>
  <si>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</si>
  <si>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</si>
  <si>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</si>
  <si>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</si>
  <si>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</si>
  <si>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</si>
  <si>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</si>
  <si>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</si>
  <si>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</si>
  <si>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</si>
  <si>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</si>
  <si>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</si>
  <si>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</si>
  <si>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</si>
  <si>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</si>
  <si>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</si>
  <si>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</si>
  <si>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</si>
  <si>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</si>
  <si>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</si>
  <si>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</si>
  <si>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</si>
  <si>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</si>
  <si>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</si>
  <si>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</si>
  <si>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</si>
  <si>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</si>
  <si>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</si>
  <si>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</si>
  <si>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</si>
  <si>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</si>
  <si>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</si>
  <si>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</si>
  <si>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</si>
  <si>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</si>
  <si>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</si>
  <si>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</si>
  <si>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</si>
  <si>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</si>
  <si>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</si>
  <si>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</si>
  <si>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</si>
  <si>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</si>
  <si>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</si>
  <si>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</si>
  <si>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</si>
  <si>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</si>
  <si>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</si>
  <si>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</si>
  <si>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</si>
  <si>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</si>
  <si>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</si>
  <si>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</si>
  <si>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</si>
  <si>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</si>
  <si>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</si>
  <si>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</si>
  <si>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</si>
  <si>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</si>
  <si>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</si>
  <si>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</si>
  <si>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</si>
  <si>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</si>
  <si>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</si>
  <si>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</si>
  <si>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</si>
  <si>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</si>
  <si>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</si>
  <si>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</si>
  <si>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</si>
  <si>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</si>
  <si>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</si>
  <si>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</si>
  <si>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</si>
  <si>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</si>
  <si>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</si>
  <si>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</si>
  <si>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</si>
  <si>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</si>
  <si>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</si>
  <si>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</si>
  <si>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</si>
  <si>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</si>
  <si>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</si>
  <si>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</si>
  <si>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</si>
  <si>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</si>
  <si>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</si>
  <si>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</si>
  <si>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</si>
  <si>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</si>
  <si>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</si>
  <si>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</si>
  <si>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</si>
  <si>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</si>
  <si>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</si>
  <si>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</si>
  <si>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</si>
  <si>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</si>
  <si>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</si>
  <si>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</si>
  <si>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</si>
  <si>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</si>
  <si>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</si>
  <si>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</si>
  <si>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</si>
  <si>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</si>
  <si>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</si>
  <si>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</si>
  <si>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</si>
  <si>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</si>
  <si>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</si>
  <si>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</si>
  <si>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</si>
  <si>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</si>
  <si>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</si>
  <si>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</si>
  <si>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</si>
  <si>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</si>
  <si>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</si>
  <si>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</si>
  <si>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</si>
  <si>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</si>
  <si>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</si>
  <si>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</si>
  <si>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</si>
  <si>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</si>
  <si>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</si>
  <si>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</si>
  <si>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</si>
  <si>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</si>
  <si>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</si>
  <si>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</si>
  <si>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</si>
  <si>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</si>
  <si>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</si>
  <si>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</si>
  <si>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</si>
  <si>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</si>
  <si>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</si>
  <si>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</si>
  <si>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</si>
  <si>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</si>
  <si>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</si>
  <si>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</si>
  <si>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</si>
  <si>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</si>
  <si>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</si>
  <si>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</si>
  <si>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</si>
  <si>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</si>
  <si>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</si>
  <si>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</si>
  <si>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</si>
  <si>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</si>
  <si>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</si>
  <si>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</si>
  <si>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</si>
  <si>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</si>
  <si>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</si>
  <si>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</si>
  <si>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</si>
  <si>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</si>
  <si>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</si>
  <si>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</si>
  <si>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</si>
  <si>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</si>
  <si>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</si>
  <si>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</si>
  <si>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</si>
  <si>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</si>
  <si>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</si>
  <si>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</si>
  <si>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</si>
  <si>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</si>
  <si>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</si>
  <si>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</si>
  <si>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</si>
  <si>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</si>
  <si>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</si>
  <si>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</si>
  <si>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</si>
  <si>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</si>
  <si>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</si>
  <si>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</si>
  <si>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</si>
  <si>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</si>
  <si>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</si>
  <si>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</si>
  <si>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</si>
  <si>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</si>
  <si>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</si>
  <si>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</si>
  <si>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</si>
  <si>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</si>
  <si>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</si>
  <si>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</si>
  <si>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</si>
  <si>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</si>
  <si>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</si>
  <si>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</si>
  <si>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</si>
  <si>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</si>
  <si>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</si>
  <si>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</si>
  <si>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</si>
  <si>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</si>
  <si>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</si>
  <si>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</si>
  <si>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</si>
  <si>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</si>
  <si>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</si>
  <si>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</si>
  <si>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</si>
  <si>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</si>
  <si>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</si>
  <si>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</si>
  <si>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</si>
  <si>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</si>
  <si>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</si>
  <si>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</si>
  <si>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</si>
  <si>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</si>
  <si>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</si>
  <si>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</si>
  <si>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</si>
  <si>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</si>
  <si>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</si>
  <si>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</si>
  <si>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</si>
  <si>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</si>
  <si>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</si>
  <si>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</si>
  <si>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</si>
  <si>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</si>
  <si>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</si>
  <si>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</si>
  <si>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</si>
  <si>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</si>
  <si>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</si>
  <si>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</si>
  <si>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</si>
  <si>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</si>
  <si>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</si>
  <si>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</si>
  <si>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</si>
  <si>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</si>
  <si>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</si>
  <si>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</si>
  <si>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</si>
  <si>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</si>
  <si>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</si>
  <si>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</si>
  <si>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</si>
  <si>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</si>
  <si>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</si>
  <si>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</si>
  <si>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</si>
  <si>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</si>
  <si>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</si>
  <si>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</si>
  <si>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</si>
  <si>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</si>
  <si>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</si>
  <si>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</si>
  <si>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</si>
  <si>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</si>
  <si>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</si>
  <si>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</si>
  <si>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</si>
  <si>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</si>
  <si>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</si>
  <si>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</si>
  <si>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</si>
  <si>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</si>
  <si>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</si>
  <si>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</si>
  <si>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</si>
  <si>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</si>
  <si>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</si>
  <si>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</si>
  <si>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</si>
  <si>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</si>
  <si>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</si>
  <si>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</si>
  <si>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</si>
  <si>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</si>
  <si>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</si>
  <si>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</si>
  <si>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</si>
  <si>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</si>
  <si>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</si>
  <si>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</si>
  <si>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</si>
  <si>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</si>
  <si>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</si>
  <si>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</si>
  <si>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</si>
  <si>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</si>
  <si>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</si>
  <si>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</si>
  <si>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</si>
  <si>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</si>
  <si>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</si>
  <si>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</si>
  <si>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</si>
  <si>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</si>
  <si>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</si>
  <si>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</si>
  <si>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</si>
  <si>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</si>
  <si>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</si>
  <si>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</si>
  <si>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</si>
  <si>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</si>
  <si>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</si>
  <si>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</si>
  <si>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</si>
  <si>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</si>
  <si>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</si>
  <si>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</si>
  <si>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</si>
  <si>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</si>
  <si>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</si>
  <si>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</si>
  <si>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</si>
  <si>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</si>
  <si>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</si>
  <si>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</si>
  <si>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</si>
  <si>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</si>
  <si>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</si>
  <si>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</si>
  <si>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</si>
  <si>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</si>
  <si>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</si>
  <si>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</si>
  <si>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</si>
  <si>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</si>
  <si>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</si>
  <si>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</si>
  <si>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</si>
  <si>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</si>
  <si>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</si>
  <si>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</si>
  <si>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</si>
  <si>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</si>
  <si>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</si>
  <si>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</si>
  <si>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</si>
  <si>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</si>
  <si>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</si>
  <si>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</si>
  <si>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</si>
  <si>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</si>
  <si>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</si>
  <si>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</si>
  <si>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</si>
  <si>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</si>
  <si>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</si>
  <si>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</si>
  <si>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</si>
  <si>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</si>
  <si>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</si>
  <si>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</si>
  <si>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</si>
  <si>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</si>
  <si>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</si>
  <si>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</si>
  <si>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</si>
  <si>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</si>
  <si>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</si>
  <si>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</si>
  <si>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</si>
  <si>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</si>
  <si>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</si>
  <si>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</si>
  <si>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</si>
  <si>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</si>
  <si>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</si>
  <si>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</si>
  <si>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</si>
  <si>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</si>
  <si>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</si>
  <si>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</si>
  <si>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</si>
  <si>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</si>
  <si>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</si>
  <si>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</si>
  <si>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</si>
  <si>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</si>
  <si>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</si>
  <si>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</si>
  <si>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</si>
  <si>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</si>
  <si>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</si>
  <si>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</si>
  <si>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</si>
  <si>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</si>
  <si>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</si>
  <si>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</si>
  <si>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</si>
  <si>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</si>
  <si>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</si>
  <si>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</si>
  <si>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</si>
  <si>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</si>
  <si>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</si>
  <si>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</si>
  <si>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</si>
  <si>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</si>
  <si>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</si>
  <si>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</si>
  <si>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</si>
  <si>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</si>
  <si>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</si>
  <si>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</si>
  <si>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</si>
  <si>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</si>
  <si>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</si>
  <si>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</si>
  <si>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</si>
  <si>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</si>
  <si>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</si>
  <si>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</si>
  <si>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</si>
  <si>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</si>
  <si>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</si>
  <si>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</si>
  <si>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</si>
  <si>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</si>
  <si>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</si>
  <si>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</si>
  <si>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</si>
  <si>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</si>
  <si>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</si>
  <si>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</si>
  <si>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</si>
  <si>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</si>
  <si>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</si>
  <si>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</si>
  <si>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</si>
  <si>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</si>
  <si>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</si>
  <si>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</si>
  <si>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</si>
  <si>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</si>
  <si>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</si>
  <si>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</si>
  <si>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</si>
  <si>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</si>
  <si>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</si>
  <si>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</si>
  <si>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</si>
  <si>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</si>
  <si>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</si>
  <si>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</si>
  <si>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</si>
  <si>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</si>
  <si>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</si>
  <si>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</si>
  <si>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</si>
  <si>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</si>
  <si>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</si>
  <si>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</si>
  <si>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</si>
  <si>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</si>
  <si>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</si>
  <si>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</si>
  <si>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</si>
  <si>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</si>
  <si>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</si>
  <si>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</si>
  <si>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</si>
  <si>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</si>
  <si>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</si>
  <si>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</si>
  <si>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</si>
  <si>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</si>
  <si>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</si>
  <si>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</si>
  <si>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</si>
  <si>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</si>
  <si>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</si>
  <si>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</si>
  <si>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</si>
  <si>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</si>
  <si>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</si>
  <si>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</si>
  <si>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</si>
  <si>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</si>
  <si>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</si>
  <si>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</si>
  <si>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</si>
  <si>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</si>
  <si>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</si>
  <si>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</si>
  <si>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</si>
  <si>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</si>
  <si>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</si>
  <si>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</si>
  <si>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</si>
  <si>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</si>
  <si>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</si>
  <si>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</si>
  <si>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</si>
  <si>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</si>
  <si>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</si>
  <si>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</si>
  <si>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</si>
  <si>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</si>
  <si>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</si>
  <si>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</si>
  <si>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</si>
  <si>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</si>
  <si>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</si>
  <si>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</si>
  <si>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</si>
  <si>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</si>
  <si>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</si>
  <si>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</si>
  <si>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</si>
  <si>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</si>
  <si>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</si>
  <si>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</si>
  <si>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</si>
  <si>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</si>
  <si>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</si>
  <si>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</si>
  <si>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</si>
  <si>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</si>
  <si>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</si>
  <si>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</si>
  <si>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</si>
  <si>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</si>
  <si>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</si>
  <si>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</si>
  <si>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</si>
  <si>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</si>
  <si>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</si>
  <si>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</si>
  <si>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</si>
  <si>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</si>
  <si>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</si>
  <si>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</si>
  <si>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</si>
  <si>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</si>
  <si>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</si>
  <si>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</si>
  <si>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</si>
  <si>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</si>
  <si>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</si>
  <si>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</si>
  <si>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</si>
  <si>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</si>
  <si>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</si>
  <si>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</si>
  <si>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</si>
  <si>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</si>
  <si>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</si>
  <si>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</si>
  <si>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</si>
  <si>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</si>
  <si>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</si>
  <si>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</si>
  <si>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</si>
  <si>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</si>
  <si>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</si>
  <si>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</si>
  <si>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</si>
  <si>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</si>
  <si>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</si>
  <si>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</si>
  <si>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</si>
  <si>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</si>
  <si>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</si>
  <si>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</si>
  <si>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</si>
  <si>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</si>
  <si>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</si>
  <si>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</si>
  <si>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</si>
  <si>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</si>
  <si>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</si>
  <si>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</si>
  <si>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</si>
  <si>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</si>
  <si>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</si>
  <si>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</si>
  <si>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</si>
  <si>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</si>
  <si>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</si>
  <si>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</si>
  <si>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</si>
  <si>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</si>
  <si>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</si>
  <si>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</si>
  <si>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</si>
  <si>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</si>
  <si>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</si>
  <si>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</si>
  <si>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</si>
  <si>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</si>
  <si>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</si>
  <si>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</si>
  <si>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</si>
  <si>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</si>
  <si>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</si>
  <si>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</si>
  <si>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</si>
  <si>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</si>
  <si>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</si>
  <si>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</si>
  <si>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</si>
  <si>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</si>
  <si>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</si>
  <si>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</si>
  <si>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</si>
  <si>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</si>
  <si>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</si>
  <si>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</si>
  <si>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</si>
  <si>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</si>
  <si>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</si>
  <si>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</si>
  <si>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</si>
  <si>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</si>
  <si>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</si>
  <si>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</si>
  <si>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</si>
  <si>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</si>
  <si>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</si>
  <si>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</si>
  <si>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</si>
  <si>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</si>
  <si>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</si>
  <si>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</si>
  <si>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</si>
  <si>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</si>
  <si>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</si>
  <si>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</si>
  <si>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</si>
  <si>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</si>
  <si>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</si>
  <si>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</si>
  <si>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</si>
  <si>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</si>
  <si>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</si>
  <si>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</si>
  <si>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</si>
  <si>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</si>
  <si>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</si>
  <si>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</si>
  <si>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</si>
  <si>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</si>
  <si>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</si>
  <si>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</si>
  <si>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</si>
  <si>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</si>
  <si>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</si>
  <si>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</si>
  <si>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</si>
  <si>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</si>
  <si>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</si>
  <si>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</si>
  <si>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</si>
  <si>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</si>
  <si>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</si>
  <si>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</si>
  <si>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</si>
  <si>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</si>
  <si>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</si>
  <si>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</si>
  <si>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</si>
  <si>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</si>
  <si>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</si>
  <si>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</si>
  <si>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</si>
  <si>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</si>
  <si>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</si>
  <si>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</si>
  <si>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</si>
  <si>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</si>
  <si>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</si>
  <si>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</si>
  <si>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</si>
  <si>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</si>
  <si>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</si>
  <si>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</si>
  <si>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</si>
  <si>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</si>
  <si>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</si>
  <si>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</si>
  <si>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</si>
  <si>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</si>
  <si>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</si>
  <si>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</si>
  <si>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</si>
  <si>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</si>
  <si>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</si>
  <si>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</si>
  <si>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</si>
  <si>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</si>
  <si>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</si>
  <si>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</si>
  <si>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</si>
  <si>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</si>
  <si>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</si>
  <si>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</si>
  <si>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</si>
  <si>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</si>
  <si>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</si>
  <si>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</si>
  <si>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</si>
  <si>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</si>
  <si>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</si>
  <si>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</si>
  <si>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</si>
  <si>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</si>
  <si>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</si>
  <si>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</si>
  <si>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</si>
  <si>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</si>
  <si>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</si>
  <si>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</si>
  <si>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</si>
  <si>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</si>
  <si>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</si>
  <si>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</si>
  <si>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</si>
  <si>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</si>
  <si>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</si>
  <si>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</si>
  <si>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</si>
  <si>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</si>
  <si>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</si>
  <si>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</si>
  <si>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</si>
  <si>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</si>
  <si>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</si>
  <si>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</si>
  <si>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</si>
  <si>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</si>
  <si>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</si>
  <si>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</si>
  <si>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</si>
  <si>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</si>
  <si>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</si>
  <si>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</si>
  <si>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</si>
  <si>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</si>
  <si>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</si>
  <si>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</si>
  <si>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</si>
  <si>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</si>
  <si>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</si>
  <si>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</si>
  <si>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</si>
  <si>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</si>
  <si>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</si>
  <si>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</si>
  <si>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</si>
  <si>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</si>
  <si>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</si>
  <si>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</si>
  <si>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</si>
  <si>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</si>
  <si>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</si>
  <si>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</si>
  <si>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</si>
  <si>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</si>
  <si>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</si>
  <si>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</si>
  <si>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</si>
  <si>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</si>
  <si>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</si>
  <si>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</si>
  <si>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</si>
  <si>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</si>
  <si>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</si>
  <si>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</si>
  <si>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</si>
  <si>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</si>
  <si>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</si>
  <si>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</si>
  <si>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</si>
  <si>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</si>
  <si>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</si>
  <si>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</si>
  <si>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</si>
  <si>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</si>
  <si>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</si>
  <si>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</si>
  <si>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</si>
  <si>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</si>
  <si>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</si>
  <si>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</si>
  <si>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</si>
  <si>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</si>
  <si>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</si>
  <si>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</si>
  <si>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</si>
  <si>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</si>
  <si>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</si>
  <si>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</si>
  <si>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</si>
  <si>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</si>
  <si>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</si>
  <si>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</si>
  <si>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</si>
  <si>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</si>
  <si>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</si>
  <si>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</si>
  <si>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</si>
  <si>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</si>
  <si>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</si>
  <si>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</si>
  <si>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</si>
  <si>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</si>
  <si>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</si>
  <si>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</si>
  <si>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</si>
  <si>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</si>
  <si>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</si>
  <si>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</si>
  <si>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</si>
  <si>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</si>
  <si>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</si>
  <si>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</si>
  <si>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</si>
  <si>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</si>
  <si>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</si>
  <si>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</si>
  <si>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</si>
  <si>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</si>
  <si>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</si>
  <si>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</si>
  <si>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</si>
  <si>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</si>
  <si>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</si>
  <si>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</si>
  <si>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</si>
  <si>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</si>
  <si>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</si>
  <si>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</si>
  <si>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</si>
  <si>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</si>
  <si>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</si>
  <si>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</si>
  <si>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</si>
  <si>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</si>
  <si>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</si>
  <si>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</si>
  <si>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</si>
  <si>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</si>
  <si>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</si>
  <si>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</si>
  <si>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</si>
  <si>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</si>
  <si>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</si>
  <si>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</si>
  <si>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</si>
  <si>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</si>
  <si>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</si>
  <si>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</si>
  <si>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</si>
  <si>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</si>
  <si>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</si>
  <si>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</si>
  <si>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</si>
  <si>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</si>
  <si>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</si>
  <si>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</si>
  <si>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</si>
  <si>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</si>
  <si>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</si>
  <si>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</si>
  <si>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</si>
  <si>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</si>
  <si>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</si>
  <si>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</si>
  <si>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</si>
  <si>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</si>
  <si>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</si>
  <si>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</si>
  <si>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</si>
  <si>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</si>
  <si>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</si>
  <si>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</si>
  <si>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</si>
  <si>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</si>
  <si>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</si>
  <si>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</si>
  <si>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</si>
  <si>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</si>
  <si>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</si>
  <si>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</si>
  <si>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</si>
  <si>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</si>
  <si>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</si>
  <si>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</si>
  <si>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</si>
  <si>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</si>
  <si>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</si>
  <si>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</si>
  <si>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</si>
  <si>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</si>
  <si>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</si>
  <si>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</si>
  <si>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</si>
  <si>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</si>
  <si>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</si>
  <si>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</si>
  <si>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</si>
  <si>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</si>
  <si>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</si>
  <si>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</si>
  <si>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</si>
  <si>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</si>
  <si>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</si>
  <si>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</si>
  <si>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</si>
  <si>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</si>
  <si>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</si>
  <si>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</si>
  <si>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</si>
  <si>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</si>
  <si>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</si>
  <si>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</si>
  <si>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</si>
  <si>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</si>
  <si>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</si>
  <si>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</si>
  <si>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</si>
  <si>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</si>
  <si>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</si>
  <si>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</si>
  <si>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</si>
  <si>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</si>
  <si>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</si>
  <si>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</si>
  <si>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</si>
  <si>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</si>
  <si>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</si>
  <si>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</si>
  <si>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</si>
  <si>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</si>
  <si>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</si>
  <si>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</si>
  <si>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</si>
  <si>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</si>
  <si>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</si>
  <si>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</si>
  <si>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</si>
  <si>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</si>
  <si>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</si>
  <si>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</si>
  <si>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</si>
  <si>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</si>
  <si>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</si>
  <si>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</si>
  <si>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</si>
  <si>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</si>
  <si>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</si>
  <si>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</si>
  <si>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</si>
  <si>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</si>
  <si>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</si>
  <si>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</si>
  <si>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</si>
  <si>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</si>
  <si>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</si>
  <si>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</si>
  <si>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</si>
  <si>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</si>
  <si>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</si>
  <si>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</si>
  <si>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</si>
  <si>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</si>
  <si>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</si>
  <si>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</si>
  <si>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</si>
  <si>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</si>
  <si>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</si>
  <si>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</si>
  <si>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</si>
  <si>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</si>
  <si>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</si>
  <si>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</si>
  <si>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</si>
  <si>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</si>
  <si>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</si>
  <si>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</si>
  <si>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</si>
  <si>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</si>
  <si>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</si>
  <si>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</si>
  <si>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</si>
  <si>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</si>
  <si>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</si>
  <si>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</si>
  <si>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</si>
  <si>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</si>
  <si>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</si>
  <si>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</si>
  <si>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</si>
  <si>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</si>
  <si>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</si>
  <si>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</si>
  <si>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</si>
  <si>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</si>
  <si>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</si>
  <si>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</si>
  <si>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</si>
  <si>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</si>
  <si>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</si>
  <si>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</si>
  <si>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</si>
  <si>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</si>
  <si>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</si>
  <si>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</si>
  <si>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</si>
  <si>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</si>
  <si>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</si>
  <si>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</si>
  <si>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</si>
  <si>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</si>
  <si>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</si>
  <si>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</si>
  <si>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</si>
  <si>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</si>
  <si>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</si>
  <si>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</si>
  <si>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</si>
  <si>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</si>
  <si>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</si>
  <si>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</si>
  <si>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</si>
  <si>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</si>
  <si>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</si>
  <si>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</si>
  <si>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</si>
  <si>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</si>
  <si>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</si>
  <si>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</si>
  <si>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</si>
  <si>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</si>
  <si>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</si>
  <si>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</si>
  <si>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</si>
  <si>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</si>
  <si>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</si>
  <si>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</si>
  <si>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</si>
  <si>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</si>
  <si>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</si>
  <si>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</si>
  <si>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</si>
  <si>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</si>
  <si>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</si>
  <si>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</si>
  <si>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</si>
  <si>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</si>
  <si>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</si>
  <si>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</si>
  <si>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</si>
  <si>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</si>
  <si>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</si>
  <si>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</si>
  <si>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</si>
  <si>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</si>
  <si>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</si>
  <si>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</si>
  <si>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</si>
  <si>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</si>
  <si>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</si>
  <si>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</si>
  <si>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</si>
  <si>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</si>
  <si>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</si>
  <si>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</si>
  <si>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</si>
  <si>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</si>
  <si>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</si>
  <si>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</si>
  <si>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</si>
  <si>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</si>
  <si>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</si>
  <si>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</si>
  <si>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</si>
  <si>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</si>
  <si>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</si>
  <si>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</si>
  <si>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</si>
  <si>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</si>
  <si>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</si>
  <si>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</si>
  <si>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</si>
  <si>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</si>
  <si>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</si>
  <si>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</si>
  <si>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</si>
  <si>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</si>
  <si>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</si>
  <si>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</si>
  <si>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</si>
  <si>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</si>
  <si>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</si>
  <si>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</si>
  <si>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</si>
  <si>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</si>
  <si>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</si>
  <si>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</si>
  <si>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</si>
  <si>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</si>
  <si>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</si>
  <si>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</si>
  <si>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</si>
  <si>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</si>
  <si>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</si>
  <si>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</si>
  <si>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</si>
  <si>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</si>
  <si>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</si>
  <si>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</si>
  <si>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</si>
  <si>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</si>
  <si>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</si>
  <si>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</si>
  <si>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</si>
  <si>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</si>
  <si>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</si>
  <si>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</si>
  <si>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</si>
  <si>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</si>
  <si>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</si>
  <si>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</si>
  <si>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</si>
  <si>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</si>
  <si>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</si>
  <si>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</si>
  <si>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</si>
  <si>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</si>
  <si>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</si>
  <si>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</si>
  <si>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</si>
  <si>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</si>
  <si>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</si>
  <si>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</si>
  <si>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</si>
  <si>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</si>
  <si>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</si>
  <si>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</si>
  <si>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</si>
  <si>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</si>
  <si>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</si>
  <si>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</si>
  <si>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</si>
  <si>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</si>
  <si>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</si>
  <si>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</si>
  <si>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</si>
  <si>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</si>
  <si>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</si>
  <si>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</si>
  <si>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</si>
  <si>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</si>
  <si>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</si>
  <si>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</si>
  <si>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</si>
  <si>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</si>
  <si>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</si>
  <si>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</si>
  <si>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</si>
  <si>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</si>
  <si>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</si>
  <si>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</si>
  <si>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</si>
  <si>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</si>
  <si>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</si>
  <si>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</si>
  <si>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</si>
  <si>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</si>
  <si>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</si>
  <si>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</si>
  <si>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</si>
  <si>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</si>
  <si>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</si>
  <si>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</si>
  <si>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</si>
  <si>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</si>
  <si>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</si>
  <si>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</si>
  <si>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</si>
  <si>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</si>
  <si>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</si>
  <si>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</si>
  <si>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</si>
  <si>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</si>
  <si>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</si>
  <si>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</si>
  <si>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</si>
  <si>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</si>
  <si>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</si>
  <si>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</si>
  <si>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</si>
  <si>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</si>
  <si>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</si>
  <si>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</si>
  <si>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</si>
  <si>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</si>
  <si>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</si>
  <si>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</si>
  <si>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</si>
  <si>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</si>
  <si>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</si>
  <si>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</si>
  <si>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</si>
  <si>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</si>
  <si>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</si>
  <si>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</si>
  <si>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</si>
  <si>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</si>
  <si>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</si>
  <si>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</si>
  <si>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</si>
  <si>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</si>
  <si>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</si>
  <si>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</si>
  <si>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</si>
  <si>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</si>
  <si>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</si>
  <si>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</si>
  <si>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</si>
  <si>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</si>
  <si>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</si>
  <si>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</si>
  <si>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</si>
  <si>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</si>
  <si>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</si>
  <si>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</si>
  <si>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</si>
  <si>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</si>
  <si>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</si>
  <si>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</si>
  <si>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</si>
  <si>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</si>
  <si>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</si>
  <si>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</si>
  <si>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</si>
  <si>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</si>
  <si>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</si>
  <si>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</si>
  <si>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</si>
  <si>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</si>
  <si>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</si>
  <si>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</si>
  <si>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</si>
  <si>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</si>
  <si>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</si>
  <si>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</si>
  <si>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</si>
  <si>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</si>
  <si>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</si>
  <si>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</si>
  <si>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</si>
  <si>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</si>
  <si>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</si>
  <si>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</si>
  <si>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</si>
  <si>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</si>
  <si>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</si>
  <si>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</si>
  <si>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</si>
  <si>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</si>
  <si>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</si>
  <si>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</si>
  <si>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</si>
  <si>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</si>
  <si>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</si>
  <si>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</si>
  <si>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</si>
  <si>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</si>
  <si>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</si>
  <si>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</si>
  <si>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</si>
  <si>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</si>
  <si>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</si>
  <si>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</si>
  <si>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</si>
  <si>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</si>
  <si>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</si>
  <si>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</si>
  <si>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</si>
  <si>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</si>
  <si>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</si>
  <si>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</si>
  <si>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</si>
  <si>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</si>
  <si>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</si>
  <si>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</si>
  <si>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</si>
  <si>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</si>
  <si>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</si>
  <si>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</si>
  <si>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</si>
  <si>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</si>
  <si>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</si>
  <si>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</si>
  <si>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</si>
  <si>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</si>
  <si>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</si>
  <si>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</si>
  <si>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</si>
  <si>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</si>
  <si>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</si>
  <si>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</si>
  <si>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</si>
  <si>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</si>
  <si>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</si>
  <si>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</si>
  <si>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</si>
  <si>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</si>
  <si>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</si>
  <si>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</si>
  <si>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</si>
  <si>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</si>
  <si>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</si>
  <si>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</si>
  <si>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</si>
  <si>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</si>
  <si>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</si>
  <si>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</si>
  <si>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</si>
  <si>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</si>
  <si>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</si>
  <si>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</si>
  <si>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</si>
  <si>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</si>
  <si>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</si>
  <si>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</si>
  <si>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</si>
  <si>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</si>
  <si>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</si>
  <si>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</si>
  <si>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</si>
  <si>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</si>
  <si>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</si>
  <si>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</si>
  <si>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</si>
  <si>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</si>
  <si>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</si>
  <si>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</si>
  <si>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 xml:space="preserve">   </t>
  </si>
  <si>
    <t>04809 รพ.สต.โนนสมบูรณ์</t>
  </si>
  <si>
    <r>
      <t>ตรวจสอบการส่งและความถูกต้องของงบฯ เบื้องต้น</t>
    </r>
    <r>
      <rPr>
        <sz val="11"/>
        <color theme="1"/>
        <rFont val="Tahoma"/>
        <family val="2"/>
        <charset val="222"/>
        <scheme val="minor"/>
      </rPr>
      <t> </t>
    </r>
  </si>
  <si>
    <t>งบตั้งแต่</t>
  </si>
  <si>
    <t xml:space="preserve">                        </t>
  </si>
  <si>
    <t>ถึง</t>
  </si>
  <si>
    <t>ประเภทงบ</t>
  </si>
  <si>
    <t>   </t>
  </si>
  <si>
    <t>หน่วยงาน</t>
  </si>
  <si>
    <t>สำนักงานสาธารณสุขอำเภอเมืองนครพนม</t>
  </si>
  <si>
    <t>สำนักงานสาธารณสุขอำเภอปลาปาก</t>
  </si>
  <si>
    <t>สำนักงานสาธารณสุขอำเภอท่าอุเทน</t>
  </si>
  <si>
    <t>สำนักงานสาธารณสุขอำเภอบ้านแพง</t>
  </si>
  <si>
    <t>สำนักงานสาธารณสุขอำเภอธาตุพนม</t>
  </si>
  <si>
    <t>สำนักงานสาธารณสุขอำเภอเรณูนคร</t>
  </si>
  <si>
    <t>สำนักงานสาธารณสุขอำเภอนาแก</t>
  </si>
  <si>
    <t>สำนักงานสาธารณสุขอำเภอศรีสงคราม</t>
  </si>
  <si>
    <t>สำนักงานสาธารณสุขอำเภอนาหว้า</t>
  </si>
  <si>
    <t>สำนักงานสาธารณสุขอำเภอโพนสวรรค์</t>
  </si>
  <si>
    <t>สำนักงานสาธารณสุขอำเภอนาทม</t>
  </si>
  <si>
    <t>สำนักงานสาธารณสุขอำเภอวังยาง</t>
  </si>
  <si>
    <t>รพ.สต.หัวโพน</t>
  </si>
  <si>
    <t>นครพนม,รพท.</t>
  </si>
  <si>
    <t>งบดุล</t>
  </si>
  <si>
    <t>งบสัมพันธ์กัน</t>
  </si>
  <si>
    <t>รพ.สต.นาราชควาย</t>
  </si>
  <si>
    <t>รพ.สต.กุรุคุ</t>
  </si>
  <si>
    <t>รพ.สต.บ้านผึ้ง</t>
  </si>
  <si>
    <t>รพ.สต.นามน</t>
  </si>
  <si>
    <t>รพ.สต.หนองปลาดุก</t>
  </si>
  <si>
    <t>รพ.สต.บ้านห้อม</t>
  </si>
  <si>
    <t>รพ.สต.อาจสามารถ</t>
  </si>
  <si>
    <t>รพ.สต.ขามเฒ่า</t>
  </si>
  <si>
    <t>รพ.สต.ชะโงม</t>
  </si>
  <si>
    <t>รพ.สต.ชะโนต</t>
  </si>
  <si>
    <t>รพ.สต.บ้านกลาง</t>
  </si>
  <si>
    <t>รพ.สต.หนองจันทน์</t>
  </si>
  <si>
    <t>รพ.สต.ท่าค้อ</t>
  </si>
  <si>
    <t>รพ.สต.นาหลวง</t>
  </si>
  <si>
    <t>รพ.สต.คำเตย</t>
  </si>
  <si>
    <t>รพ.สต.ดอนแดง</t>
  </si>
  <si>
    <t>รพ.สต.หนองญาติ</t>
  </si>
  <si>
    <t>รพ.สต.คำพอก</t>
  </si>
  <si>
    <t>รพ.สต.บ้านบัว</t>
  </si>
  <si>
    <t>รพ.สต.ดงขวาง</t>
  </si>
  <si>
    <t>รพ.สต.โชคอำนวย</t>
  </si>
  <si>
    <t>รพ.สต.สุขเกษม</t>
  </si>
  <si>
    <t>สถานีอนามัยหนองฮี</t>
  </si>
  <si>
    <t>ปลาปาก,รพช.</t>
  </si>
  <si>
    <t>สถานีอนามัยกุตาไก้</t>
  </si>
  <si>
    <t>สถานีอนามัยนาดอกไม้</t>
  </si>
  <si>
    <t>สถานีอนามัยโคกสว่าง</t>
  </si>
  <si>
    <t>สถานีอนามัยโคกสูง</t>
  </si>
  <si>
    <t>สถานีอนามัยมหาชัย</t>
  </si>
  <si>
    <t>สถานีอนามัยนามะเขือ</t>
  </si>
  <si>
    <t>สถานีอนามัยโพนสวาง</t>
  </si>
  <si>
    <t>สถานีอนามัยหนองเทาใหญ่</t>
  </si>
  <si>
    <t>สถานีอนามัยบ้านกลาง</t>
  </si>
  <si>
    <t>ท่าอุเทน,รพช.</t>
  </si>
  <si>
    <t>สถานีอนามัยบ้านโพน</t>
  </si>
  <si>
    <t>สถานีอนามัยตำบลจำปา</t>
  </si>
  <si>
    <t>สถานีอนามัยบ้านท่าดอกแก้ว</t>
  </si>
  <si>
    <t>สถานีอนามัยบ้านดอนแดง</t>
  </si>
  <si>
    <t>สถานีอนามัยตำบลไชยบุรี</t>
  </si>
  <si>
    <t>สถานีอนามัยบ้านหาดกวน</t>
  </si>
  <si>
    <t>สถานีอนามัยบ้านแก้วปัดโป่ง</t>
  </si>
  <si>
    <t>สถานีอนามัยตำบลพนอม</t>
  </si>
  <si>
    <t>สถานีอนามัยบ้านดง</t>
  </si>
  <si>
    <t>สถานีอนามัยบ้านตาลหนองเทา</t>
  </si>
  <si>
    <t>สถานีอนามัยบ้านท่าหนามแก้ว</t>
  </si>
  <si>
    <t>สถานีอนามัยพะทาย</t>
  </si>
  <si>
    <t>สถานีอนามัยเวินพระบาท</t>
  </si>
  <si>
    <t>สถานีอนามัยบ้านม่วง</t>
  </si>
  <si>
    <t>สถานีอนามัยตำบลรามราช</t>
  </si>
  <si>
    <t>สถานีอนามัยบ้านหนองไฮ</t>
  </si>
  <si>
    <t>สถานีอนามัยตำบลไผ่ล้อม</t>
  </si>
  <si>
    <t>บ้านแพง,รพช.</t>
  </si>
  <si>
    <t>สถานีอนามัยดอนสะฝาง ตำบลโพนทอง</t>
  </si>
  <si>
    <t>สถานีอนามัยบ้านโคกพะธาย ตำบลโพนทอง</t>
  </si>
  <si>
    <t>สถานีอนามัยตำบลโพนทอง</t>
  </si>
  <si>
    <t>สถานีอนามัยบ้านคำนกกก</t>
  </si>
  <si>
    <t>สถานีอนามัยนาพระชัย ตำบลหนองแวง</t>
  </si>
  <si>
    <t>สถานีอนามัยนางัว</t>
  </si>
  <si>
    <t>สถานีอนามัยตำบลฝั่งแดง</t>
  </si>
  <si>
    <t>สมเด็จพระยุพราชธาตุพนม,รพช.</t>
  </si>
  <si>
    <t>สถานีอนามัยบ้านโพนแพง ตำบลโพนแพง</t>
  </si>
  <si>
    <t>สถานีอนามัยตาลกุด ตำบลโพนแพง</t>
  </si>
  <si>
    <t>สถานีอนามัยตำบลพระกลางทุ่ง</t>
  </si>
  <si>
    <t>สถานีอนามัยตำบลนาถ่อน</t>
  </si>
  <si>
    <t>สถานีอนามัยตำบลดงยอ</t>
  </si>
  <si>
    <t>สถานีอนามัยตำบลแสนพัน</t>
  </si>
  <si>
    <t>สถานีอนามัยตำบลดอนนางหงส์</t>
  </si>
  <si>
    <t>สถานีอนามัยตำบลน้ำก่ำ</t>
  </si>
  <si>
    <t>สถานีอนามัยบ้านทู้</t>
  </si>
  <si>
    <t>สถานีอนามัยบ้านทรายมูล ตำบลน้ำก่ำ</t>
  </si>
  <si>
    <t>สถานีอนามัยบ้านอุ่มเหม้า ตำบลอุ่มเหม้า</t>
  </si>
  <si>
    <t>สถานีอนามัยตำบลนาหนาด</t>
  </si>
  <si>
    <t>สถานีอนามัยตำบลกุดฉิม</t>
  </si>
  <si>
    <t>คำผาสุก สอ.</t>
  </si>
  <si>
    <t>เรณูนคร,รพช.</t>
  </si>
  <si>
    <t>ท่าลาด สอ.</t>
  </si>
  <si>
    <t>สอ.นางาม</t>
  </si>
  <si>
    <t>นายอ สอ.</t>
  </si>
  <si>
    <t>โคกหินแฮ่</t>
  </si>
  <si>
    <t>นาบัว สอ.</t>
  </si>
  <si>
    <t>โนนสะอาด สอ.</t>
  </si>
  <si>
    <t>นาบั่ว (เรณูใต้)</t>
  </si>
  <si>
    <t>นาขาม สอ.</t>
  </si>
  <si>
    <t>สถานีอนามัยพระซอง</t>
  </si>
  <si>
    <t>นาแก,รพช.</t>
  </si>
  <si>
    <t>สถานีอนามัยดงอินำ</t>
  </si>
  <si>
    <t>สถานีอนามัยหนองสังข์</t>
  </si>
  <si>
    <t>สถานีอนามัยนาฉันทะ</t>
  </si>
  <si>
    <t>สถานีอนามัยนาคู่</t>
  </si>
  <si>
    <t>รพ.สต.ดงน้อย</t>
  </si>
  <si>
    <t>สถานีอนามัยพิมาน</t>
  </si>
  <si>
    <t>สถานีอนามัยหนองหอยใหญ่</t>
  </si>
  <si>
    <t>สถานีอนามัยพุ่มแก</t>
  </si>
  <si>
    <t>สถานีอนามัยโพนตูม</t>
  </si>
  <si>
    <t>สถานีอนามัยก้านเหลือง</t>
  </si>
  <si>
    <t>สถานีอนามัยหนองบ่อ</t>
  </si>
  <si>
    <t>สถานีอนามัยดงขวาง</t>
  </si>
  <si>
    <t>สถานีอนามัยนาเลียง</t>
  </si>
  <si>
    <t>รพสต.โคกสี</t>
  </si>
  <si>
    <t>วังยาง,รพช.</t>
  </si>
  <si>
    <t>รพสต.นาขาม</t>
  </si>
  <si>
    <t>สถานีอนามัยบ้านแก้ง</t>
  </si>
  <si>
    <t>สถานีอนามัยคำพี้</t>
  </si>
  <si>
    <t>รพสต.ยอดชาด</t>
  </si>
  <si>
    <t>สอ.นาเดื่อ</t>
  </si>
  <si>
    <t>ศรีสงคราม,รพช.</t>
  </si>
  <si>
    <t>สอ.อีอูด</t>
  </si>
  <si>
    <t>สอ.หนองผือ</t>
  </si>
  <si>
    <t>สอ.เซียงเซา</t>
  </si>
  <si>
    <t>สอ.บ้านแค</t>
  </si>
  <si>
    <t>สอ.ปากยาม</t>
  </si>
  <si>
    <t>สอ.สามผง</t>
  </si>
  <si>
    <t>สอ.ท่าบ่อ</t>
  </si>
  <si>
    <t>สอ.ดอนสมอ</t>
  </si>
  <si>
    <t>สอ.บ้านข่า</t>
  </si>
  <si>
    <t>สอ.ขามเปี้ยใหญ่</t>
  </si>
  <si>
    <t>สอ.บ้านเหล่า</t>
  </si>
  <si>
    <t>สอ.นาคำ</t>
  </si>
  <si>
    <t>สอ.ภูกระแต</t>
  </si>
  <si>
    <t>สอ.โพนสว่าง</t>
  </si>
  <si>
    <t>สอ.นาโพธิ์</t>
  </si>
  <si>
    <t>สอ.เสียวสงคราม</t>
  </si>
  <si>
    <t>สอ.หาดแพง</t>
  </si>
  <si>
    <t>สถานีอนามัยตำบลนางัว</t>
  </si>
  <si>
    <t>นาหว้า,รพช.</t>
  </si>
  <si>
    <t>สถานีอนามัยอูนนา</t>
  </si>
  <si>
    <t>สถานีอนามัยนาคอย</t>
  </si>
  <si>
    <t>สถานีอนามัยดอนแดง</t>
  </si>
  <si>
    <t>สถานีอนามัยบ้านโคกสะอาด</t>
  </si>
  <si>
    <t>สถานีอนามัยตำบลนาคูณใหญ่</t>
  </si>
  <si>
    <t>สถานีอนามัยบ้านดอนศาลา</t>
  </si>
  <si>
    <t>สถานีอนามัยตำบลเหล่าพัฒนา</t>
  </si>
  <si>
    <t>สถานีอนามัยตำบลท่าเรือ</t>
  </si>
  <si>
    <t>สถานีอนามัยบ้านต้าย</t>
  </si>
  <si>
    <t>โพนสวรรค์,รพช.</t>
  </si>
  <si>
    <t>สถานีอนามัยนาหัวบ่อ</t>
  </si>
  <si>
    <t>สถานีอนามัยดอนยาง</t>
  </si>
  <si>
    <t>สถานีอนามัยขามเตี้ยใหญ่</t>
  </si>
  <si>
    <t>สถานีอนามัยโพนบก</t>
  </si>
  <si>
    <t>สถานีอนามัยขว้างคลี</t>
  </si>
  <si>
    <t>สถานีอนามัยบ้านค้อ</t>
  </si>
  <si>
    <t>สถานีอนามัยห้วยไห</t>
  </si>
  <si>
    <t>สถานีอนามัยนาใน</t>
  </si>
  <si>
    <t>สอ.พันห่าว</t>
  </si>
  <si>
    <t>นาทม,รพช.</t>
  </si>
  <si>
    <t>รพ.สต.เฉลิมพระเกียติฯนาทม</t>
  </si>
  <si>
    <t>สอ.หนองซน</t>
  </si>
  <si>
    <t>สอ.คำแม่นาง</t>
  </si>
  <si>
    <t>สอ.ดอนเตย</t>
  </si>
  <si>
    <t>สถานีอนามัยตำบลหนองแวง</t>
  </si>
  <si>
    <t>สถานีอนามัยบ้านโคกสว่างพัฒนา ตำบลธาตุพนมเหนือ</t>
  </si>
  <si>
    <t>รพ.สต.ทุ่งมน</t>
  </si>
  <si>
    <t>สถานีอนามัยนาเข</t>
  </si>
  <si>
    <t>สถานีอนามัยสร้างติ่ว</t>
  </si>
  <si>
    <t>สถานีอนามัยหนองหญ้าปล้อง</t>
  </si>
  <si>
    <t>รพสต.หนองโพธิ์</t>
  </si>
  <si>
    <t>รพ.สต.ดงติ้ว</t>
  </si>
  <si>
    <t>โนนอนามัย สอ.</t>
  </si>
  <si>
    <t>สถานีอนามัยโพนจาน</t>
  </si>
  <si>
    <t>รพ.สต.บ้านหนองกุง</t>
  </si>
  <si>
    <t>บึงกาฬ,สสอ.</t>
  </si>
  <si>
    <t>พรเจริญ,สสอ.</t>
  </si>
  <si>
    <t>โซ่พิสัย,สสอ.</t>
  </si>
  <si>
    <t>เซกา,สสอ.</t>
  </si>
  <si>
    <t>ปากคาด,สสอ.</t>
  </si>
  <si>
    <t>บึงโขงหลง,สสอ.</t>
  </si>
  <si>
    <t>ศรีวิไล,สสอ.</t>
  </si>
  <si>
    <t>บุ่งคล้า,สสอ.</t>
  </si>
  <si>
    <t>รพ.สต.โนนสมบูรณ์</t>
  </si>
  <si>
    <t>บึงกาฬ,รพท.</t>
  </si>
  <si>
    <t>รพ.สต.โนนสว่าง</t>
  </si>
  <si>
    <t>รพ.สต.หอคำ</t>
  </si>
  <si>
    <t>รพ.สต.โคกสะอาด</t>
  </si>
  <si>
    <t>รพ.สต.หนองเลิง</t>
  </si>
  <si>
    <t>รพ.สต.โคกก่อง</t>
  </si>
  <si>
    <t>รพ.สต.นาสวรรค์</t>
  </si>
  <si>
    <t>รพ.สต.ไคสี</t>
  </si>
  <si>
    <t>รพ.สต.ผาสวรรค์</t>
  </si>
  <si>
    <t>รพ.สต.ชัยพร</t>
  </si>
  <si>
    <t>รพ.สต.วิศิษฐ์</t>
  </si>
  <si>
    <t>รพ.สต.คำนาดี</t>
  </si>
  <si>
    <t>รพ.สต.โป่งเปือย</t>
  </si>
  <si>
    <t>รพ.สต.ศรีชมภู (พรเจริญ)</t>
  </si>
  <si>
    <t>พรเจริญ,รพช.</t>
  </si>
  <si>
    <t>รพ.สต.ดอนหญ้านาง</t>
  </si>
  <si>
    <t>รพ.สต.หนองหัวช้าง</t>
  </si>
  <si>
    <t>รพ.สต.วังชมภู</t>
  </si>
  <si>
    <t>รพ.สต.ศรีสำราญ</t>
  </si>
  <si>
    <t>รพ.สต.หนองพันทา</t>
  </si>
  <si>
    <t>โซ่พิสัย,รพช.</t>
  </si>
  <si>
    <t>รพ.สต.นาขาม</t>
  </si>
  <si>
    <t>ปากคาด,รพช.</t>
  </si>
  <si>
    <t>รพ.สต.ศรีชมภู (โซ่พิสัย)</t>
  </si>
  <si>
    <t>รพ.สต.คำแก้ว</t>
  </si>
  <si>
    <t>รพ.สต.บ้านโนนเค็ง</t>
  </si>
  <si>
    <t>รพ.สต.บ้านนาเหว่อ</t>
  </si>
  <si>
    <t>รพ.สต.บัวตูม</t>
  </si>
  <si>
    <t>รพ.สต.บ้านโนนสวาง</t>
  </si>
  <si>
    <t>รพ.สต.ถ้ำเจริญ</t>
  </si>
  <si>
    <t>รพ.สต.เหล่าทอง</t>
  </si>
  <si>
    <t>รพ.สต.ซาง</t>
  </si>
  <si>
    <t>เซกา,รพช.</t>
  </si>
  <si>
    <t>รพ.สต.ท่ากกแดง</t>
  </si>
  <si>
    <t>รพ.สต.บ้านโคกกระแซ</t>
  </si>
  <si>
    <t>รพ.สต. บ้านต้อง</t>
  </si>
  <si>
    <t>รพ.สต.โคกโขง</t>
  </si>
  <si>
    <t>รพ.สต.ป่งไฮ</t>
  </si>
  <si>
    <t>รพ.สต.บ้านคำบอน</t>
  </si>
  <si>
    <t>รพ.สต.น้ำจั้น</t>
  </si>
  <si>
    <t>รพ.สต.ท่าสะอาด</t>
  </si>
  <si>
    <t>รพ.สต.หนองทุ่ม</t>
  </si>
  <si>
    <t>รพ.สต.โสกก่าม</t>
  </si>
  <si>
    <t>รพ.สต.ห้วยก้านเหลือง</t>
  </si>
  <si>
    <t>รพ.สต.หนองยอง</t>
  </si>
  <si>
    <t>รพ.สต.นากั้ง</t>
  </si>
  <si>
    <t>รพ.สต.สมสนุก</t>
  </si>
  <si>
    <t>รพ.สต.นาดง</t>
  </si>
  <si>
    <t>รพ.สต.โสกโพธิ์</t>
  </si>
  <si>
    <t>บึงโขงหลง,รพช.</t>
  </si>
  <si>
    <t>รพ.สต.โพธิ์หมากแข้ง</t>
  </si>
  <si>
    <t>รพ.สต.ดงบัง</t>
  </si>
  <si>
    <t>รพ.สต.ท่าดอกคำ</t>
  </si>
  <si>
    <t>รพ.สต.ชุมภูพร</t>
  </si>
  <si>
    <t>ศรีวิไล,รพช.</t>
  </si>
  <si>
    <t>รพ.สต.นาแสง</t>
  </si>
  <si>
    <t>รพ.สต.นาคำแคน</t>
  </si>
  <si>
    <t>รพ.สต.นาสะแบง</t>
  </si>
  <si>
    <t>รพ.สต.นาสิงห์</t>
  </si>
  <si>
    <t>รพ.สต.หนองเดิ่น</t>
  </si>
  <si>
    <t>บุ่งคล้า,รพช.</t>
  </si>
  <si>
    <t>รพ.สต.โคกกว้าง</t>
  </si>
  <si>
    <t>รพ.สต.บ้านดอนเสียด</t>
  </si>
  <si>
    <t>รพ.สต.ท่าเชียงเครือ</t>
  </si>
  <si>
    <t>รพ.สต.ดอนปอ</t>
  </si>
  <si>
    <t>รพ.สต.บ้านต้าย</t>
  </si>
  <si>
    <t>รพ.สต.บุ่งคล้า</t>
  </si>
  <si>
    <t>รพ.สต.ป่าแฝก</t>
  </si>
  <si>
    <t>สสอ.เมืองเลย</t>
  </si>
  <si>
    <t>สสอ.นาด้วง</t>
  </si>
  <si>
    <t>สสอ.เชียงคาน</t>
  </si>
  <si>
    <t>สสอ.ปากชม</t>
  </si>
  <si>
    <t>สสอ.ด่านซ้าย</t>
  </si>
  <si>
    <t>สสอ.นาแห้ว</t>
  </si>
  <si>
    <t>สสอ.ภูเรือ</t>
  </si>
  <si>
    <t>สสอ.ท่าลี่</t>
  </si>
  <si>
    <t>สสอ.วังสะพุง</t>
  </si>
  <si>
    <t>สสอ.ภูกระดึง</t>
  </si>
  <si>
    <t>สสอ.ภูหลวง</t>
  </si>
  <si>
    <t>สสอ.ผาขาว</t>
  </si>
  <si>
    <t>สสอ.เอราวัณ</t>
  </si>
  <si>
    <t>สอ.เพชรเจริญ</t>
  </si>
  <si>
    <t>เลย,รพท.</t>
  </si>
  <si>
    <t>สอ.น้ำภู</t>
  </si>
  <si>
    <t>สอ.นาอ้อ</t>
  </si>
  <si>
    <t>สอ.กกดู่</t>
  </si>
  <si>
    <t>สอ.ไร่ม่วง</t>
  </si>
  <si>
    <t>สอ.โพนป่าแดง</t>
  </si>
  <si>
    <t>สอ.ไร่ทาม</t>
  </si>
  <si>
    <t>สอ.นาอาน</t>
  </si>
  <si>
    <t>สอ.ขอนแก่น</t>
  </si>
  <si>
    <t>สอ.หัวนา</t>
  </si>
  <si>
    <t>สอ.หนองผำ</t>
  </si>
  <si>
    <t>สอ.เจริญสุข</t>
  </si>
  <si>
    <t>สอ.เพีย</t>
  </si>
  <si>
    <t>สอ.สูบ</t>
  </si>
  <si>
    <t>สอ.ก้างปลา</t>
  </si>
  <si>
    <t>สอ.นาแขม</t>
  </si>
  <si>
    <t>สอ.ปากหมาก</t>
  </si>
  <si>
    <t>สอ.ห้วยกระทิง</t>
  </si>
  <si>
    <t>สถานีอนามัยห้วยตาด</t>
  </si>
  <si>
    <t>นาด้วง,รพช.</t>
  </si>
  <si>
    <t>สถานีอนามัยนาดอกคำ</t>
  </si>
  <si>
    <t>สถานีอนามัยห้วยปลาดุก</t>
  </si>
  <si>
    <t>สถานีอนามัยท่าสะอาด</t>
  </si>
  <si>
    <t>สถานีอนามัยท่าสวรรค์</t>
  </si>
  <si>
    <t>สถานีอนามัยธาตุ</t>
  </si>
  <si>
    <t>เชียงคาน,รพช.</t>
  </si>
  <si>
    <t>สถานีอนามัยสงเปือย</t>
  </si>
  <si>
    <t>สถานีอนามัยศรีโพนแท่น</t>
  </si>
  <si>
    <t>สถานีอนามัยนาป่าหนาด</t>
  </si>
  <si>
    <t>สถานีอนามัยท่าบม</t>
  </si>
  <si>
    <t>สถานีอนามัยนาจาน</t>
  </si>
  <si>
    <t>สถานีอนามัยท่าดีหมี</t>
  </si>
  <si>
    <t>สถานีอนามัยคกเลาใต้</t>
  </si>
  <si>
    <t>สถานีอนามัยผาแบ่น</t>
  </si>
  <si>
    <t>สถานีอนามัยบุฮม</t>
  </si>
  <si>
    <t>สถานีอนามัยหินตั้ง</t>
  </si>
  <si>
    <t>สถานีอนามัยหาดทรายขาว</t>
  </si>
  <si>
    <t>โนนสมบูรณ์</t>
  </si>
  <si>
    <t>ปากชม,รพช.</t>
  </si>
  <si>
    <t>เชียงกลม</t>
  </si>
  <si>
    <t>คอนสา</t>
  </si>
  <si>
    <t>ห้วยเหียม</t>
  </si>
  <si>
    <t>ห้วยบ่อซืน</t>
  </si>
  <si>
    <t>ห้วยพิชัย</t>
  </si>
  <si>
    <t>สงาว</t>
  </si>
  <si>
    <t>สถานีอนามัยเครือคู้</t>
  </si>
  <si>
    <t>สมเด็จพระยุพราชด่านซ้าย,รพช.</t>
  </si>
  <si>
    <t>สถานีอนามัยปากโป่ง</t>
  </si>
  <si>
    <t>สถานีอนามัยนาดี</t>
  </si>
  <si>
    <t>สถานีอนามัยโคกงาม</t>
  </si>
  <si>
    <t>สถานีอนามัยหนองอุมลัว</t>
  </si>
  <si>
    <t>สถานีอนามัยวังบอน</t>
  </si>
  <si>
    <t>สถานีอนามัยทับกี่</t>
  </si>
  <si>
    <t>สถานีอนามัยน้ำเย็น</t>
  </si>
  <si>
    <t>สถานีอนามัยตูบค้อ</t>
  </si>
  <si>
    <t>สถานีอนามัยกกจำปา</t>
  </si>
  <si>
    <t>สถานีอนามัยบ้านผึ้ง</t>
  </si>
  <si>
    <t>สถานีอนามัยหนองผือ</t>
  </si>
  <si>
    <t>สอ.ป่าก่อ</t>
  </si>
  <si>
    <t>นาแห้ว,รพช.</t>
  </si>
  <si>
    <t>สอ.นาพึง</t>
  </si>
  <si>
    <t>สอ.โนนสว่าง</t>
  </si>
  <si>
    <t>สอ.เหล่ากอหก</t>
  </si>
  <si>
    <t>สอ.ท่าศาลา</t>
  </si>
  <si>
    <t>ภูเรือ,รพช.</t>
  </si>
  <si>
    <t>สอ.ร่องจิก</t>
  </si>
  <si>
    <t>สอ.ปลาบ่า</t>
  </si>
  <si>
    <t>สอ.บ้านกลาง</t>
  </si>
  <si>
    <t>สอ.ห้วยผักเน่า</t>
  </si>
  <si>
    <t>สอ.สานตม</t>
  </si>
  <si>
    <t>สถานีอนามัยบ้านยาง</t>
  </si>
  <si>
    <t>ท่าลี่,รพช.</t>
  </si>
  <si>
    <t>สถานีอนามัยปากคาน</t>
  </si>
  <si>
    <t>สถานีอนามัยบ้านเมี่ยง</t>
  </si>
  <si>
    <t>สถานีอนามัยอาฮี</t>
  </si>
  <si>
    <t>สถานีอนามัยน้ำแคม</t>
  </si>
  <si>
    <t>สถานีอนามัยโคกใหญ่</t>
  </si>
  <si>
    <t>สถานีอนามัยหนองบง</t>
  </si>
  <si>
    <t>สถานีอนามัยแก่งม่วง</t>
  </si>
  <si>
    <t>สถานีอนามัยนาวัว</t>
  </si>
  <si>
    <t>วังสะพุง,รพช.</t>
  </si>
  <si>
    <t>สถานีอนามัยทรายขาว</t>
  </si>
  <si>
    <t>สถานีอนามัยเหมืองแบ่ง</t>
  </si>
  <si>
    <t>สถานีอนามัยตากแดด</t>
  </si>
  <si>
    <t>สถานีอนามัยกกบก</t>
  </si>
  <si>
    <t>สถานีอนามัยปากปวน</t>
  </si>
  <si>
    <t>สถานีอนามัยผาน้อย</t>
  </si>
  <si>
    <t>สถานีอนามัยโคกมน</t>
  </si>
  <si>
    <t>สถานีอนามัยนาแก</t>
  </si>
  <si>
    <t>สถานีอนามัยห้วยผุก</t>
  </si>
  <si>
    <t>สถานีอนามัยขอนแก่น</t>
  </si>
  <si>
    <t>สถานีอนามัยโคกขมิ้น</t>
  </si>
  <si>
    <t>สถานีอนามัยโนนสว่าง</t>
  </si>
  <si>
    <t>สถานีอนามัยโคกหนองแก</t>
  </si>
  <si>
    <t>สถานีอนามัยนาโก</t>
  </si>
  <si>
    <t>ภูกระดึง,รพช.</t>
  </si>
  <si>
    <t>สถานีอนามัยนาแปนใต้</t>
  </si>
  <si>
    <t>รพ.สต.ปวนพุ</t>
  </si>
  <si>
    <t>หนองหิน,รพช.</t>
  </si>
  <si>
    <t>รพ.สต.หนองหมากแก้ว</t>
  </si>
  <si>
    <t>สถานีอนามัยผานกเค้า</t>
  </si>
  <si>
    <t>สถานีอนามัยห้วยส้มใต้</t>
  </si>
  <si>
    <t>รพ.สต.เฉลิมพระเกียรติ 60 พรรษา นวมินทราชินิ</t>
  </si>
  <si>
    <t>สถานีอนามัยห้วยส้ม</t>
  </si>
  <si>
    <t>รพ.สต.น้อยสามัคคี</t>
  </si>
  <si>
    <t>สอ.ศรีอุบล</t>
  </si>
  <si>
    <t>ภูหลวง,รพช.</t>
  </si>
  <si>
    <t>สอ.นามูลตุ่น</t>
  </si>
  <si>
    <t>สอ.เลยวังไสย์</t>
  </si>
  <si>
    <t>สอ.ใหม่พัฒนา</t>
  </si>
  <si>
    <t>สอ.สมศักดิ์พัฒนา</t>
  </si>
  <si>
    <t>ผาขาว,รพช.</t>
  </si>
  <si>
    <t>สอ.พวยเด้ง</t>
  </si>
  <si>
    <t>สอ.นาตาด</t>
  </si>
  <si>
    <t>สอ.โนนป่าซาง</t>
  </si>
  <si>
    <t>สอ.ห้วยยาง</t>
  </si>
  <si>
    <t>สอ.เพิ่มสุข</t>
  </si>
  <si>
    <t>สอ.หัวฝาย</t>
  </si>
  <si>
    <t>เอราวัณ,รพช.</t>
  </si>
  <si>
    <t>สอ.โป่งศรีโทน</t>
  </si>
  <si>
    <t>สอ.หนองใหญ่</t>
  </si>
  <si>
    <t>สอ.ห้วยป่าน</t>
  </si>
  <si>
    <t>สอ.ซำบุ่น</t>
  </si>
  <si>
    <t>สอ.นาเจริญ</t>
  </si>
  <si>
    <t>สถานีอนามัยโสกใหม่</t>
  </si>
  <si>
    <t>หาดคัมภีร์</t>
  </si>
  <si>
    <t>สถานีอนามัยปากหมัน</t>
  </si>
  <si>
    <t>สถานีอนามัยนากระเซ็ง</t>
  </si>
  <si>
    <t>สถานีอนามัยโนนวังแท่น</t>
  </si>
  <si>
    <t>สอ.ห้วยสีเสียด</t>
  </si>
  <si>
    <t>สอ.โนนสวรรค์</t>
  </si>
  <si>
    <t>สสอ.หนองหิน</t>
  </si>
  <si>
    <t>สอ.โป่งป่าติ้ว</t>
  </si>
  <si>
    <t>สอ.พรประเสริฐ</t>
  </si>
  <si>
    <t>รพ.สต.หลักร้อยหกสิบ</t>
  </si>
  <si>
    <t>สอ.นาอ่างคำ</t>
  </si>
  <si>
    <t>ห้วยอาลัย</t>
  </si>
  <si>
    <t>ชมเจริญ</t>
  </si>
  <si>
    <t>สำนักงานสาธารณสุขอำเภอเมืองสกลนคร</t>
  </si>
  <si>
    <t>สำนักงานสาธารณสุขอำเภอกุสุมาลย์</t>
  </si>
  <si>
    <t>สำนักงานสาธารณสุขอำเภอกุดบาก</t>
  </si>
  <si>
    <t>สำนักงานสาธารณสุขอำเภอพรรณานิคม</t>
  </si>
  <si>
    <t>สำนักงานสาธารณสุขอำเภอพังโคน</t>
  </si>
  <si>
    <t>สำนักงานสาธารณสุขอำเภอวาริชภูมิ</t>
  </si>
  <si>
    <t>สำนักงานสาธารณสุขอำเภอนิคมน้ำอูน</t>
  </si>
  <si>
    <t>สำนักงานสาธารณสุขอำเภอวานรนิวาส</t>
  </si>
  <si>
    <t>สำนักงานสาธารณสุขอำเภอคำตากล้า</t>
  </si>
  <si>
    <t>สำนักงานสาธารณสุขอำเภอบ้านม่วง</t>
  </si>
  <si>
    <t>สำนักงานสาธารณสุขอำเภออากาศอำนวย</t>
  </si>
  <si>
    <t>สำนักงานสาธารณสุขอำเภอสว่างแดนดิน</t>
  </si>
  <si>
    <t>สำนักงานสาธารณสุขอำเภอส่องดาว</t>
  </si>
  <si>
    <t>สำนักงานสาธารณสุขอำเภอเต่างอย</t>
  </si>
  <si>
    <t>สำนักงานสาธารณสุขอำเภอโคกศรีสุพรรณ</t>
  </si>
  <si>
    <t>สำนักงานสาธารณสุขอำเภอเจริญศิลป์</t>
  </si>
  <si>
    <t>สำนักงานสาธารณสุขอำเภอโพนนาแก้ว</t>
  </si>
  <si>
    <t>สำนักงานสาธารณสุขอำเภอภูพาน</t>
  </si>
  <si>
    <t>สอ.ธาตุเชิงชุม</t>
  </si>
  <si>
    <t>สกลนคร,รพศ.</t>
  </si>
  <si>
    <t>สอ.โคกเลาะ</t>
  </si>
  <si>
    <t>สอ.ดงมะไฟ ขมิ้น</t>
  </si>
  <si>
    <t>สอ.ทับสอ</t>
  </si>
  <si>
    <t>สอ.คูสนาม</t>
  </si>
  <si>
    <t>สอ.โนนหอม</t>
  </si>
  <si>
    <t>สอ.หนองสนม</t>
  </si>
  <si>
    <t>สอ.เชียงเครือ</t>
  </si>
  <si>
    <t>สอ.สร้างแก้วสมานมิตร</t>
  </si>
  <si>
    <t>สอ.ม่วงลาย</t>
  </si>
  <si>
    <t>สอ.แมด</t>
  </si>
  <si>
    <t>สอ.นาขาม</t>
  </si>
  <si>
    <t>สอ.พังขว้าง</t>
  </si>
  <si>
    <t>สอ.ดงขุมข้าว</t>
  </si>
  <si>
    <t>สอ.ดงมะไฟ</t>
  </si>
  <si>
    <t>สอ.ดงพัฒนา</t>
  </si>
  <si>
    <t>สอ.หนองปลาน้อย</t>
  </si>
  <si>
    <t>สอ.หนองลาด</t>
  </si>
  <si>
    <t>สอ.ดอนแคนใต้</t>
  </si>
  <si>
    <t>สอ.ฮางโฮง</t>
  </si>
  <si>
    <t>สอ.โคกก่อง</t>
  </si>
  <si>
    <t>สอ.บ้านบอน</t>
  </si>
  <si>
    <t>กุสุมาลย์,รพช.</t>
  </si>
  <si>
    <t>สอ.นาเพียงใหม่</t>
  </si>
  <si>
    <t>ศชช.โพธิไพศาล</t>
  </si>
  <si>
    <t>สอ.หนองบัวสร้าง</t>
  </si>
  <si>
    <t>ศชช..แสนพัน</t>
  </si>
  <si>
    <t>สอ.กุดแฮดสามัคคี</t>
  </si>
  <si>
    <t>กุดบาก,รพช.</t>
  </si>
  <si>
    <t>สอ.โพนงาม</t>
  </si>
  <si>
    <t>สอ.ดงนิมิต</t>
  </si>
  <si>
    <t>สอ.ค้อน้อย</t>
  </si>
  <si>
    <t>สอ.วังยาง</t>
  </si>
  <si>
    <t>พระอาจารย์ฝั้นอาจาโร,รพช.</t>
  </si>
  <si>
    <t>สอ.พอกน้อยพัฒนา</t>
  </si>
  <si>
    <t>สอ.โนนเรือ</t>
  </si>
  <si>
    <t>สอ.ไฮ่</t>
  </si>
  <si>
    <t>สอ.ช้างมิ่งพัฒนา</t>
  </si>
  <si>
    <t>สอ.หนองโดก</t>
  </si>
  <si>
    <t>สอ.ศรีวงศ์ทอง</t>
  </si>
  <si>
    <t>สอ.ผักคำภู</t>
  </si>
  <si>
    <t>สอ.บัวใหญ่</t>
  </si>
  <si>
    <t>สอ.บะฮีเหนือ</t>
  </si>
  <si>
    <t>สถานีอนามัยบ้านดงม่วงไข่</t>
  </si>
  <si>
    <t>พังโคน,รพช.</t>
  </si>
  <si>
    <t>สถานีอนามัยบ้านแร่</t>
  </si>
  <si>
    <t>สถานีอนามัยบ้านสุขเกษม</t>
  </si>
  <si>
    <t>สถานีอนามัยบ้านภูเงิน</t>
  </si>
  <si>
    <t>สถานีอนมามัยบ้านต้นผึ้งใหม่พัฒนา</t>
  </si>
  <si>
    <t>สถานีอนามัยบ้านโพนสวาง</t>
  </si>
  <si>
    <t>สอ.ตาดโพนไผ่</t>
  </si>
  <si>
    <t>วาริชภูมิ,รพช.</t>
  </si>
  <si>
    <t>สอ.ปลาโหล</t>
  </si>
  <si>
    <t>สอ.หนองท่ม</t>
  </si>
  <si>
    <t>สอ.ดอนยาวใหญ่</t>
  </si>
  <si>
    <t>สอ.จำปาทอง</t>
  </si>
  <si>
    <t>สอ.คำบิด</t>
  </si>
  <si>
    <t>สอ.ภูวงน้อย</t>
  </si>
  <si>
    <t>สอ.ดอนส้มโฮง</t>
  </si>
  <si>
    <t>นิคมน้ำอูน,รพช.</t>
  </si>
  <si>
    <t>สอ.หนองบัวบาน</t>
  </si>
  <si>
    <t>สอ.โนนสุวรรณ</t>
  </si>
  <si>
    <t>สอ.ปานเจริญ</t>
  </si>
  <si>
    <t>วานรนิวาส,รพช.</t>
  </si>
  <si>
    <t>สอ.คำหมูน</t>
  </si>
  <si>
    <t>สอ.ขัวก่าย</t>
  </si>
  <si>
    <t>สอ.โพนแพง</t>
  </si>
  <si>
    <t>สอ.ทุ่งโพธิ์</t>
  </si>
  <si>
    <t>สอ.โคกแสง</t>
  </si>
  <si>
    <t>สอ.โนนแต้</t>
  </si>
  <si>
    <t>หนองฮาง</t>
  </si>
  <si>
    <t>สอ.ห้วยหิน</t>
  </si>
  <si>
    <t>สอ.โนนอุดม</t>
  </si>
  <si>
    <t>สอ.นาซอ</t>
  </si>
  <si>
    <t>สอ.แสงเจริญ</t>
  </si>
  <si>
    <t>สอ.คอนสาย</t>
  </si>
  <si>
    <t>สอ.จำปาดง</t>
  </si>
  <si>
    <t>สอ.หนองแวง</t>
  </si>
  <si>
    <t>รพ.สต.เพีย</t>
  </si>
  <si>
    <t>คำตากล้า,รพช.</t>
  </si>
  <si>
    <t>รพ.สต.โพธิ์ชัย</t>
  </si>
  <si>
    <t>รพ.สต.หนองพอกใหญ่</t>
  </si>
  <si>
    <t>รพ.สต.หนองแสง</t>
  </si>
  <si>
    <t>รพ.สต.แพด</t>
  </si>
  <si>
    <t>สถานีอนามัยบ้านมาย</t>
  </si>
  <si>
    <t>บ้านม่วง,รพช.</t>
  </si>
  <si>
    <t>สถานีอนามัยบ้านดงห้วยเปลือย</t>
  </si>
  <si>
    <t>สถานีอนามัยบ้านคำยาง</t>
  </si>
  <si>
    <t>สถานีอนามัยบ้านโคกสง่า</t>
  </si>
  <si>
    <t>สถานีอนามัยบ้านห้วยหลัว</t>
  </si>
  <si>
    <t>สถานีอนามัยบ้านสุขสำราญ</t>
  </si>
  <si>
    <t>สถานีอนามัยบ้านหนองกวั่ง</t>
  </si>
  <si>
    <t>สถานีอนามัยบ้านบ่อแก้ว</t>
  </si>
  <si>
    <t>รพ.สต.บ้านนายอเหนือ</t>
  </si>
  <si>
    <t>อากาศอำนวย,รพช.</t>
  </si>
  <si>
    <t>รพ.สต.บ้านกุดจอก</t>
  </si>
  <si>
    <t>รพ.สต.บ้านวาใหญ่</t>
  </si>
  <si>
    <t>รพ.สต.บ้านโพนงาม</t>
  </si>
  <si>
    <t>รพ.สต.บ้านท่าก้อน</t>
  </si>
  <si>
    <t>รพ.สต.บ้านดอนแดง</t>
  </si>
  <si>
    <t>รพ.สต.บ้านนาฮี</t>
  </si>
  <si>
    <t>รพ.สต.บ้านบะหว้า</t>
  </si>
  <si>
    <t>รพ.สต.บ้านหนองสามขา</t>
  </si>
  <si>
    <t>สอ.คำสะอาด</t>
  </si>
  <si>
    <t>สมเด็จพระยุพราชสว่างแดนดิน,รพท.</t>
  </si>
  <si>
    <t>สอ.ต้าย</t>
  </si>
  <si>
    <t>สอ.บงเหนือ</t>
  </si>
  <si>
    <t>สอ.ยางชุม</t>
  </si>
  <si>
    <t>สอ.โคกสี</t>
  </si>
  <si>
    <t>สอ.ตาล</t>
  </si>
  <si>
    <t>สอ.หนองหลวง</t>
  </si>
  <si>
    <t>สอ.บงใต้</t>
  </si>
  <si>
    <t>สอ.บ่อร้าง</t>
  </si>
  <si>
    <t>สอ.ขาม</t>
  </si>
  <si>
    <t>สอ.พันนา</t>
  </si>
  <si>
    <t>สอ.สร้างแป้น</t>
  </si>
  <si>
    <t>สอ.ทรายมูล</t>
  </si>
  <si>
    <t>สอ.ตาลโกน</t>
  </si>
  <si>
    <t>สอ.โคกสุวรรณ</t>
  </si>
  <si>
    <t>สอ.ตาลเนิ้ง</t>
  </si>
  <si>
    <t>สอ.นาเตียง</t>
  </si>
  <si>
    <t>สอ.ธาตุทอง</t>
  </si>
  <si>
    <t>สอ.ถ่อน</t>
  </si>
  <si>
    <t>สอ.ท่าศิลา</t>
  </si>
  <si>
    <t>ส่องดาว,รพช.</t>
  </si>
  <si>
    <t>สอ.ชัยชนะ</t>
  </si>
  <si>
    <t>สอ.วัฒนา</t>
  </si>
  <si>
    <t>สถานีอนามัยบ้านโพนปลาโหล</t>
  </si>
  <si>
    <t>เต่างอย,รพช.</t>
  </si>
  <si>
    <t>สถานีอนามัยบ้านดงหลวง</t>
  </si>
  <si>
    <t>สถานีอนามัยบ้านคำข่า</t>
  </si>
  <si>
    <t>สถานีอนามัยบ้านนาหลวง</t>
  </si>
  <si>
    <t>สอ.ห้วยหีบ</t>
  </si>
  <si>
    <t>โคกศรีสุพรรณ,รพช.</t>
  </si>
  <si>
    <t>สอ.โพนค้อ</t>
  </si>
  <si>
    <t>สอ.ม่วงไข่</t>
  </si>
  <si>
    <t>สอ.โคกนาดี</t>
  </si>
  <si>
    <t>สอ.โพนทอง</t>
  </si>
  <si>
    <t>สอ.บ้านกุดนาขาม</t>
  </si>
  <si>
    <t>เจริญศิลป์,รพช.</t>
  </si>
  <si>
    <t>สอ.บ้านหนองแวง</t>
  </si>
  <si>
    <t>สอ.บ้านดอนสร้างไพร</t>
  </si>
  <si>
    <t>สอ.บ้านโคกศิลา</t>
  </si>
  <si>
    <t>สอ.บ้านดงสง่า</t>
  </si>
  <si>
    <t>สถานีอนามัยบ้านใหม่ไชยา</t>
  </si>
  <si>
    <t>โพนนาแก้ว,รพช.</t>
  </si>
  <si>
    <t>สถานีอนามัยบ้านใหม่หนองผือ</t>
  </si>
  <si>
    <t>สถานีอนามัยบ้านนาแก้ว</t>
  </si>
  <si>
    <t>สถานีอนามัยบ้านโพนแคน้อย</t>
  </si>
  <si>
    <t>สถานีอนามัยบ้านน้ำพุ</t>
  </si>
  <si>
    <t>สถานีอนามัยบ้านโพนบก</t>
  </si>
  <si>
    <t>สถานีอนามัยบ้านโนนสามัคคี</t>
  </si>
  <si>
    <t>รพ.สต.บ้านต้อน ตำบลสร้างค้อ</t>
  </si>
  <si>
    <t>พระอาจารย์แบน ธนากโร,รพช.</t>
  </si>
  <si>
    <t>รพ.สต.นายอ ตำบลสร้างค้อ</t>
  </si>
  <si>
    <t>รพ.สต.บ้านชมภูพานเหนือ ตำบลสร้างค้อ</t>
  </si>
  <si>
    <t>รพ.สต.บ้านหลุบเลา ตำบลหลุบเลา</t>
  </si>
  <si>
    <t>รพ.สต.บ้านฮ่องสิม ตำบลหลุบเลา</t>
  </si>
  <si>
    <t>รพ.สต.บ้านนางเติ่ง ตำบลโคกภู</t>
  </si>
  <si>
    <t>รพ.สต.บ้านบ่อเดือนห้า ตำบลโคกภู</t>
  </si>
  <si>
    <t>รพ.สต.บ้านกกปลาซิว ตำบลกกปลาซิว</t>
  </si>
  <si>
    <t>สอ.หนองไผ่</t>
  </si>
  <si>
    <t>สอ.ห้วยกอก</t>
  </si>
  <si>
    <t>สอ.บ้านโคก</t>
  </si>
  <si>
    <t>สอ.ส้งเปือย</t>
  </si>
  <si>
    <t>สอ.วังเยี่ยม</t>
  </si>
  <si>
    <t>รพ.สต.กุดจาน</t>
  </si>
  <si>
    <t>รพ.สต.บ้านดอนปอ</t>
  </si>
  <si>
    <t>สอ.นาถ่อน</t>
  </si>
  <si>
    <t>เทศบาลเมืองสกลนคร</t>
  </si>
  <si>
    <t>สอ.ดงคำโพธิ์</t>
  </si>
  <si>
    <t>สถานีอนามัยบ้านคำภูทอง</t>
  </si>
  <si>
    <t>สถานีอนามัยบ้านดงหม้อทอง</t>
  </si>
  <si>
    <t>สอ.ลาดกะเฌอ</t>
  </si>
  <si>
    <t>ศสช.รพ.สน.2</t>
  </si>
  <si>
    <t>ศสช.วัดแจ้ง</t>
  </si>
  <si>
    <t>รพ.สต.ภูเพ็ก</t>
  </si>
  <si>
    <t>เมืองหนองคาย,สสอ.</t>
  </si>
  <si>
    <t>ท่าบ่อ,สสอ.</t>
  </si>
  <si>
    <t>โพนพิสัย,สสอ.</t>
  </si>
  <si>
    <t>ศรีเชียงใหม่,สสอ.</t>
  </si>
  <si>
    <t>สังคม,สสอ.</t>
  </si>
  <si>
    <t>สระใคร,สสอ.</t>
  </si>
  <si>
    <t>เฝ้าไร่,สสอ.</t>
  </si>
  <si>
    <t>รัตนวาปี,สสอ.</t>
  </si>
  <si>
    <t>รพ.สต.มีชัย</t>
  </si>
  <si>
    <t>หนองคาย,รพท.</t>
  </si>
  <si>
    <t>รพ.สต.กวนวัน</t>
  </si>
  <si>
    <t>รพ.สต.เวียงคุก</t>
  </si>
  <si>
    <t>รพ.สต.วัดธาตุ</t>
  </si>
  <si>
    <t>รพ.สต.หาดคำ</t>
  </si>
  <si>
    <t>รพ.สต.หินโงม</t>
  </si>
  <si>
    <t>รพ.สต.บ้านท่าจาน</t>
  </si>
  <si>
    <t>รพ.สต.บ้านเดื่อ</t>
  </si>
  <si>
    <t>รพ.สต.ค่ายบกหวาน</t>
  </si>
  <si>
    <t>รพ.สต.โพนสว่าง</t>
  </si>
  <si>
    <t>รพ.สต.พระธาตุบังพวน</t>
  </si>
  <si>
    <t>รพ.สต.หนองกอมเกาะ</t>
  </si>
  <si>
    <t>รพ.สต.ปะโค</t>
  </si>
  <si>
    <t>รพ.สต.เมืองหมี</t>
  </si>
  <si>
    <t>รพ.สต.สีกาย</t>
  </si>
  <si>
    <t>สาถานีอนามัยน้ำโมง</t>
  </si>
  <si>
    <t>สมเด็จพระยุพราชท่าบ่อ,รพช.</t>
  </si>
  <si>
    <t>สถานีอนามัยท่าสำราญ</t>
  </si>
  <si>
    <t>สถานีอนามัยกองนาง</t>
  </si>
  <si>
    <t>สถานีอนามัยโคกคอน</t>
  </si>
  <si>
    <t>สถานีอนามัยบ้านเดื่อ</t>
  </si>
  <si>
    <t>สถานีอนามัยบ้านถ่อน</t>
  </si>
  <si>
    <t>งบไม่สัมพันธ์กัน</t>
  </si>
  <si>
    <t>สถานีอนามัยบ้านว่าน</t>
  </si>
  <si>
    <t>สถานีอนามัยนาข่า</t>
  </si>
  <si>
    <t>สถานีอนามัยโพนสา</t>
  </si>
  <si>
    <t>สถานีอนามัยหนองนาง</t>
  </si>
  <si>
    <t>สอ.ต.วัดหลวง</t>
  </si>
  <si>
    <t>โพนพิสัย,รพช.</t>
  </si>
  <si>
    <t>สอ.บ.ปากสวย</t>
  </si>
  <si>
    <t>สอ.บ.หนองกุ้งใต้</t>
  </si>
  <si>
    <t>สอ.ต.กุดบง</t>
  </si>
  <si>
    <t>สอ.ต.ชุมช้าง</t>
  </si>
  <si>
    <t>สอ.บ.บัว</t>
  </si>
  <si>
    <t>สอ.บ.ร่องโน</t>
  </si>
  <si>
    <t>รพ.สต.เหล่าต่างคำ</t>
  </si>
  <si>
    <t>สอ.ต.นาหนัง</t>
  </si>
  <si>
    <t>สอ.บ.ดงสระพัง</t>
  </si>
  <si>
    <t>สอ.ต.เซิม</t>
  </si>
  <si>
    <t>สอ.ต.บ้านโพธิ์</t>
  </si>
  <si>
    <t>สอ.บ.คำรุ่งเรือง</t>
  </si>
  <si>
    <t>สอ.ต.บ้านผือ</t>
  </si>
  <si>
    <t>สอ.ต.สร้างนางขาว</t>
  </si>
  <si>
    <t>รพ.สต.โพธิ์ตาก</t>
  </si>
  <si>
    <t>โพธิ์ตาก,รพช.</t>
  </si>
  <si>
    <t>รพ.สต.สาวแล</t>
  </si>
  <si>
    <t>สอ.บ้านหม้อ</t>
  </si>
  <si>
    <t>ศรีเชียงใหม่,รพช.</t>
  </si>
  <si>
    <t>สอ.พระพุทธบาท</t>
  </si>
  <si>
    <t>สอ.หนองปลาปาก</t>
  </si>
  <si>
    <t>สอ. นาโพธิ์</t>
  </si>
  <si>
    <t>รพ.สต.โพนทอง</t>
  </si>
  <si>
    <t>รพ.สต.ดอนไผ่</t>
  </si>
  <si>
    <t>รพ.สต.ด่านศรีสุข</t>
  </si>
  <si>
    <t>รพ.สต.สังคม</t>
  </si>
  <si>
    <t>สังคม,รพช.</t>
  </si>
  <si>
    <t>รพ.สต.ผาตั้ง</t>
  </si>
  <si>
    <t>รพ.สต.บ้านม่วง</t>
  </si>
  <si>
    <t>รพ.สต.นางิ้ว</t>
  </si>
  <si>
    <t>รพ.สต.เทพประทับ</t>
  </si>
  <si>
    <t>สถานีอนามัยตำบลสระใคร</t>
  </si>
  <si>
    <t>สระใคร,รพช.</t>
  </si>
  <si>
    <t>สถานีอนามัยตำบลคอกช้าง</t>
  </si>
  <si>
    <t>สถานีอนามัยตำบลบ้านฝาง</t>
  </si>
  <si>
    <t>สอ.เฉลิมพระเกียรติ60พรรษานวมินทราชินี</t>
  </si>
  <si>
    <t>เฝ้าไร่,รพช.</t>
  </si>
  <si>
    <t>รพ.สต.นาดี</t>
  </si>
  <si>
    <t>รพ.สต.หนองหลวง</t>
  </si>
  <si>
    <t>รพ.สต.วังไฮ</t>
  </si>
  <si>
    <t>รพ.สต.วังหลวง</t>
  </si>
  <si>
    <t>รพ.สต.โคกอุดม</t>
  </si>
  <si>
    <t>รพ.สต.อุดมพร</t>
  </si>
  <si>
    <t>สถานีอนามัยรัตนวาปี</t>
  </si>
  <si>
    <t>รัตนวาปี,รพช.</t>
  </si>
  <si>
    <t>สถานีอนามัยตำบลนาทับไฮ</t>
  </si>
  <si>
    <t>สถานีอนามัยตำบลบ้านต้อน</t>
  </si>
  <si>
    <t>สถานีอนามัยพระบาทนาสิงห์</t>
  </si>
  <si>
    <t>สถานีอนามัยตำบลโพนแพง</t>
  </si>
  <si>
    <t>สอ.ท่ากฐิน</t>
  </si>
  <si>
    <t>สอ. ห้วยไฮ</t>
  </si>
  <si>
    <t>โพธิ์ตาก,สสอ.</t>
  </si>
  <si>
    <t>สถานีอนามัยนายาง</t>
  </si>
  <si>
    <t>สอ.ดอนยานาง</t>
  </si>
  <si>
    <t>หนองบัวลำภู,รพท.</t>
  </si>
  <si>
    <t>สอ.ห้วยลึก</t>
  </si>
  <si>
    <t>สอ.หนองบัวโซม</t>
  </si>
  <si>
    <t>สอ.โนนคูณ</t>
  </si>
  <si>
    <t>สอ.ข้องโป้</t>
  </si>
  <si>
    <t>สอ.นามะเฟือง</t>
  </si>
  <si>
    <t>สอ.บ้านพร้าว</t>
  </si>
  <si>
    <t>สอ.บ้านบก</t>
  </si>
  <si>
    <t>สอ.นาเลิง</t>
  </si>
  <si>
    <t>สอ.ห้วยโจด</t>
  </si>
  <si>
    <t>สอ.หมากเลื่อม</t>
  </si>
  <si>
    <t>สอน.ทุ่งโปร่งฯ</t>
  </si>
  <si>
    <t>สอ.ยางหลวงเหนือ</t>
  </si>
  <si>
    <t>สอ.หนองบัวเหนือ</t>
  </si>
  <si>
    <t>สอ.นาคำไฮ</t>
  </si>
  <si>
    <t>สอ.ป่าไม้งาม</t>
  </si>
  <si>
    <t>สอ.โคกกลาง</t>
  </si>
  <si>
    <t>สอ.หนองหว้า</t>
  </si>
  <si>
    <t>สอ.โป่งแค</t>
  </si>
  <si>
    <t>นากลาง,รพช.</t>
  </si>
  <si>
    <t>สอ.นาหนองทุ่ม</t>
  </si>
  <si>
    <t>สอ.ร่องน้ำใส</t>
  </si>
  <si>
    <t>สอ.บ้านก่าน</t>
  </si>
  <si>
    <t>สอ.ซำเสี้ยว</t>
  </si>
  <si>
    <t>สอ.กุดกระสู้</t>
  </si>
  <si>
    <t>สอ.โนนม่วง</t>
  </si>
  <si>
    <t>สอ.ท่าอุทัย</t>
  </si>
  <si>
    <t>สอ.พนาวัลย์</t>
  </si>
  <si>
    <t>สอ.ป่าแดงงาม</t>
  </si>
  <si>
    <t>สอ.บ้านถิ่น</t>
  </si>
  <si>
    <t>โนนสัง,รพช.</t>
  </si>
  <si>
    <t>สอ.โสกก้านเหลือง</t>
  </si>
  <si>
    <t>สอ.ท่าลาด</t>
  </si>
  <si>
    <t>สอ.หนองเรือ</t>
  </si>
  <si>
    <t>สอ.ก้าวหน้า</t>
  </si>
  <si>
    <t>สอ.บ้านค้อ</t>
  </si>
  <si>
    <t>สอ.หนองทุ่ม</t>
  </si>
  <si>
    <t>สอ.ห้วยมะหรี่</t>
  </si>
  <si>
    <t>สอ.หนองตานา</t>
  </si>
  <si>
    <t>สอ.โคกม่วง</t>
  </si>
  <si>
    <t>สอ.นิคมพัฒนา</t>
  </si>
  <si>
    <t>สอ.ดงบาก</t>
  </si>
  <si>
    <t>สอ.ปางกู่</t>
  </si>
  <si>
    <t>สอ.ศรีวิชัย</t>
  </si>
  <si>
    <t>ศรีบุญเรือง,รพช.</t>
  </si>
  <si>
    <t>สอ.โนนอุดมพัฒนา</t>
  </si>
  <si>
    <t>สอ.กุดสะเทียน</t>
  </si>
  <si>
    <t>สอ.นากอก</t>
  </si>
  <si>
    <t>สอ.หินตลาด</t>
  </si>
  <si>
    <t>สอ.โนนสมบูรณ์</t>
  </si>
  <si>
    <t>สอ.ดอนเกล็ด</t>
  </si>
  <si>
    <t>สอ.โนนสงวน</t>
  </si>
  <si>
    <t>สอ.ฝายหิน</t>
  </si>
  <si>
    <t>สอ.ผาสุก</t>
  </si>
  <si>
    <t>สอ.หนองกุงแก้ว</t>
  </si>
  <si>
    <t>สอ.หนองแก</t>
  </si>
  <si>
    <t>สอ.หันนางาม</t>
  </si>
  <si>
    <t>สุวรรณคูหา,รพช.</t>
  </si>
  <si>
    <t>สอ.หินฮาว</t>
  </si>
  <si>
    <t>สอ.โนนปอแดง</t>
  </si>
  <si>
    <t>สอ.บ้านเซิน</t>
  </si>
  <si>
    <t>สอ.ค่ายสว่าง</t>
  </si>
  <si>
    <t>สอ.นาด่าน</t>
  </si>
  <si>
    <t>สอ.หนองบัวน้อย</t>
  </si>
  <si>
    <t>สอ.โชคชัย</t>
  </si>
  <si>
    <t>สอ.บุญทัน</t>
  </si>
  <si>
    <t>สอ.กุดผึ้ง</t>
  </si>
  <si>
    <t>สถานีอนามัยบ้านากลาง ตำบลนาเหล่า</t>
  </si>
  <si>
    <t>นาวัง เฉลิมพระเกียรติ 80 พรรษา,รพช.</t>
  </si>
  <si>
    <t>สถานีอนามัยบ้านผาเวียง ตำบลนาแก</t>
  </si>
  <si>
    <t>สถานีอนามัยบ้านนาแก ตำบลนาแก</t>
  </si>
  <si>
    <t>สสถานีอนามัยบ้านโนนภูทอง ตำบลวังทอง</t>
  </si>
  <si>
    <t>สถานีอนามัยบ้านนาเจริญ ตำบลวังทอง</t>
  </si>
  <si>
    <t>สถานีอนามัยบ้านวังปลาป้อม ตำบลวังปลาป้อม</t>
  </si>
  <si>
    <t>สถานีอนามัยบ้านวังม่วง ตำบลเทพคีรี</t>
  </si>
  <si>
    <t>สอ.วิจิตรพัฒนา</t>
  </si>
  <si>
    <t>สอ.ห้วยหว้า</t>
  </si>
  <si>
    <t>สอ.โคกนกพัฒนา</t>
  </si>
  <si>
    <t>สำนักงานสาธารณสุขอำเภอเมือง</t>
  </si>
  <si>
    <t>สำนักงานสาธารณสุขอำเภอกุดจับ</t>
  </si>
  <si>
    <t>สำนักงานสาธารณสุขอำเภอหนองวัวซอ</t>
  </si>
  <si>
    <t>สำนักงานสาธารณสุขอำเภอกุมภวาปี</t>
  </si>
  <si>
    <t>สำนักงานสาธารณสุขอำเภอโนนสะอาด</t>
  </si>
  <si>
    <t>สำนักงานสาธาณสุขอำเภอหนองหาน</t>
  </si>
  <si>
    <t>สำนักงานสาธารณสุขอำเภอทุ่งฝน</t>
  </si>
  <si>
    <t>สำนักงานสาธารณสุขอำเภอไชยวาน</t>
  </si>
  <si>
    <t>สำนักงานสาธารณสุขอำเภอศรีธาตุ</t>
  </si>
  <si>
    <t>สำนักงานสาธารณสุขอำเภอวังสามหมอ</t>
  </si>
  <si>
    <t>สำนักงานสำนักงานสาธารณสุขอำเภอบ้านดุง</t>
  </si>
  <si>
    <t>สำนักงานสาธารณสุขอำเภอบ้านผือ</t>
  </si>
  <si>
    <t>สำนักงานสาธารณสุขอำเภอน้ำโสม</t>
  </si>
  <si>
    <t>สำนักงานสาธารณสุขอำเภอเพ็ญ</t>
  </si>
  <si>
    <t>สำนักงานสาธารณสุขอำเภอสร้างคอม</t>
  </si>
  <si>
    <t>สำนักงานสาธารณสุขอำเภอหนองแสง</t>
  </si>
  <si>
    <t>สำนักงานสาธารณสุขอำเภอนายูง</t>
  </si>
  <si>
    <t>สำนักงานสาธารณสุขอำเภอพิบูลย์รักษ์</t>
  </si>
  <si>
    <t>สำนักงานสาธารณสุขกิ่งอำเภอกู่แก้ว</t>
  </si>
  <si>
    <t>สถานีอนามัยนิคมสงเคราะห์</t>
  </si>
  <si>
    <t>อุดรธานี,รพศ.</t>
  </si>
  <si>
    <t>สอ.บ้านขาว</t>
  </si>
  <si>
    <t>สอ.หนองบัว</t>
  </si>
  <si>
    <t>สอ.บ้านตาด</t>
  </si>
  <si>
    <t>สอ.นิคมทหารผ่านศึก</t>
  </si>
  <si>
    <t>สอ.โนนสูง</t>
  </si>
  <si>
    <t>สอ.หมูม่น</t>
  </si>
  <si>
    <t>สอ.จำปา</t>
  </si>
  <si>
    <t>สอ.เชียงยืน</t>
  </si>
  <si>
    <t>สอ.หนองนาคำ</t>
  </si>
  <si>
    <t>สอ.กุดสระ</t>
  </si>
  <si>
    <t>สอ.นาดี บ้านกุดลิงง้อ</t>
  </si>
  <si>
    <t>สถานีอนามัยบ้านเลื่อม</t>
  </si>
  <si>
    <t>สอ.เชียงพิณ</t>
  </si>
  <si>
    <t>สอ.สามพร้าว</t>
  </si>
  <si>
    <t>สอ.หนองไฮ</t>
  </si>
  <si>
    <t>สถานีอนามัยบ้านโสกน้ำขาว</t>
  </si>
  <si>
    <t>สอ.นาข่า</t>
  </si>
  <si>
    <t>สอ.โนนตูม</t>
  </si>
  <si>
    <t>สถานีอนามัยบ้านหนองใหญ่ (บ้านจั่น)</t>
  </si>
  <si>
    <t>สอ.หนองขอนกว้าง</t>
  </si>
  <si>
    <t>สถานีอนามัยโคกสะอาด</t>
  </si>
  <si>
    <t>สอ.นากว้าง</t>
  </si>
  <si>
    <t>สอ.แม่นนท์</t>
  </si>
  <si>
    <t>โรงพยาบาลส่งเสริมสุขภาพตำบลบ้านดงหวาย ต.กุดจับ อ.กุดจับ จ.อุดรธานี</t>
  </si>
  <si>
    <t>กุดจับ,รพช.</t>
  </si>
  <si>
    <t>โรงพยาบาลส่งเสริมสุขภาพตำบลบ้านโพธิ์ ตำบลปะโค อำเภอกุดจับ จังหวัดอุดรธานี</t>
  </si>
  <si>
    <t>โรงพยาบาลส่งเสริมสุขภาพตำบลบ้านขอนยูง ตำบลขอนยูง อำเภอกุดจับ จังหวัดอุดรธานี</t>
  </si>
  <si>
    <t>โรงพยาบาลส่งเสริมสุขภาพตำบลบ้านหนองฆ้อง ตำบลขอนยูง อำเภอกุดจับ จังหวัดอุดรธานี</t>
  </si>
  <si>
    <t>โรงพยาบาลส่งเสริมสุขภาพตำบลบ้านสร้างแป้น ต.เชียงเพ็ง อ.กุดจับ จ.อุดรธานี</t>
  </si>
  <si>
    <t>โรงพยาบาลส่งเสริมสุขภาพตำบลบ้านบ่อทอง ต.สร้างก่อ อ.กุดจับ จ.อุดรธานี</t>
  </si>
  <si>
    <t>โรงพยาบาลส่งเสริมสุขภาพตำบลบ้านตาลเลียน ต.ตาลเลียน อ.กุดจับ จ.อุดรธานี</t>
  </si>
  <si>
    <t>สถานีอนามัยหนองแสง</t>
  </si>
  <si>
    <t>หนองวัวซอ,รพช.</t>
  </si>
  <si>
    <t>สถานีอนามัยอูบมุง</t>
  </si>
  <si>
    <t>สถานีอนามัยโคกผักหอม</t>
  </si>
  <si>
    <t>สถานีอนามัยบ้านหนองแวงจุมพล</t>
  </si>
  <si>
    <t>สถานีอนามัยน้ำพ่น</t>
  </si>
  <si>
    <t>สถานีอนามัยหนองแซง</t>
  </si>
  <si>
    <t>สถานีอนามัยหนองเม็ก</t>
  </si>
  <si>
    <t>สถานีอนามัยโนนหวายใต้</t>
  </si>
  <si>
    <t>โรงพยาบาลส่งเสริมสุขภาพตำบลตูมใต้</t>
  </si>
  <si>
    <t>กุมภวาปี,รพท.</t>
  </si>
  <si>
    <t>โรงพยาบาลส่งเสริมสุขภาพตำบลพันดอน</t>
  </si>
  <si>
    <t>โรงพยาบาลส่งเสริมสุขภาพตำบลเวียงคำ</t>
  </si>
  <si>
    <t>โรงพยาบาลส่งเสริมสุขภาพตำบล บ้านหินฮาว</t>
  </si>
  <si>
    <t>โรงพยาบาลส่งเสริมสุขภาพตำบลแชแล</t>
  </si>
  <si>
    <t>โรงพยาบาลส่งเสริมสุขภาพตำบลอุ่มจาน</t>
  </si>
  <si>
    <t>ประจักษ์ศิลปาคม,รพช.</t>
  </si>
  <si>
    <t>โรงพยาบาลส่งเสริมสุขภาพตำบลเชียงแหว</t>
  </si>
  <si>
    <t>โรงพยาบาลส่งเสริมสุขภาพตำบลห้วยเกิ้ง</t>
  </si>
  <si>
    <t>โรงพยาบาลส่งเสริมสุขภาพตำบล บ้านโนนสมบูรณ์</t>
  </si>
  <si>
    <t>โรงพยาบาลส่งเสริมสุขภาพตำบล บ้านสะอาดนามูล</t>
  </si>
  <si>
    <t>โรงพยาบาลส่งเสริมสุขภาพตำบล เสอเพลอ</t>
  </si>
  <si>
    <t>โรงพยาบาลส่งเสริมสุขภาพตำบล บ้านทองอินทร์</t>
  </si>
  <si>
    <t>โรงพยาบาลส่งเสริมสุขภาพตำบลสีออ</t>
  </si>
  <si>
    <t>สถานีอนามัยเฉลิมพระเกียรตินาม่วง</t>
  </si>
  <si>
    <t>โรงพยาบาลส่งเสริมสุขภาพตำบลผาสุก</t>
  </si>
  <si>
    <t>โรงพยาบาลส่งเสริมสุขภาพตำบลท่าลี่</t>
  </si>
  <si>
    <t>โรงพยาบาลส่งเสริมสุขภาพตำบล บ้านเหล่าหมากจันทน์</t>
  </si>
  <si>
    <t>โรงพยาบาลส่งเสริมสุขภาพตำบลปะโค</t>
  </si>
  <si>
    <t>โรงพยาบาลส่งเสริมสุขภาพตำบล บ้านบุ่งหมากลาน</t>
  </si>
  <si>
    <t>โรงพยาบาลส่งเสริมสุขภาพตำบลหนองหว้า</t>
  </si>
  <si>
    <t>สถานีอนามัยหนองแวงใหญ่</t>
  </si>
  <si>
    <t>โนนสะอาด,รพช.</t>
  </si>
  <si>
    <t>สถานีอนามัยโนนสำราญ</t>
  </si>
  <si>
    <t>สถานีอนามัยท่าลุมภู</t>
  </si>
  <si>
    <t>สถานีอนามัยกุดดอกคำ</t>
  </si>
  <si>
    <t>สถานีอนามัยทมนางาม</t>
  </si>
  <si>
    <t>สถานีอนามัยทมป่าข่า</t>
  </si>
  <si>
    <t>สถานีอนามัยหนองกุงศรี</t>
  </si>
  <si>
    <t>รพ.สต.ต้ายสวรรค์ อ.หนองหาน จ.อุดรธานี</t>
  </si>
  <si>
    <t>หนองหาน,รพช.</t>
  </si>
  <si>
    <t>รพ.สต.หนองเม็ก อ.หนองหาน จ.อุดรธานี</t>
  </si>
  <si>
    <t>รพ.สต.พังงู อ.หนองหาน จ.อุดรธานี</t>
  </si>
  <si>
    <t>รพ.สต.สะแบง อ.หนองหาน จ.อุดรธานี</t>
  </si>
  <si>
    <t>รพ.สต.สร้อยพร้าว อ.หนองหาน จ.อุดรธานี</t>
  </si>
  <si>
    <t>รพ.สต.บ้านเชียง อ.หนองหาน จ.อุดรธานี</t>
  </si>
  <si>
    <t>รพ.สต.บ้านยา อ.หนองหาน จ.อุดรธานี</t>
  </si>
  <si>
    <t>รพ.สต.โพนงาม อ.หนองหาน จ.อุดรธานี</t>
  </si>
  <si>
    <t>รพ.สต.บ้านโคก อ.หนองหาน จ.อุดรธานี</t>
  </si>
  <si>
    <t>รพ.สต.ผักตบ อ.หนองหาน จ.อุดรธานี</t>
  </si>
  <si>
    <t>รพ.สต.หนองบัวแดง อ.หนองหาน จ.อุดรธานี</t>
  </si>
  <si>
    <t>รพ.สต.ดอนหายโศก อ.หนองหาน จ.อุดรธานี</t>
  </si>
  <si>
    <t>รพ.สต.บ้านต้อง อ.หนองหาน จ.อุดรธานี</t>
  </si>
  <si>
    <t>รพ.สต.กุดค้า</t>
  </si>
  <si>
    <t>ทุ่งฝน,รพช.</t>
  </si>
  <si>
    <t>รพ.สต.ทุ่งใหญ่ หมูที่ 2</t>
  </si>
  <si>
    <t>รพ.สต.ศรีสว่าง</t>
  </si>
  <si>
    <t>รพ.สต.นาชุมแสง</t>
  </si>
  <si>
    <t>รพ.สต.นาทม</t>
  </si>
  <si>
    <t>สถานีอนามัยหนองแวง</t>
  </si>
  <si>
    <t>ไชยวาน,รพช.</t>
  </si>
  <si>
    <t>สถานีอนามัยหนองแคน</t>
  </si>
  <si>
    <t>สถานีอนามัยคำเลาะ</t>
  </si>
  <si>
    <t>สถานีอนามัยห้วยยาง</t>
  </si>
  <si>
    <t>โรงพยาบาลส่งเสริมสุขภาพตำบลศรีสง่าเมือง</t>
  </si>
  <si>
    <t>ศรีธาตุ,รพช.</t>
  </si>
  <si>
    <t>โรงพยาบาลส่งเสริมสุขภาพตำบลท่าไฮ</t>
  </si>
  <si>
    <t>โรงพยาบาลส่งเสริมสุขภาพตำบลโนนม่วง</t>
  </si>
  <si>
    <t>โรงพยาบาลส่งเสริมสุขภาพตำบลบ้านโปร่ง</t>
  </si>
  <si>
    <t>โรงพยาบาลส่งเสริมสุขภาพตำบลหัวนาคำ</t>
  </si>
  <si>
    <t>โรงพยาบาลส่งเสริมสุขภาพตำบลคำค้อ</t>
  </si>
  <si>
    <t>โรงพยาบาลส่งเสริมสุขภาพตำบลหนองนกเขียน</t>
  </si>
  <si>
    <t>โรงพยาบาลส่งเสริมสุขภาพตำบลนายูง</t>
  </si>
  <si>
    <t>โรงพยาบาลส่งเสริมสุขภาพตำบลตาดทอง</t>
  </si>
  <si>
    <t>สถานีอนามัยหนองกุงทับม้า</t>
  </si>
  <si>
    <t>วังสามหมอ,รพช.</t>
  </si>
  <si>
    <t>สถานีอนามัยหนองหญ้าไซ</t>
  </si>
  <si>
    <t>สถานีอนามัยบะยาว</t>
  </si>
  <si>
    <t>สถานีอนามัยนาแกภูดิน</t>
  </si>
  <si>
    <t>สถานีอนามัยคำยาง</t>
  </si>
  <si>
    <t>สถานีอนามัยคำน้อย</t>
  </si>
  <si>
    <t>สถานีอนามัยคำโคกสูง</t>
  </si>
  <si>
    <t>สถานีอนามัยโนนสะอาด</t>
  </si>
  <si>
    <t>สถานีอนามัย สระแก้ว</t>
  </si>
  <si>
    <t>สมเด็จพระยุพราชบ้านดุง,รพช.</t>
  </si>
  <si>
    <t>สถานีอนามัย ดงเย็น</t>
  </si>
  <si>
    <t>สถานีอนามัย โพนสุง</t>
  </si>
  <si>
    <t>สถานีอนามัย ศรีเจริญ</t>
  </si>
  <si>
    <t>สถานีอนามัย นาเจริญ</t>
  </si>
  <si>
    <t>สถานีอนามัย ทรายมูล</t>
  </si>
  <si>
    <t>สถานีอนามัย บ้านทุ่ง</t>
  </si>
  <si>
    <t>สถานีอนามัย โนนสะอาด</t>
  </si>
  <si>
    <t>สถานีอนามัย นาไหม</t>
  </si>
  <si>
    <t>สถานีอนามัย ถ่อนนาลับ</t>
  </si>
  <si>
    <t>สถานีอนามัย วังดารา</t>
  </si>
  <si>
    <t>สถานีอนามัย บ้านม่วง</t>
  </si>
  <si>
    <t>สถานีอนามัย หนองสว่าง</t>
  </si>
  <si>
    <t>สถานีอนามัย โนนทองหลาง</t>
  </si>
  <si>
    <t>สถานีอนามัย โนนอุดม</t>
  </si>
  <si>
    <t>สอ.บ้านธาตุ อ.บ้านผือ จ.อุดรธานี</t>
  </si>
  <si>
    <t>บ้านผือ,รพช.</t>
  </si>
  <si>
    <t>สอ.ดงหวาย อ.บ้านผือ จ.อุดรธานี</t>
  </si>
  <si>
    <t>สอ.โนนสะอาด อ.บ้านผือ จ.อุดรธานี</t>
  </si>
  <si>
    <t>สอ.บ้านเทื่อม อ.บ้านผือ จ.อุดรธานี</t>
  </si>
  <si>
    <t>สอ.คำบง อ.บ้านผือ จ.อุดรธานี</t>
  </si>
  <si>
    <t>สอ.โนนทอง อ.บ้านผือ จ.อุดรธานี</t>
  </si>
  <si>
    <t>สอ.นาเตย อ.บ้านผือ จ.อุดรธานี</t>
  </si>
  <si>
    <t>สอ.ข้าวสาร อ.บ้านผือ จ.อุดรธานี</t>
  </si>
  <si>
    <t>สอ.โนนสว่าง อ.บ้านผือ จ.อุดรธานี</t>
  </si>
  <si>
    <t>สอ.บ้านม่วง อ.บ้านผือ จ.อุดรธานี</t>
  </si>
  <si>
    <t>สอ.กลางใหญ่ อ.บ้านผือ จ.อุดรธานี</t>
  </si>
  <si>
    <t>สอ.เมืองพาน อ.บ้านผือ จ.อุดรธานี</t>
  </si>
  <si>
    <t>สอ.หนองกาลึม อ.บ้านผือ จ.อุดรธานี</t>
  </si>
  <si>
    <t>สอ.คำด้วง อ.บ้านผือ จ.อุดรธานี</t>
  </si>
  <si>
    <t>สอ.ห้วยศิลาผาสุก อ.บ้านผือ จ.อุดรธานี</t>
  </si>
  <si>
    <t>สอ.หนองหัวคู อ.บ้านผือ จ.อุดรธานี</t>
  </si>
  <si>
    <t>สอ.บ้านค้อ อ.บ้านผือ จ.อุดรธานี</t>
  </si>
  <si>
    <t>สอ.น้ำโสม</t>
  </si>
  <si>
    <t>น้ำโสม,รพช.</t>
  </si>
  <si>
    <t>สอ.นาเมืองไทย</t>
  </si>
  <si>
    <t>สอ.บ้านหยวก</t>
  </si>
  <si>
    <t>สอ.โสมเยี่ยม</t>
  </si>
  <si>
    <t>สอ.ผากลางนา</t>
  </si>
  <si>
    <t>เพ็ญ รพสต.บ้านธาตุ</t>
  </si>
  <si>
    <t>เพ็ญ,รพช.</t>
  </si>
  <si>
    <t>เพ็ญ รพสต.นิคม</t>
  </si>
  <si>
    <t>เพ็ญ สถานีอนามัยนาพู่</t>
  </si>
  <si>
    <t>เพ็ญ รพสต.บ้านหลวง</t>
  </si>
  <si>
    <t>เพ็ญ รพสต.เชียงหวาง</t>
  </si>
  <si>
    <t>เพ็ญ รพสต.สุมเส้า</t>
  </si>
  <si>
    <t>เพ็ญ รพสต.นาบัว</t>
  </si>
  <si>
    <t>เพ็ญ รพสต.บ้านเหล่า</t>
  </si>
  <si>
    <t>เพ็ญ รพสต.จอมศรี</t>
  </si>
  <si>
    <t>เพ็ญ รพสต.บ้านคอนเลียบ</t>
  </si>
  <si>
    <t>เพ็ญ รพสต.โพนสวรค์</t>
  </si>
  <si>
    <t>เพ็ญ รพสต.สร้างแป้น</t>
  </si>
  <si>
    <t>สอ.เชียงดา</t>
  </si>
  <si>
    <t>สร้างคอม,รพช.</t>
  </si>
  <si>
    <t>สอ.บ้านยวด</t>
  </si>
  <si>
    <t>สอ.บ้านหายโศก</t>
  </si>
  <si>
    <t>สอ.บ้านหินโงม</t>
  </si>
  <si>
    <t>สถานีอนามัยแสงทอง</t>
  </si>
  <si>
    <t>หนองแสง,รพช.</t>
  </si>
  <si>
    <t>สถานีอนามัยท่าสี</t>
  </si>
  <si>
    <t>สถานีอนามัยบ้านแสงสว่าง ต.แสงสว่าง</t>
  </si>
  <si>
    <t>สอ.บ้านนายูง</t>
  </si>
  <si>
    <t>นายูง,รพช.</t>
  </si>
  <si>
    <t>สอ.บ้านห้วยทราย</t>
  </si>
  <si>
    <t>สอ.บ้านก้อง</t>
  </si>
  <si>
    <t>สอ.บ้านนาตูม</t>
  </si>
  <si>
    <t>สอ.บ้านนาแค</t>
  </si>
  <si>
    <t>สอ.บ้านเพิ่ม</t>
  </si>
  <si>
    <t>สอ.บ้านโนนทอง</t>
  </si>
  <si>
    <t>สถานีอนามัยบ้านแดง</t>
  </si>
  <si>
    <t>พิบูลย์รักษ์,รพช.</t>
  </si>
  <si>
    <t>สถานีอนามัยนาทราย</t>
  </si>
  <si>
    <t>สถานีอนามัยนายม</t>
  </si>
  <si>
    <t>รพ.สต.บ้านจีต</t>
  </si>
  <si>
    <t>กู่แก้ว,รพช.</t>
  </si>
  <si>
    <t>รพ.สต.โนนทองอินทร์</t>
  </si>
  <si>
    <t>รพ.สต.ค้อใหญ่</t>
  </si>
  <si>
    <t>รพ.สต.คอนสาย</t>
  </si>
  <si>
    <t>ห้วยเกิ้ง,รพช.</t>
  </si>
  <si>
    <t>สถานีอนามัยบ้านหนองหมื่นท้าว</t>
  </si>
  <si>
    <t>สอ.หนองใส</t>
  </si>
  <si>
    <t>สอ.หนองตะไก้</t>
  </si>
  <si>
    <t>โรงพยาบาลส่งเสริมสุขภาพตำบลบ้านโคกสว่าง ต.ปะโค อ.กุดจับ จ.อุดรธานี</t>
  </si>
  <si>
    <t>โรงยาบาลส่งเสริมสุขภาพตำบลบ้านเหล่าตำแย ต.ตาลเลียน อ.กุดจับ จ.อุดรธานี</t>
  </si>
  <si>
    <t>สถานีอนามัยกุดหมากไฟ</t>
  </si>
  <si>
    <t>สถานีอนามัยหนองบัวบาน</t>
  </si>
  <si>
    <t>สถานีอนามัยนาเหล่า</t>
  </si>
  <si>
    <t>รพ.สต.ดงบาก อ.หนองหาน จ.อุดรธานี</t>
  </si>
  <si>
    <t>รพ.สต.คำสีดา</t>
  </si>
  <si>
    <t>โรงพยาบาลส่งเสริมสุขภาพตำบลห้วยผึ้ง</t>
  </si>
  <si>
    <t>โรงพยาบาลส่งเสริมสุขภาพตำบลนาเรียง</t>
  </si>
  <si>
    <t>สถานีอนามัยนาตาด</t>
  </si>
  <si>
    <t>สถานีอนามัยคำไฮ</t>
  </si>
  <si>
    <t>สอ.น้ำปู่น้อย</t>
  </si>
  <si>
    <t>สอ.บ้านเชียงดี</t>
  </si>
  <si>
    <t>สำนักงานสาธารณสุขกิ่งอำเภอประจักษ์</t>
  </si>
  <si>
    <t>สอ.สระคุ อ.บ้านผือ จ.อุดรธานี</t>
  </si>
  <si>
    <t>เพ็ญ รพสต.หนองแสนตอ</t>
  </si>
  <si>
    <t>สถานีอนามัยถ่อนนาเพลิน</t>
  </si>
  <si>
    <t>รพ.สต.ซำป่ารัง</t>
  </si>
  <si>
    <t>สอ.หนองแวง อ.บ้านผือ จ.อุดรธานี</t>
  </si>
  <si>
    <t>โรงพยาบาลส่งเสริมสุขภาพตำลบ้านดงบัง ต.กุดจับ อ.กุดจับ จ.อุดรธานี</t>
  </si>
  <si>
    <t>โรงพยาบาลส่งเสริมสุขภาพตำบล บ้านผือ</t>
  </si>
  <si>
    <t>โรงพยาบาลส่งเสริมสุขภาพตำบลคำเมย</t>
  </si>
  <si>
    <t>สอ.นาล้อม อ.บ้านผือ จ.อุดรธานี</t>
  </si>
  <si>
    <t>เพ็ญ รพสต.บ้านด่าน</t>
  </si>
  <si>
    <t>สอ.คีรีวงกต</t>
  </si>
  <si>
    <t>สอ.บ้านกลิ้งคำ</t>
  </si>
  <si>
    <t>โรงพยาบาลส่งเสริมสุขภาพตำบลบ้านโสกแก ต.เมืองเพีย อ.กุดจับ จ.อุดรธานี</t>
  </si>
  <si>
    <t>เอกสารแนบ 1</t>
  </si>
  <si>
    <t>CodeL3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</si>
  <si>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</si>
  <si>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</si>
  <si>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</si>
  <si>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</si>
  <si>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</si>
  <si>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</si>
  <si>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</si>
  <si>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</si>
  <si>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</si>
  <si>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</si>
  <si>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</si>
  <si>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</si>
  <si>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</si>
  <si>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</si>
  <si>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</si>
  <si>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</si>
  <si>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</si>
  <si>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</si>
  <si>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</si>
  <si>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</si>
  <si>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</si>
  <si>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</si>
  <si>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</si>
  <si>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</si>
  <si>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</si>
  <si>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</si>
  <si>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</si>
  <si>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Name3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</si>
  <si>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</si>
  <si>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</si>
  <si>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</si>
  <si>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</si>
  <si>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</si>
  <si>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</si>
  <si>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</si>
  <si>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</si>
  <si>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</si>
  <si>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</si>
  <si>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</si>
  <si>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</si>
  <si>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</si>
  <si>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</si>
  <si>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</si>
  <si>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</si>
  <si>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</si>
  <si>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</si>
  <si>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</si>
  <si>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</si>
  <si>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</si>
  <si>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</si>
  <si>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</si>
  <si>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</si>
  <si>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</si>
  <si>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</si>
  <si>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</si>
  <si>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รวมจังหวัด</t>
  </si>
  <si>
    <t>00432 พรเจริญ,สสอ_</t>
  </si>
  <si>
    <t>00438 ปากคาด,สสอ_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</si>
  <si>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</si>
  <si>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</si>
  <si>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</si>
  <si>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</si>
  <si>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</si>
  <si>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</si>
  <si>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</si>
  <si>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</si>
  <si>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</si>
  <si>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</si>
  <si>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</si>
  <si>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</si>
  <si>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</si>
  <si>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</si>
  <si>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</si>
  <si>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</si>
  <si>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</si>
  <si>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</si>
  <si>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</si>
  <si>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</si>
  <si>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</si>
  <si>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</si>
  <si>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</si>
  <si>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</si>
  <si>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</si>
  <si>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</si>
  <si>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</si>
  <si>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</si>
  <si>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</si>
  <si>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</si>
  <si>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</si>
  <si>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</si>
  <si>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</si>
  <si>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</si>
  <si>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</si>
  <si>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</si>
  <si>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</si>
  <si>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</si>
  <si>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</si>
  <si>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</si>
  <si>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</si>
  <si>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</si>
  <si>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</si>
  <si>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</si>
  <si>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</si>
  <si>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</si>
  <si>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</si>
  <si>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</si>
  <si>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</si>
  <si>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</si>
  <si>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</si>
  <si>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</si>
  <si>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</si>
  <si>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</si>
  <si>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</si>
  <si>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</si>
  <si>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</si>
  <si>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</si>
  <si>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</si>
  <si>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</si>
  <si>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</si>
  <si>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</si>
  <si>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</si>
  <si>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</si>
  <si>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</si>
  <si>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</si>
  <si>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</si>
  <si>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</si>
  <si>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</si>
  <si>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</si>
  <si>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</si>
  <si>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</si>
  <si>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</si>
  <si>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</si>
  <si>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</si>
  <si>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</si>
  <si>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</si>
  <si>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</si>
  <si>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</si>
  <si>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</si>
  <si>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</si>
  <si>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</si>
  <si>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</si>
  <si>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2116000000.000</t>
  </si>
  <si>
    <t>5107000000.000</t>
  </si>
  <si>
    <t>5108000000.000</t>
  </si>
  <si>
    <t>5203000000.000</t>
  </si>
  <si>
    <t>5403000000.000</t>
  </si>
  <si>
    <t>2.1.7 หนี้สินหมุนเวียนอื่น</t>
  </si>
  <si>
    <t>5.1.7 ค่าใช้จ่ายเงินอุดหนุน</t>
  </si>
  <si>
    <t>5.1.8 หนี้สูญและหนี้สงสัยจะสูญ</t>
  </si>
  <si>
    <t>5.2.1 ค่าจำหน่ายจากการขายทรัพย์สิน</t>
  </si>
  <si>
    <t>5.3.0 รายการพิเศษหลังหักภาษี</t>
  </si>
  <si>
    <t>04481 สถานีอนามัยนิคมสงเคราะห์</t>
  </si>
  <si>
    <t>04482 สอ_บ้านขาว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</si>
  <si>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</si>
  <si>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</si>
  <si>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</si>
  <si>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</si>
  <si>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</si>
  <si>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</si>
  <si>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</si>
  <si>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</si>
  <si>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</si>
  <si>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</si>
  <si>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</si>
  <si>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</si>
  <si>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</si>
  <si>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</si>
  <si>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</si>
  <si>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</si>
  <si>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</si>
  <si>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</si>
  <si>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</si>
  <si>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</si>
  <si>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</si>
  <si>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</si>
  <si>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</si>
  <si>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</si>
  <si>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</si>
  <si>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</si>
  <si>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</si>
  <si>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</si>
  <si>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</si>
  <si>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</si>
  <si>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</si>
  <si>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</si>
  <si>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</si>
  <si>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</si>
  <si>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</si>
  <si>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</si>
  <si>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</si>
  <si>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</si>
  <si>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</si>
  <si>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</si>
  <si>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</si>
  <si>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</si>
  <si>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</si>
  <si>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</si>
  <si>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</si>
  <si>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</si>
  <si>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</si>
  <si>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</si>
  <si>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</si>
  <si>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</si>
  <si>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</si>
  <si>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</si>
  <si>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</si>
  <si>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</si>
  <si>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</si>
  <si>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</si>
  <si>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</si>
  <si>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</si>
  <si>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</si>
  <si>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</si>
  <si>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</si>
  <si>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</si>
  <si>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</si>
  <si>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</si>
  <si>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</si>
  <si>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</si>
  <si>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</si>
  <si>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</si>
  <si>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</si>
  <si>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</si>
  <si>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</si>
  <si>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</si>
  <si>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</si>
  <si>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</si>
  <si>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</si>
  <si>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</si>
  <si>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</si>
  <si>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</si>
  <si>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</si>
  <si>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</si>
  <si>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</si>
  <si>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</si>
  <si>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</si>
  <si>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</si>
  <si>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</si>
  <si>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</si>
  <si>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</si>
  <si>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</si>
  <si>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</si>
  <si>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</si>
  <si>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</si>
  <si>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</si>
  <si>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</si>
  <si>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</si>
  <si>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</si>
  <si>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</si>
  <si>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</si>
  <si>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</si>
  <si>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</si>
  <si>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</si>
  <si>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</si>
  <si>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</si>
  <si>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</si>
  <si>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</si>
  <si>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</si>
  <si>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</si>
  <si>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</si>
  <si>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</si>
  <si>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</si>
  <si>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</si>
  <si>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</si>
  <si>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</si>
  <si>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</si>
  <si>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</si>
  <si>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</si>
  <si>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</si>
  <si>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</si>
  <si>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</si>
  <si>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</si>
  <si>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</si>
  <si>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</si>
  <si>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</si>
  <si>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</si>
  <si>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</si>
  <si>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</si>
  <si>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</si>
  <si>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</si>
  <si>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</si>
  <si>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</si>
  <si>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</si>
  <si>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</si>
  <si>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</si>
  <si>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</si>
  <si>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</si>
  <si>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</si>
  <si>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</si>
  <si>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</si>
  <si>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</si>
  <si>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</si>
  <si>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</si>
  <si>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</si>
  <si>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</si>
  <si>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</si>
  <si>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</si>
  <si>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</si>
  <si>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</si>
  <si>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</si>
  <si>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</si>
  <si>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</si>
  <si>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</si>
  <si>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</si>
  <si>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</si>
  <si>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</si>
  <si>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</si>
  <si>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</si>
  <si>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</si>
  <si>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</si>
  <si>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</si>
  <si>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</si>
  <si>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</si>
  <si>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</si>
  <si>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</si>
  <si>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</si>
  <si>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</si>
  <si>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</si>
  <si>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</si>
  <si>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</si>
  <si>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</si>
  <si>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</si>
  <si>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</si>
  <si>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</si>
  <si>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</si>
  <si>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</si>
  <si>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</si>
  <si>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</si>
  <si>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</si>
  <si>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</si>
  <si>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</si>
  <si>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</si>
  <si>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</si>
  <si>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</si>
  <si>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</si>
  <si>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</si>
  <si>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</si>
  <si>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</si>
  <si>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</si>
  <si>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</si>
  <si>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</si>
  <si>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</si>
  <si>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</si>
  <si>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</si>
  <si>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</si>
  <si>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</si>
  <si>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</si>
  <si>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</si>
  <si>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</si>
  <si>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</si>
  <si>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</si>
  <si>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</si>
  <si>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</si>
  <si>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</si>
  <si>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</si>
  <si>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</si>
  <si>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</si>
  <si>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</si>
  <si>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</si>
  <si>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</si>
  <si>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</si>
  <si>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4306000000.000</t>
  </si>
  <si>
    <t>4.2.4 รายรับจากการขายสินทรัพย์ของหน่วยงาน</t>
  </si>
  <si>
    <t>04665 รพ_สต_เพชรเจริญ</t>
  </si>
  <si>
    <t>04666 รพ_สต_น้ำภู</t>
  </si>
  <si>
    <t>04667 รพ_สต_นาอ้อ</t>
  </si>
  <si>
    <t>04668 รพ_สต_กกดู่</t>
  </si>
  <si>
    <t>04669 รพ_สต_ไร่ม่วง</t>
  </si>
  <si>
    <t>04670 รพ_สต_โพนป่าแดง</t>
  </si>
  <si>
    <t>04671 รพ_สต_ไร่ทาม</t>
  </si>
  <si>
    <t>04672 รพ_สต_นาอาน</t>
  </si>
  <si>
    <t>04673 รพ_สต_ขอนแก่น</t>
  </si>
  <si>
    <t>04674 รพ_สต_หัวนา</t>
  </si>
  <si>
    <t>04675 รพ_สต_หนองผำ</t>
  </si>
  <si>
    <t>04676 รพ_สต_เจริญสุข</t>
  </si>
  <si>
    <t>04677 รพ_สต_เพีย</t>
  </si>
  <si>
    <t>04678 รพ_สต_สูบ</t>
  </si>
  <si>
    <t>04679 รพ_สต_ก้างปลา</t>
  </si>
  <si>
    <t>04680 รพ_สต_นาแขม</t>
  </si>
  <si>
    <t>04681 รพ_สต_ปากหมาก</t>
  </si>
  <si>
    <t>04682 รพ_สต_ห้วยกระทิง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</si>
  <si>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</si>
  <si>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</si>
  <si>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</si>
  <si>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</si>
  <si>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</si>
  <si>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</si>
  <si>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</si>
  <si>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</si>
  <si>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</si>
  <si>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</si>
  <si>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</si>
  <si>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</si>
  <si>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</si>
  <si>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</si>
  <si>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</si>
  <si>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</si>
  <si>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</si>
  <si>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</si>
  <si>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</si>
  <si>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</si>
  <si>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</si>
  <si>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</si>
  <si>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</si>
  <si>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</si>
  <si>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</si>
  <si>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</si>
  <si>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</si>
  <si>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</si>
  <si>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</si>
  <si>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</si>
  <si>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</si>
  <si>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</si>
  <si>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</si>
  <si>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</si>
  <si>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</si>
  <si>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</si>
  <si>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</si>
  <si>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</si>
  <si>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</si>
  <si>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</si>
  <si>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</si>
  <si>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</si>
  <si>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</si>
  <si>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</si>
  <si>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</si>
  <si>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</si>
  <si>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</si>
  <si>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</si>
  <si>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</si>
  <si>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</si>
  <si>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</si>
  <si>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</si>
  <si>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</si>
  <si>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</si>
  <si>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</si>
  <si>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</si>
  <si>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</si>
  <si>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</si>
  <si>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</si>
  <si>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</si>
  <si>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</si>
  <si>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</si>
  <si>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</si>
  <si>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</si>
  <si>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</si>
  <si>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</si>
  <si>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</si>
  <si>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</si>
  <si>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</si>
  <si>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</si>
  <si>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</si>
  <si>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</si>
  <si>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</si>
  <si>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</si>
  <si>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</si>
  <si>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</si>
  <si>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</si>
  <si>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</si>
  <si>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</si>
  <si>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</si>
  <si>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</si>
  <si>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</si>
  <si>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</si>
  <si>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</si>
  <si>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</si>
  <si>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</si>
  <si>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</si>
  <si>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</si>
  <si>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</si>
  <si>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</si>
  <si>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</si>
  <si>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</si>
  <si>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</si>
  <si>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</si>
  <si>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</si>
  <si>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</si>
  <si>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</si>
  <si>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</si>
  <si>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</si>
  <si>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</si>
  <si>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</si>
  <si>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</si>
  <si>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</si>
  <si>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รพ_สต_โป่งป่าติ้ว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</si>
  <si>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</si>
  <si>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</si>
  <si>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</si>
  <si>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</si>
  <si>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</si>
  <si>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</si>
  <si>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</si>
  <si>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</si>
  <si>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</si>
  <si>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</si>
  <si>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</si>
  <si>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</si>
  <si>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</si>
  <si>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</si>
  <si>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</si>
  <si>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</si>
  <si>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</si>
  <si>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</si>
  <si>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</si>
  <si>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</si>
  <si>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</si>
  <si>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</si>
  <si>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</si>
  <si>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</si>
  <si>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</si>
  <si>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</si>
  <si>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</si>
  <si>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</si>
  <si>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</si>
  <si>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</si>
  <si>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</si>
  <si>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</si>
  <si>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</si>
  <si>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</si>
  <si>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</si>
  <si>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</si>
  <si>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</si>
  <si>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</si>
  <si>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</si>
  <si>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</si>
  <si>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</si>
  <si>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</si>
  <si>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</si>
  <si>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</si>
  <si>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</si>
  <si>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</si>
  <si>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</si>
  <si>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</si>
  <si>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</si>
  <si>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</si>
  <si>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</si>
  <si>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</si>
  <si>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</si>
  <si>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</si>
  <si>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</si>
  <si>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</si>
  <si>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</si>
  <si>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</si>
  <si>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</si>
  <si>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</si>
  <si>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</si>
  <si>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</si>
  <si>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</si>
  <si>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</si>
  <si>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</si>
  <si>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</si>
  <si>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</si>
  <si>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</si>
  <si>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</si>
  <si>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</si>
  <si>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</si>
  <si>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</si>
  <si>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</si>
  <si>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</si>
  <si>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</si>
  <si>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</si>
  <si>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</si>
  <si>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</si>
  <si>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</si>
  <si>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</si>
  <si>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</si>
  <si>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</si>
  <si>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</si>
  <si>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</si>
  <si>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</si>
  <si>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</si>
  <si>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14184 สถานีอนามัยนายาง</t>
  </si>
  <si>
    <t>05443 รพ_สต_ธาตุเชิงชุม</t>
  </si>
  <si>
    <t>05444 รพ_สต_โคกเลาะ</t>
  </si>
  <si>
    <t>05445 รพ_สต_ดงมะไฟสามัคคี</t>
  </si>
  <si>
    <t>05446 รพ_สต_ทับสอ</t>
  </si>
  <si>
    <t>05447 รพ_สต_คูสนาม</t>
  </si>
  <si>
    <t>05448 รพ_สต_โนนหอม</t>
  </si>
  <si>
    <t>05449 รพ_สต_หนองสนม</t>
  </si>
  <si>
    <t>05450 รพ_สต_เชียงเครือ</t>
  </si>
  <si>
    <t>05451 รพ_สต_ท่าแร่</t>
  </si>
  <si>
    <t>05452 รพ_สต_ม่วงลาย</t>
  </si>
  <si>
    <t>05453 รพ_สต_แมด</t>
  </si>
  <si>
    <t>05454 รพ_สต_นาขาม</t>
  </si>
  <si>
    <t>05455 รพ_สต_นาคำ</t>
  </si>
  <si>
    <t>05456 รพ_สต_พังขว้างใต้</t>
  </si>
  <si>
    <t>05457 รพ_สต_ดงขุมข้าว</t>
  </si>
  <si>
    <t>05458 รพ_สต_ดงมะไฟ</t>
  </si>
  <si>
    <t>05459 รพ_สต_ดงพัฒนา</t>
  </si>
  <si>
    <t>05460 รพ_สต_หนองปลาน้อย</t>
  </si>
  <si>
    <t>05461 รพ_สต_หนองลาด</t>
  </si>
  <si>
    <t>05462 รพ_สต_ดอนแคนใต้</t>
  </si>
  <si>
    <t>05463 รพ_สต_ฮางโฮง</t>
  </si>
  <si>
    <t>05464 รพ_สต_โคกก่อง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</si>
  <si>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</si>
  <si>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</si>
  <si>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</si>
  <si>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</si>
  <si>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</si>
  <si>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</si>
  <si>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</si>
  <si>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</si>
  <si>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</si>
  <si>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</si>
  <si>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</si>
  <si>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</si>
  <si>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</si>
  <si>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</si>
  <si>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</si>
  <si>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</si>
  <si>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</si>
  <si>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</si>
  <si>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</si>
  <si>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</si>
  <si>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</si>
  <si>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</si>
  <si>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</si>
  <si>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</si>
  <si>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</si>
  <si>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</si>
  <si>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</si>
  <si>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</si>
  <si>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</si>
  <si>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</si>
  <si>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</si>
  <si>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</si>
  <si>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</si>
  <si>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</si>
  <si>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</si>
  <si>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</si>
  <si>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</si>
  <si>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</si>
  <si>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</si>
  <si>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</si>
  <si>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</si>
  <si>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</si>
  <si>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</si>
  <si>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</si>
  <si>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</si>
  <si>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</si>
  <si>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</si>
  <si>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</si>
  <si>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</si>
  <si>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</si>
  <si>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</si>
  <si>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</si>
  <si>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</si>
  <si>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</si>
  <si>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</si>
  <si>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</si>
  <si>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</si>
  <si>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</si>
  <si>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</si>
  <si>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</si>
  <si>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</si>
  <si>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</si>
  <si>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</si>
  <si>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</si>
  <si>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</si>
  <si>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</si>
  <si>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</si>
  <si>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</si>
  <si>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</si>
  <si>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</si>
  <si>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</si>
  <si>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</si>
  <si>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</si>
  <si>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</si>
  <si>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</si>
  <si>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</si>
  <si>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</si>
  <si>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</si>
  <si>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</si>
  <si>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</si>
  <si>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</si>
  <si>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</si>
  <si>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</si>
  <si>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</si>
  <si>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</si>
  <si>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</si>
  <si>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</si>
  <si>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</si>
  <si>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</si>
  <si>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</si>
  <si>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</si>
  <si>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</si>
  <si>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</si>
  <si>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</si>
  <si>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</si>
  <si>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</si>
  <si>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</si>
  <si>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</si>
  <si>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</si>
  <si>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</si>
  <si>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</si>
  <si>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</si>
  <si>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</si>
  <si>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</si>
  <si>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</si>
  <si>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</si>
  <si>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</si>
  <si>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</si>
  <si>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</si>
  <si>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</si>
  <si>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</si>
  <si>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</si>
  <si>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</si>
  <si>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</si>
  <si>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</si>
  <si>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</si>
  <si>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</si>
  <si>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</si>
  <si>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</si>
  <si>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</si>
  <si>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</si>
  <si>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</si>
  <si>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</si>
  <si>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</si>
  <si>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</si>
  <si>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</si>
  <si>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</si>
  <si>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</si>
  <si>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</si>
  <si>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</si>
  <si>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</si>
  <si>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รพ_สต_หนองไผ่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</si>
  <si>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</si>
  <si>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</si>
  <si>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</si>
  <si>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</si>
  <si>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</si>
  <si>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</si>
  <si>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</si>
  <si>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</si>
  <si>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</si>
  <si>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</si>
  <si>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</si>
  <si>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</si>
  <si>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รพ_สต_ลาดกะเฌอ</t>
  </si>
  <si>
    <t>41075 รพ_สต_ภูเพ็ก</t>
  </si>
  <si>
    <t>1211000000.000</t>
  </si>
  <si>
    <t>1.2.7 งานระหว่างก่อสร้าง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</si>
  <si>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</si>
  <si>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</si>
  <si>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</si>
  <si>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</si>
  <si>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</si>
  <si>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</si>
  <si>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</si>
  <si>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</si>
  <si>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</si>
  <si>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</si>
  <si>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</si>
  <si>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</si>
  <si>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</si>
  <si>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</si>
  <si>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</si>
  <si>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</si>
  <si>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</si>
  <si>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</si>
  <si>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</si>
  <si>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</si>
  <si>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</si>
  <si>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</si>
  <si>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</si>
  <si>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</si>
  <si>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</si>
  <si>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</si>
  <si>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</si>
  <si>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</si>
  <si>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</si>
  <si>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</si>
  <si>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</si>
  <si>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</si>
  <si>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</si>
  <si>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</si>
  <si>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</si>
  <si>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</si>
  <si>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</si>
  <si>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</si>
  <si>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</si>
  <si>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</si>
  <si>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</si>
  <si>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</si>
  <si>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</si>
  <si>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</si>
  <si>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</si>
  <si>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</si>
  <si>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</si>
  <si>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</si>
  <si>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</si>
  <si>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</si>
  <si>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</si>
  <si>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</si>
  <si>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</si>
  <si>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</si>
  <si>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</si>
  <si>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</si>
  <si>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</si>
  <si>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</si>
  <si>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</si>
  <si>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</si>
  <si>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</si>
  <si>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</si>
  <si>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</si>
  <si>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</si>
  <si>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</si>
  <si>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</si>
  <si>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</si>
  <si>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</si>
  <si>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</si>
  <si>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</si>
  <si>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</si>
  <si>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</si>
  <si>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</si>
  <si>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</si>
  <si>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</si>
  <si>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</si>
  <si>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</si>
  <si>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</si>
  <si>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</si>
  <si>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รพ_สต_พระซอง</t>
  </si>
  <si>
    <t>05677 รพ_สต_บ้านดงอินำ</t>
  </si>
  <si>
    <t>05678 รพ_สต_หนองสังข์</t>
  </si>
  <si>
    <t>05679 รพ_สต_บ้านนาฉันทะ</t>
  </si>
  <si>
    <t>05680 รพ_สต_นาคู่</t>
  </si>
  <si>
    <t>05682 รพ_สต_บ้านดงน้อย</t>
  </si>
  <si>
    <t>05683 รพ_สต_พิมาน</t>
  </si>
  <si>
    <t>05684 รพ_สต_บ้านหนองหอยใหญ่</t>
  </si>
  <si>
    <t>05685 รพ_สต_พุ่มแก</t>
  </si>
  <si>
    <t>05686 รพ_สต_บ้านโพนตูม</t>
  </si>
  <si>
    <t>05687 รพ_สต_ก้านเหลือง</t>
  </si>
  <si>
    <t>05688 รพ_สต_หนองบ่อ</t>
  </si>
  <si>
    <t>05689 รพ_สต_บ้านดงขวาง</t>
  </si>
  <si>
    <t>05690 รพ_สต_นาเลียง</t>
  </si>
  <si>
    <t>05691 รพสต_โคกสี</t>
  </si>
  <si>
    <t>05692 รพสต_นาขาม</t>
  </si>
  <si>
    <t>05694 รพ_สต_บ้านแก้ง</t>
  </si>
  <si>
    <t>05695 รพ_สต_คำพี้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</si>
  <si>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</si>
  <si>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</si>
  <si>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</si>
  <si>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</si>
  <si>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</si>
  <si>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</si>
  <si>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</si>
  <si>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</si>
  <si>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</si>
  <si>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</si>
  <si>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</si>
  <si>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</si>
  <si>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</si>
  <si>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</si>
  <si>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</si>
  <si>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</si>
  <si>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</si>
  <si>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</si>
  <si>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</si>
  <si>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</si>
  <si>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</si>
  <si>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</si>
  <si>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</si>
  <si>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</si>
  <si>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</si>
  <si>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</si>
  <si>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</si>
  <si>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</si>
  <si>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</si>
  <si>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</si>
  <si>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</si>
  <si>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</si>
  <si>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</si>
  <si>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</si>
  <si>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</si>
  <si>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</si>
  <si>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</si>
  <si>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</si>
  <si>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</si>
  <si>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</si>
  <si>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</si>
  <si>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</si>
  <si>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</si>
  <si>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</si>
  <si>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</si>
  <si>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</si>
  <si>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</si>
  <si>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รพ_สต_บ้านสร้างติ่ว</t>
  </si>
  <si>
    <t>13982 รพ_สต_บ้านหนองหญ้าปล้อง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</si>
  <si>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</si>
  <si>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</si>
  <si>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</si>
  <si>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</si>
  <si>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</si>
  <si>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2104000000.000</t>
  </si>
  <si>
    <t>2.1.4 รายได้แผ่นดินรอนำส่งคลัง</t>
  </si>
  <si>
    <t>00437 เซกา,สสอ_</t>
  </si>
  <si>
    <t>4202000000.000</t>
  </si>
  <si>
    <t>4.1.2 รายได้จากการขายสินค้าและบริการของแผ่นดิน</t>
  </si>
  <si>
    <t>00508 สำนักงานสาธารณสุขอำเภอเจริญศิลป์</t>
  </si>
  <si>
    <t>2103000000.000</t>
  </si>
  <si>
    <t>2.1.3 รายได้รับล่วงหน้า</t>
  </si>
  <si>
    <t>00499 สำนักงานสาธารณสุขอำเภอนิคมน้ำอูน</t>
  </si>
  <si>
    <t>00441 บุ่งคล้า,สสอ_</t>
  </si>
  <si>
    <t>00502 สำนักงานสาธารณสุขอำเภอบ้านม่วง</t>
  </si>
  <si>
    <t>04213 - รพ.สต.บ้านปางกู่</t>
  </si>
  <si>
    <t xml:space="preserve">สำหรับเดือน กรกฎาคม   ปีงบประมาณ 2565 (ข้อมูล ณ วันที่ 26 สิงหาคม 2565 เวลา 09.30 น.) </t>
  </si>
  <si>
    <t>00440 ศรีวิไล,สสอ_</t>
  </si>
  <si>
    <t>00496 สำนักงานสาธารณสุขอำเภอพรรณานิคม</t>
  </si>
  <si>
    <t>00497 สำนักงานสาธารณสุขอำเภอพังโคน</t>
  </si>
  <si>
    <t>00501 สำนักงานสาธารณสุขอำเภอคำตากล้า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</si>
  <si>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</si>
  <si>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</si>
  <si>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</si>
  <si>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</si>
  <si>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00510 สำนักงานสาธารณสุขอำเภอภูพาน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</si>
</sst>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3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ahoma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</font>
    <font>
      <sz val="11"/>
      <name val="Tahoma"/>
      <family val="2"/>
    </font>
    <font>
      <b/>
      <sz val="8.8000000000000007"/>
      <color rgb="FFFFFFFF"/>
      <name val="Tahoma"/>
      <family val="2"/>
      <charset val="222"/>
      <scheme val="minor"/>
    </font>
    <font>
      <sz val="8.8000000000000007"/>
      <color rgb="FF333333"/>
      <name val="Verdana"/>
      <family val="2"/>
    </font>
    <font>
      <sz val="11"/>
      <color theme="1"/>
      <name val="Verdana"/>
      <family val="2"/>
    </font>
    <font>
      <b/>
      <sz val="7.5"/>
      <color rgb="FFFFFFFF"/>
      <name val="MS Sans Serif"/>
    </font>
    <font>
      <sz val="7.5"/>
      <color rgb="FF333333"/>
      <name val="MS Sans Serif"/>
    </font>
    <font>
      <u/>
      <sz val="11"/>
      <color theme="1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5D7B9D"/>
        <bgColor indexed="64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E2DED6"/>
      </left>
      <right/>
      <top style="medium">
        <color rgb="FFE2DED6"/>
      </top>
      <bottom/>
      <diagonal/>
    </border>
    <border>
      <left/>
      <right/>
      <top style="medium">
        <color rgb="FFE2DED6"/>
      </top>
      <bottom/>
      <diagonal/>
    </border>
    <border>
      <left/>
      <right style="medium">
        <color rgb="FFE2DED6"/>
      </right>
      <top style="medium">
        <color rgb="FFE2DED6"/>
      </top>
      <bottom/>
      <diagonal/>
    </border>
    <border>
      <left style="medium">
        <color rgb="FFE2DED6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E2DED6"/>
      </right>
      <top/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E2DED6"/>
      </right>
      <top style="thin">
        <color rgb="FF000000"/>
      </top>
      <bottom/>
      <diagonal/>
    </border>
    <border>
      <left style="medium">
        <color rgb="FFE2DED6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E2DED6"/>
      </right>
      <top/>
      <bottom style="thin">
        <color rgb="FF000000"/>
      </bottom>
      <diagonal/>
    </border>
    <border>
      <left style="medium">
        <color rgb="FFE2DED6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/>
      <top/>
      <bottom style="medium">
        <color rgb="FFE2DED6"/>
      </bottom>
      <diagonal/>
    </border>
    <border>
      <left/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thin">
        <color rgb="FF000000"/>
      </right>
      <top/>
      <bottom style="medium">
        <color rgb="FFE2DED6"/>
      </bottom>
      <diagonal/>
    </border>
    <border>
      <left style="thin">
        <color rgb="FF000000"/>
      </left>
      <right style="medium">
        <color rgb="FFE2DED6"/>
      </right>
      <top/>
      <bottom style="medium">
        <color rgb="FFE2DED6"/>
      </bottom>
      <diagonal/>
    </border>
    <border>
      <left style="medium">
        <color rgb="FFE2DED6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E2DED6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  <xf numFmtId="0" fontId="26" fillId="0" borderId="0" applyNumberFormat="0" applyFill="0" applyBorder="0" applyAlignment="0" applyProtection="0"/>
  </cellStyleXfs>
  <cellXfs count="37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187" fontId="1" fillId="7" borderId="0" xfId="1" applyNumberFormat="1" applyFont="1" applyFill="1"/>
    <xf numFmtId="43" fontId="0" fillId="11" borderId="0" xfId="1" applyFont="1" applyFill="1"/>
    <xf numFmtId="43" fontId="0" fillId="4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187" fontId="1" fillId="7" borderId="0" xfId="1" applyNumberFormat="1" applyFont="1" applyFill="1" applyAlignment="1">
      <alignment horizontal="center"/>
    </xf>
    <xf numFmtId="0" fontId="0" fillId="2" borderId="0" xfId="0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3" fontId="12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10" fillId="13" borderId="0" xfId="1" applyFont="1" applyFill="1"/>
    <xf numFmtId="43" fontId="0" fillId="15" borderId="0" xfId="1" applyFont="1" applyFill="1"/>
    <xf numFmtId="43" fontId="0" fillId="19" borderId="0" xfId="0" applyNumberFormat="1" applyFill="1"/>
    <xf numFmtId="2" fontId="0" fillId="19" borderId="0" xfId="0" applyNumberFormat="1" applyFill="1"/>
    <xf numFmtId="43" fontId="0" fillId="19" borderId="0" xfId="1" applyFont="1" applyFill="1"/>
    <xf numFmtId="43" fontId="0" fillId="12" borderId="0" xfId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3" xfId="0" applyFont="1" applyBorder="1"/>
    <xf numFmtId="0" fontId="14" fillId="0" borderId="3" xfId="0" applyFont="1" applyBorder="1"/>
    <xf numFmtId="43" fontId="14" fillId="0" borderId="0" xfId="0" applyNumberFormat="1" applyFont="1"/>
    <xf numFmtId="43" fontId="14" fillId="0" borderId="3" xfId="0" applyNumberFormat="1" applyFont="1" applyBorder="1"/>
    <xf numFmtId="2" fontId="14" fillId="0" borderId="3" xfId="0" applyNumberFormat="1" applyFont="1" applyBorder="1"/>
    <xf numFmtId="0" fontId="13" fillId="0" borderId="0" xfId="0" applyFont="1"/>
    <xf numFmtId="0" fontId="15" fillId="2" borderId="0" xfId="0" applyFont="1" applyFill="1" applyBorder="1" applyAlignment="1">
      <alignment horizontal="left" vertical="top"/>
    </xf>
    <xf numFmtId="0" fontId="5" fillId="0" borderId="3" xfId="0" applyFont="1" applyBorder="1" applyAlignment="1">
      <alignment horizontal="center"/>
    </xf>
    <xf numFmtId="43" fontId="17" fillId="0" borderId="0" xfId="1" applyFont="1" applyAlignment="1"/>
    <xf numFmtId="0" fontId="16" fillId="0" borderId="0" xfId="0" applyFont="1" applyAlignment="1"/>
    <xf numFmtId="187" fontId="17" fillId="0" borderId="0" xfId="1" applyNumberFormat="1" applyFont="1"/>
    <xf numFmtId="43" fontId="17" fillId="0" borderId="0" xfId="1" applyFont="1"/>
    <xf numFmtId="0" fontId="17" fillId="0" borderId="0" xfId="0" applyFont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/>
    <xf numFmtId="0" fontId="17" fillId="0" borderId="0" xfId="0" applyFont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/>
    <xf numFmtId="188" fontId="17" fillId="0" borderId="3" xfId="1" applyNumberFormat="1" applyFont="1" applyBorder="1"/>
    <xf numFmtId="43" fontId="17" fillId="0" borderId="3" xfId="1" applyFont="1" applyBorder="1"/>
    <xf numFmtId="187" fontId="17" fillId="0" borderId="3" xfId="1" applyNumberFormat="1" applyFont="1" applyBorder="1"/>
    <xf numFmtId="43" fontId="17" fillId="2" borderId="3" xfId="1" applyFont="1" applyFill="1" applyBorder="1"/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/>
    <xf numFmtId="188" fontId="16" fillId="16" borderId="3" xfId="1" applyNumberFormat="1" applyFont="1" applyFill="1" applyBorder="1"/>
    <xf numFmtId="43" fontId="16" fillId="3" borderId="3" xfId="1" applyFont="1" applyFill="1" applyBorder="1"/>
    <xf numFmtId="187" fontId="16" fillId="0" borderId="0" xfId="1" applyNumberFormat="1" applyFont="1"/>
    <xf numFmtId="43" fontId="16" fillId="0" borderId="0" xfId="1" applyFont="1"/>
    <xf numFmtId="0" fontId="16" fillId="0" borderId="0" xfId="0" applyFont="1"/>
    <xf numFmtId="188" fontId="16" fillId="3" borderId="3" xfId="1" applyNumberFormat="1" applyFont="1" applyFill="1" applyBorder="1"/>
    <xf numFmtId="0" fontId="17" fillId="2" borderId="3" xfId="0" applyFont="1" applyFill="1" applyBorder="1" applyAlignment="1">
      <alignment horizontal="center"/>
    </xf>
    <xf numFmtId="0" fontId="17" fillId="2" borderId="3" xfId="0" applyFont="1" applyFill="1" applyBorder="1"/>
    <xf numFmtId="188" fontId="17" fillId="2" borderId="3" xfId="1" applyNumberFormat="1" applyFont="1" applyFill="1" applyBorder="1"/>
    <xf numFmtId="187" fontId="17" fillId="2" borderId="3" xfId="1" applyNumberFormat="1" applyFont="1" applyFill="1" applyBorder="1"/>
    <xf numFmtId="187" fontId="17" fillId="2" borderId="0" xfId="1" applyNumberFormat="1" applyFont="1" applyFill="1"/>
    <xf numFmtId="43" fontId="17" fillId="2" borderId="0" xfId="1" applyFont="1" applyFill="1"/>
    <xf numFmtId="0" fontId="17" fillId="2" borderId="0" xfId="0" applyFont="1" applyFill="1"/>
    <xf numFmtId="0" fontId="16" fillId="8" borderId="7" xfId="0" applyFont="1" applyFill="1" applyBorder="1" applyAlignment="1">
      <alignment horizontal="center"/>
    </xf>
    <xf numFmtId="0" fontId="16" fillId="8" borderId="7" xfId="0" applyFont="1" applyFill="1" applyBorder="1"/>
    <xf numFmtId="188" fontId="16" fillId="8" borderId="7" xfId="1" applyNumberFormat="1" applyFont="1" applyFill="1" applyBorder="1"/>
    <xf numFmtId="43" fontId="16" fillId="8" borderId="7" xfId="1" applyFont="1" applyFill="1" applyBorder="1"/>
    <xf numFmtId="187" fontId="16" fillId="8" borderId="7" xfId="1" applyNumberFormat="1" applyFont="1" applyFill="1" applyBorder="1"/>
    <xf numFmtId="0" fontId="16" fillId="14" borderId="11" xfId="0" applyFont="1" applyFill="1" applyBorder="1" applyAlignment="1">
      <alignment horizontal="center"/>
    </xf>
    <xf numFmtId="0" fontId="16" fillId="14" borderId="11" xfId="0" applyFont="1" applyFill="1" applyBorder="1"/>
    <xf numFmtId="188" fontId="16" fillId="14" borderId="11" xfId="1" applyNumberFormat="1" applyFont="1" applyFill="1" applyBorder="1"/>
    <xf numFmtId="43" fontId="16" fillId="14" borderId="11" xfId="1" applyFont="1" applyFill="1" applyBorder="1"/>
    <xf numFmtId="187" fontId="16" fillId="14" borderId="11" xfId="1" applyNumberFormat="1" applyFont="1" applyFill="1" applyBorder="1"/>
    <xf numFmtId="0" fontId="17" fillId="0" borderId="4" xfId="0" applyFont="1" applyBorder="1" applyAlignment="1">
      <alignment horizontal="center"/>
    </xf>
    <xf numFmtId="0" fontId="17" fillId="0" borderId="4" xfId="0" applyFont="1" applyBorder="1"/>
    <xf numFmtId="188" fontId="17" fillId="0" borderId="4" xfId="1" applyNumberFormat="1" applyFont="1" applyBorder="1"/>
    <xf numFmtId="43" fontId="17" fillId="0" borderId="4" xfId="1" applyFont="1" applyBorder="1"/>
    <xf numFmtId="187" fontId="17" fillId="0" borderId="4" xfId="1" applyNumberFormat="1" applyFont="1" applyBorder="1"/>
    <xf numFmtId="43" fontId="17" fillId="2" borderId="4" xfId="1" applyFont="1" applyFill="1" applyBorder="1"/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88" fontId="16" fillId="0" borderId="4" xfId="1" applyNumberFormat="1" applyFont="1" applyBorder="1"/>
    <xf numFmtId="43" fontId="16" fillId="0" borderId="4" xfId="1" applyFont="1" applyBorder="1"/>
    <xf numFmtId="187" fontId="16" fillId="0" borderId="4" xfId="1" applyNumberFormat="1" applyFont="1" applyBorder="1"/>
    <xf numFmtId="43" fontId="16" fillId="2" borderId="3" xfId="1" applyFont="1" applyFill="1" applyBorder="1"/>
    <xf numFmtId="0" fontId="16" fillId="0" borderId="3" xfId="0" applyFont="1" applyBorder="1"/>
    <xf numFmtId="187" fontId="16" fillId="3" borderId="3" xfId="1" applyNumberFormat="1" applyFont="1" applyFill="1" applyBorder="1"/>
    <xf numFmtId="1" fontId="17" fillId="0" borderId="3" xfId="0" applyNumberFormat="1" applyFont="1" applyFill="1" applyBorder="1" applyAlignment="1">
      <alignment horizontal="center"/>
    </xf>
    <xf numFmtId="2" fontId="17" fillId="0" borderId="3" xfId="0" applyNumberFormat="1" applyFont="1" applyFill="1" applyBorder="1"/>
    <xf numFmtId="188" fontId="17" fillId="0" borderId="3" xfId="1" applyNumberFormat="1" applyFont="1" applyFill="1" applyBorder="1"/>
    <xf numFmtId="0" fontId="17" fillId="0" borderId="3" xfId="0" applyNumberFormat="1" applyFont="1" applyFill="1" applyBorder="1" applyAlignment="1">
      <alignment horizontal="center"/>
    </xf>
    <xf numFmtId="2" fontId="17" fillId="0" borderId="0" xfId="1" applyNumberFormat="1" applyFont="1" applyFill="1"/>
    <xf numFmtId="2" fontId="17" fillId="0" borderId="0" xfId="0" applyNumberFormat="1" applyFont="1" applyFill="1"/>
    <xf numFmtId="0" fontId="17" fillId="0" borderId="3" xfId="0" applyFont="1" applyFill="1" applyBorder="1" applyAlignment="1">
      <alignment horizontal="center"/>
    </xf>
    <xf numFmtId="0" fontId="17" fillId="0" borderId="3" xfId="0" applyFont="1" applyFill="1" applyBorder="1"/>
    <xf numFmtId="43" fontId="17" fillId="0" borderId="3" xfId="1" applyFont="1" applyFill="1" applyBorder="1"/>
    <xf numFmtId="187" fontId="17" fillId="0" borderId="3" xfId="1" applyNumberFormat="1" applyFont="1" applyFill="1" applyBorder="1"/>
    <xf numFmtId="187" fontId="17" fillId="0" borderId="0" xfId="1" applyNumberFormat="1" applyFont="1" applyFill="1"/>
    <xf numFmtId="43" fontId="17" fillId="0" borderId="0" xfId="1" applyFont="1" applyFill="1"/>
    <xf numFmtId="0" fontId="17" fillId="0" borderId="0" xfId="0" applyFont="1" applyFill="1"/>
    <xf numFmtId="187" fontId="16" fillId="2" borderId="0" xfId="1" applyNumberFormat="1" applyFont="1" applyFill="1"/>
    <xf numFmtId="2" fontId="17" fillId="2" borderId="3" xfId="0" applyNumberFormat="1" applyFont="1" applyFill="1" applyBorder="1"/>
    <xf numFmtId="0" fontId="17" fillId="7" borderId="0" xfId="0" applyFont="1" applyFill="1"/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/>
    <xf numFmtId="188" fontId="18" fillId="2" borderId="3" xfId="1" applyNumberFormat="1" applyFont="1" applyFill="1" applyBorder="1"/>
    <xf numFmtId="187" fontId="18" fillId="2" borderId="0" xfId="1" applyNumberFormat="1" applyFont="1" applyFill="1"/>
    <xf numFmtId="43" fontId="18" fillId="2" borderId="0" xfId="1" applyFont="1" applyFill="1"/>
    <xf numFmtId="0" fontId="18" fillId="2" borderId="0" xfId="0" applyFont="1" applyFill="1"/>
    <xf numFmtId="188" fontId="17" fillId="0" borderId="0" xfId="1" applyNumberFormat="1" applyFont="1"/>
    <xf numFmtId="0" fontId="16" fillId="0" borderId="3" xfId="0" applyFont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2" fontId="18" fillId="0" borderId="3" xfId="0" applyNumberFormat="1" applyFont="1" applyFill="1" applyBorder="1"/>
    <xf numFmtId="188" fontId="18" fillId="0" borderId="3" xfId="1" applyNumberFormat="1" applyFont="1" applyFill="1" applyBorder="1"/>
    <xf numFmtId="2" fontId="18" fillId="0" borderId="0" xfId="1" applyNumberFormat="1" applyFont="1" applyFill="1"/>
    <xf numFmtId="2" fontId="18" fillId="0" borderId="0" xfId="0" applyNumberFormat="1" applyFont="1" applyFill="1"/>
    <xf numFmtId="0" fontId="17" fillId="14" borderId="11" xfId="0" applyFont="1" applyFill="1" applyBorder="1"/>
    <xf numFmtId="0" fontId="16" fillId="8" borderId="2" xfId="0" applyFont="1" applyFill="1" applyBorder="1" applyAlignment="1">
      <alignment horizontal="center"/>
    </xf>
    <xf numFmtId="0" fontId="16" fillId="8" borderId="2" xfId="0" applyFont="1" applyFill="1" applyBorder="1"/>
    <xf numFmtId="188" fontId="16" fillId="8" borderId="2" xfId="1" applyNumberFormat="1" applyFont="1" applyFill="1" applyBorder="1"/>
    <xf numFmtId="43" fontId="16" fillId="8" borderId="2" xfId="1" applyFont="1" applyFill="1" applyBorder="1"/>
    <xf numFmtId="187" fontId="16" fillId="8" borderId="2" xfId="1" applyNumberFormat="1" applyFont="1" applyFill="1" applyBorder="1"/>
    <xf numFmtId="0" fontId="16" fillId="14" borderId="7" xfId="0" applyFont="1" applyFill="1" applyBorder="1" applyAlignment="1">
      <alignment horizontal="center"/>
    </xf>
    <xf numFmtId="0" fontId="16" fillId="14" borderId="7" xfId="0" applyFont="1" applyFill="1" applyBorder="1"/>
    <xf numFmtId="188" fontId="16" fillId="14" borderId="7" xfId="1" applyNumberFormat="1" applyFont="1" applyFill="1" applyBorder="1"/>
    <xf numFmtId="43" fontId="16" fillId="14" borderId="7" xfId="1" applyFont="1" applyFill="1" applyBorder="1"/>
    <xf numFmtId="187" fontId="16" fillId="14" borderId="7" xfId="1" applyNumberFormat="1" applyFont="1" applyFill="1" applyBorder="1"/>
    <xf numFmtId="0" fontId="17" fillId="14" borderId="7" xfId="0" applyFont="1" applyFill="1" applyBorder="1"/>
    <xf numFmtId="188" fontId="16" fillId="0" borderId="3" xfId="1" applyNumberFormat="1" applyFont="1" applyBorder="1"/>
    <xf numFmtId="43" fontId="16" fillId="0" borderId="3" xfId="1" applyFont="1" applyBorder="1"/>
    <xf numFmtId="187" fontId="16" fillId="0" borderId="3" xfId="1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8" fontId="18" fillId="0" borderId="3" xfId="1" applyNumberFormat="1" applyFont="1" applyBorder="1"/>
    <xf numFmtId="187" fontId="18" fillId="0" borderId="0" xfId="1" applyNumberFormat="1" applyFont="1"/>
    <xf numFmtId="43" fontId="18" fillId="0" borderId="0" xfId="1" applyFont="1"/>
    <xf numFmtId="0" fontId="18" fillId="0" borderId="0" xfId="0" applyFont="1"/>
    <xf numFmtId="0" fontId="16" fillId="3" borderId="0" xfId="0" applyFont="1" applyFill="1"/>
    <xf numFmtId="0" fontId="17" fillId="14" borderId="3" xfId="0" applyFont="1" applyFill="1" applyBorder="1" applyAlignment="1">
      <alignment horizontal="center"/>
    </xf>
    <xf numFmtId="0" fontId="17" fillId="14" borderId="3" xfId="0" applyFont="1" applyFill="1" applyBorder="1"/>
    <xf numFmtId="188" fontId="17" fillId="14" borderId="3" xfId="1" applyNumberFormat="1" applyFont="1" applyFill="1" applyBorder="1"/>
    <xf numFmtId="43" fontId="16" fillId="14" borderId="3" xfId="1" applyFont="1" applyFill="1" applyBorder="1"/>
    <xf numFmtId="187" fontId="16" fillId="14" borderId="3" xfId="1" applyNumberFormat="1" applyFont="1" applyFill="1" applyBorder="1"/>
    <xf numFmtId="0" fontId="16" fillId="14" borderId="3" xfId="0" applyFont="1" applyFill="1" applyBorder="1"/>
    <xf numFmtId="188" fontId="16" fillId="14" borderId="3" xfId="1" applyNumberFormat="1" applyFont="1" applyFill="1" applyBorder="1"/>
    <xf numFmtId="0" fontId="16" fillId="14" borderId="3" xfId="0" applyFont="1" applyFill="1" applyBorder="1" applyAlignment="1">
      <alignment horizontal="center"/>
    </xf>
    <xf numFmtId="38" fontId="16" fillId="14" borderId="3" xfId="1" applyNumberFormat="1" applyFont="1" applyFill="1" applyBorder="1"/>
    <xf numFmtId="0" fontId="17" fillId="0" borderId="0" xfId="0" applyFont="1" applyAlignment="1">
      <alignment horizontal="center"/>
    </xf>
    <xf numFmtId="43" fontId="17" fillId="0" borderId="0" xfId="1" applyNumberFormat="1" applyFont="1"/>
    <xf numFmtId="0" fontId="16" fillId="2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/>
    </xf>
    <xf numFmtId="43" fontId="16" fillId="4" borderId="3" xfId="1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2" fontId="16" fillId="6" borderId="3" xfId="0" applyNumberFormat="1" applyFont="1" applyFill="1" applyBorder="1" applyAlignment="1">
      <alignment horizontal="right"/>
    </xf>
    <xf numFmtId="0" fontId="16" fillId="0" borderId="3" xfId="0" applyFont="1" applyBorder="1" applyAlignment="1">
      <alignment wrapText="1"/>
    </xf>
    <xf numFmtId="2" fontId="16" fillId="6" borderId="3" xfId="1" applyNumberFormat="1" applyFont="1" applyFill="1" applyBorder="1" applyAlignment="1">
      <alignment horizontal="right"/>
    </xf>
    <xf numFmtId="0" fontId="16" fillId="2" borderId="7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43" fontId="16" fillId="4" borderId="7" xfId="1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2" fontId="16" fillId="6" borderId="7" xfId="1" applyNumberFormat="1" applyFont="1" applyFill="1" applyBorder="1" applyAlignment="1">
      <alignment horizontal="right"/>
    </xf>
    <xf numFmtId="0" fontId="16" fillId="0" borderId="7" xfId="0" applyFont="1" applyBorder="1"/>
    <xf numFmtId="0" fontId="16" fillId="0" borderId="2" xfId="0" applyFont="1" applyBorder="1" applyAlignment="1">
      <alignment vertical="center"/>
    </xf>
    <xf numFmtId="43" fontId="10" fillId="0" borderId="0" xfId="1" applyFont="1" applyFill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2" borderId="3" xfId="0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center" vertical="center"/>
    </xf>
    <xf numFmtId="2" fontId="16" fillId="6" borderId="3" xfId="0" applyNumberFormat="1" applyFont="1" applyFill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3" fontId="17" fillId="2" borderId="3" xfId="1" applyNumberFormat="1" applyFont="1" applyFill="1" applyBorder="1"/>
    <xf numFmtId="43" fontId="17" fillId="0" borderId="3" xfId="1" applyNumberFormat="1" applyFont="1" applyBorder="1"/>
    <xf numFmtId="43" fontId="5" fillId="7" borderId="3" xfId="1" applyFont="1" applyFill="1" applyBorder="1" applyAlignment="1">
      <alignment horizontal="center"/>
    </xf>
    <xf numFmtId="43" fontId="11" fillId="2" borderId="0" xfId="1" applyFont="1" applyFill="1"/>
    <xf numFmtId="3" fontId="19" fillId="2" borderId="17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left" vertical="center"/>
    </xf>
    <xf numFmtId="2" fontId="11" fillId="2" borderId="0" xfId="1" applyNumberFormat="1" applyFont="1" applyFill="1"/>
    <xf numFmtId="2" fontId="19" fillId="2" borderId="17" xfId="0" applyNumberFormat="1" applyFont="1" applyFill="1" applyBorder="1" applyAlignment="1">
      <alignment horizontal="right" vertical="center"/>
    </xf>
    <xf numFmtId="2" fontId="19" fillId="2" borderId="17" xfId="0" applyNumberFormat="1" applyFont="1" applyFill="1" applyBorder="1" applyAlignment="1">
      <alignment horizontal="left" vertical="center"/>
    </xf>
    <xf numFmtId="2" fontId="0" fillId="0" borderId="0" xfId="0" applyNumberFormat="1" applyFill="1"/>
    <xf numFmtId="2" fontId="11" fillId="0" borderId="0" xfId="0" applyNumberFormat="1" applyFont="1" applyFill="1"/>
    <xf numFmtId="0" fontId="11" fillId="0" borderId="0" xfId="0" applyFont="1" applyFill="1"/>
    <xf numFmtId="43" fontId="11" fillId="0" borderId="0" xfId="1" applyFont="1" applyFill="1"/>
    <xf numFmtId="43" fontId="11" fillId="13" borderId="0" xfId="1" applyFont="1" applyFill="1"/>
    <xf numFmtId="43" fontId="11" fillId="6" borderId="0" xfId="1" applyFont="1" applyFill="1"/>
    <xf numFmtId="187" fontId="11" fillId="7" borderId="0" xfId="1" applyNumberFormat="1" applyFont="1" applyFill="1"/>
    <xf numFmtId="43" fontId="11" fillId="9" borderId="0" xfId="1" applyFont="1" applyFill="1" applyAlignment="1">
      <alignment horizontal="center"/>
    </xf>
    <xf numFmtId="43" fontId="11" fillId="10" borderId="0" xfId="1" applyFont="1" applyFill="1" applyAlignment="1">
      <alignment horizontal="center"/>
    </xf>
    <xf numFmtId="187" fontId="11" fillId="7" borderId="0" xfId="1" applyNumberFormat="1" applyFont="1" applyFill="1" applyAlignment="1">
      <alignment horizontal="center"/>
    </xf>
    <xf numFmtId="0" fontId="11" fillId="0" borderId="0" xfId="0" applyFont="1"/>
    <xf numFmtId="43" fontId="11" fillId="6" borderId="0" xfId="0" applyNumberFormat="1" applyFont="1" applyFill="1"/>
    <xf numFmtId="43" fontId="11" fillId="9" borderId="0" xfId="0" applyNumberFormat="1" applyFont="1" applyFill="1"/>
    <xf numFmtId="43" fontId="11" fillId="10" borderId="0" xfId="0" applyNumberFormat="1" applyFont="1" applyFill="1"/>
    <xf numFmtId="0" fontId="11" fillId="15" borderId="0" xfId="0" applyFont="1" applyFill="1"/>
    <xf numFmtId="2" fontId="11" fillId="0" borderId="0" xfId="1" applyNumberFormat="1" applyFont="1"/>
    <xf numFmtId="0" fontId="11" fillId="6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2" borderId="0" xfId="0" applyFont="1" applyFill="1"/>
    <xf numFmtId="43" fontId="11" fillId="10" borderId="0" xfId="1" applyFont="1" applyFill="1"/>
    <xf numFmtId="43" fontId="11" fillId="5" borderId="0" xfId="1" applyFont="1" applyFill="1" applyAlignment="1">
      <alignment horizontal="center"/>
    </xf>
    <xf numFmtId="43" fontId="11" fillId="5" borderId="0" xfId="1" applyFont="1" applyFill="1"/>
    <xf numFmtId="43" fontId="11" fillId="9" borderId="0" xfId="1" applyFont="1" applyFill="1"/>
    <xf numFmtId="187" fontId="11" fillId="10" borderId="0" xfId="1" applyNumberFormat="1" applyFont="1" applyFill="1"/>
    <xf numFmtId="43" fontId="11" fillId="5" borderId="0" xfId="0" applyNumberFormat="1" applyFont="1" applyFill="1"/>
    <xf numFmtId="43" fontId="11" fillId="16" borderId="0" xfId="1" applyFont="1" applyFill="1"/>
    <xf numFmtId="187" fontId="11" fillId="0" borderId="0" xfId="1" applyNumberFormat="1" applyFont="1"/>
    <xf numFmtId="43" fontId="11" fillId="7" borderId="0" xfId="1" applyFont="1" applyFill="1"/>
    <xf numFmtId="43" fontId="11" fillId="0" borderId="0" xfId="1" applyFont="1"/>
    <xf numFmtId="43" fontId="11" fillId="4" borderId="0" xfId="1" applyFont="1" applyFill="1"/>
    <xf numFmtId="3" fontId="20" fillId="2" borderId="17" xfId="0" applyNumberFormat="1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left" vertical="center"/>
    </xf>
    <xf numFmtId="3" fontId="20" fillId="0" borderId="17" xfId="0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left" vertical="center"/>
    </xf>
    <xf numFmtId="2" fontId="10" fillId="0" borderId="0" xfId="0" applyNumberFormat="1" applyFont="1" applyFill="1" applyBorder="1"/>
    <xf numFmtId="0" fontId="0" fillId="20" borderId="0" xfId="0" applyFill="1"/>
    <xf numFmtId="0" fontId="0" fillId="20" borderId="19" xfId="0" applyFill="1" applyBorder="1" applyAlignment="1">
      <alignment vertical="center"/>
    </xf>
    <xf numFmtId="0" fontId="0" fillId="20" borderId="20" xfId="0" applyFill="1" applyBorder="1" applyAlignment="1">
      <alignment vertical="center"/>
    </xf>
    <xf numFmtId="0" fontId="24" fillId="22" borderId="18" xfId="0" applyFont="1" applyFill="1" applyBorder="1" applyAlignment="1">
      <alignment horizontal="center" vertical="center" wrapText="1"/>
    </xf>
    <xf numFmtId="0" fontId="25" fillId="23" borderId="18" xfId="0" applyFont="1" applyFill="1" applyBorder="1" applyAlignment="1">
      <alignment horizontal="left" vertical="top"/>
    </xf>
    <xf numFmtId="0" fontId="25" fillId="24" borderId="18" xfId="0" applyFont="1" applyFill="1" applyBorder="1" applyAlignment="1">
      <alignment horizontal="left" vertical="top"/>
    </xf>
    <xf numFmtId="0" fontId="21" fillId="21" borderId="27" xfId="0" applyFont="1" applyFill="1" applyBorder="1" applyAlignment="1">
      <alignment horizontal="center" vertical="center"/>
    </xf>
    <xf numFmtId="0" fontId="0" fillId="20" borderId="28" xfId="0" applyFill="1" applyBorder="1"/>
    <xf numFmtId="0" fontId="0" fillId="20" borderId="29" xfId="0" applyFill="1" applyBorder="1"/>
    <xf numFmtId="0" fontId="23" fillId="20" borderId="30" xfId="0" applyFont="1" applyFill="1" applyBorder="1" applyAlignment="1">
      <alignment horizontal="left" vertical="center" wrapText="1"/>
    </xf>
    <xf numFmtId="0" fontId="0" fillId="20" borderId="31" xfId="0" applyFill="1" applyBorder="1"/>
    <xf numFmtId="0" fontId="24" fillId="22" borderId="30" xfId="0" applyFont="1" applyFill="1" applyBorder="1" applyAlignment="1">
      <alignment horizontal="center" vertical="center" wrapText="1"/>
    </xf>
    <xf numFmtId="17" fontId="24" fillId="22" borderId="32" xfId="0" applyNumberFormat="1" applyFont="1" applyFill="1" applyBorder="1" applyAlignment="1">
      <alignment horizontal="center" vertical="center"/>
    </xf>
    <xf numFmtId="0" fontId="25" fillId="23" borderId="30" xfId="0" applyFont="1" applyFill="1" applyBorder="1" applyAlignment="1">
      <alignment horizontal="left" vertical="top"/>
    </xf>
    <xf numFmtId="0" fontId="26" fillId="23" borderId="32" xfId="7" applyFill="1" applyBorder="1" applyAlignment="1">
      <alignment horizontal="center" vertical="top"/>
    </xf>
    <xf numFmtId="0" fontId="25" fillId="24" borderId="30" xfId="0" applyFont="1" applyFill="1" applyBorder="1" applyAlignment="1">
      <alignment horizontal="left" vertical="top"/>
    </xf>
    <xf numFmtId="0" fontId="26" fillId="24" borderId="32" xfId="7" applyFill="1" applyBorder="1" applyAlignment="1">
      <alignment horizontal="center" vertical="top"/>
    </xf>
    <xf numFmtId="0" fontId="26" fillId="23" borderId="34" xfId="7" applyFill="1" applyBorder="1" applyAlignment="1">
      <alignment horizontal="center" vertical="top"/>
    </xf>
    <xf numFmtId="0" fontId="26" fillId="23" borderId="36" xfId="7" applyFill="1" applyBorder="1" applyAlignment="1">
      <alignment horizontal="center" vertical="top"/>
    </xf>
    <xf numFmtId="0" fontId="26" fillId="24" borderId="34" xfId="7" applyFill="1" applyBorder="1" applyAlignment="1">
      <alignment horizontal="center" vertical="top"/>
    </xf>
    <xf numFmtId="0" fontId="26" fillId="24" borderId="36" xfId="7" applyFill="1" applyBorder="1" applyAlignment="1">
      <alignment horizontal="center" vertical="top"/>
    </xf>
    <xf numFmtId="0" fontId="26" fillId="23" borderId="41" xfId="7" applyFill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0" fillId="7" borderId="0" xfId="0" applyFill="1"/>
    <xf numFmtId="0" fontId="29" fillId="0" borderId="3" xfId="0" applyFont="1" applyBorder="1"/>
    <xf numFmtId="0" fontId="11" fillId="25" borderId="0" xfId="0" applyFont="1" applyFill="1"/>
    <xf numFmtId="187" fontId="11" fillId="25" borderId="0" xfId="1" applyNumberFormat="1" applyFont="1" applyFill="1"/>
    <xf numFmtId="0" fontId="29" fillId="2" borderId="3" xfId="0" applyFont="1" applyFill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vertical="top" wrapText="1"/>
    </xf>
    <xf numFmtId="0" fontId="25" fillId="24" borderId="20" xfId="0" applyFont="1" applyFill="1" applyBorder="1" applyAlignment="1">
      <alignment vertical="top" wrapText="1"/>
    </xf>
    <xf numFmtId="0" fontId="25" fillId="23" borderId="19" xfId="0" applyFont="1" applyFill="1" applyBorder="1" applyAlignment="1">
      <alignment vertical="top" wrapText="1"/>
    </xf>
    <xf numFmtId="0" fontId="25" fillId="23" borderId="20" xfId="0" applyFont="1" applyFill="1" applyBorder="1" applyAlignment="1">
      <alignment vertical="top" wrapText="1"/>
    </xf>
    <xf numFmtId="0" fontId="23" fillId="20" borderId="19" xfId="0" applyFont="1" applyFill="1" applyBorder="1" applyAlignment="1">
      <alignment horizontal="left" vertical="center" wrapText="1"/>
    </xf>
    <xf numFmtId="0" fontId="23" fillId="20" borderId="20" xfId="0" applyFont="1" applyFill="1" applyBorder="1" applyAlignment="1">
      <alignment horizontal="left" vertical="center" wrapText="1"/>
    </xf>
    <xf numFmtId="0" fontId="24" fillId="22" borderId="19" xfId="0" applyFont="1" applyFill="1" applyBorder="1" applyAlignment="1">
      <alignment horizontal="center" vertical="center" wrapText="1"/>
    </xf>
    <xf numFmtId="0" fontId="24" fillId="22" borderId="20" xfId="0" applyFont="1" applyFill="1" applyBorder="1" applyAlignment="1">
      <alignment horizontal="center" vertical="center" wrapText="1"/>
    </xf>
    <xf numFmtId="0" fontId="22" fillId="20" borderId="42" xfId="0" applyFont="1" applyFill="1" applyBorder="1" applyAlignment="1">
      <alignment vertical="center" wrapText="1"/>
    </xf>
    <xf numFmtId="0" fontId="22" fillId="20" borderId="43" xfId="0" applyFont="1" applyFill="1" applyBorder="1" applyAlignment="1">
      <alignment vertical="center" wrapText="1"/>
    </xf>
    <xf numFmtId="0" fontId="22" fillId="20" borderId="44" xfId="0" applyFont="1" applyFill="1" applyBorder="1" applyAlignment="1">
      <alignment vertical="center" wrapText="1"/>
    </xf>
    <xf numFmtId="0" fontId="25" fillId="24" borderId="33" xfId="0" applyFont="1" applyFill="1" applyBorder="1" applyAlignment="1">
      <alignment horizontal="left" vertical="top"/>
    </xf>
    <xf numFmtId="0" fontId="25" fillId="24" borderId="35" xfId="0" applyFont="1" applyFill="1" applyBorder="1" applyAlignment="1">
      <alignment horizontal="left" vertical="top"/>
    </xf>
    <xf numFmtId="0" fontId="25" fillId="24" borderId="23" xfId="0" applyFont="1" applyFill="1" applyBorder="1" applyAlignment="1">
      <alignment vertical="top" wrapText="1"/>
    </xf>
    <xf numFmtId="0" fontId="25" fillId="24" borderId="24" xfId="0" applyFont="1" applyFill="1" applyBorder="1" applyAlignment="1">
      <alignment vertical="top" wrapText="1"/>
    </xf>
    <xf numFmtId="0" fontId="25" fillId="24" borderId="25" xfId="0" applyFont="1" applyFill="1" applyBorder="1" applyAlignment="1">
      <alignment vertical="top" wrapText="1"/>
    </xf>
    <xf numFmtId="0" fontId="25" fillId="24" borderId="26" xfId="0" applyFont="1" applyFill="1" applyBorder="1" applyAlignment="1">
      <alignment vertical="top" wrapText="1"/>
    </xf>
    <xf numFmtId="0" fontId="25" fillId="24" borderId="21" xfId="0" applyFont="1" applyFill="1" applyBorder="1" applyAlignment="1">
      <alignment horizontal="left" vertical="top"/>
    </xf>
    <xf numFmtId="0" fontId="25" fillId="24" borderId="22" xfId="0" applyFont="1" applyFill="1" applyBorder="1" applyAlignment="1">
      <alignment horizontal="left" vertical="top"/>
    </xf>
    <xf numFmtId="0" fontId="25" fillId="23" borderId="33" xfId="0" applyFont="1" applyFill="1" applyBorder="1" applyAlignment="1">
      <alignment horizontal="left" vertical="top"/>
    </xf>
    <xf numFmtId="0" fontId="25" fillId="23" borderId="35" xfId="0" applyFont="1" applyFill="1" applyBorder="1" applyAlignment="1">
      <alignment horizontal="left" vertical="top"/>
    </xf>
    <xf numFmtId="0" fontId="25" fillId="23" borderId="23" xfId="0" applyFont="1" applyFill="1" applyBorder="1" applyAlignment="1">
      <alignment vertical="top" wrapText="1"/>
    </xf>
    <xf numFmtId="0" fontId="25" fillId="23" borderId="24" xfId="0" applyFont="1" applyFill="1" applyBorder="1" applyAlignment="1">
      <alignment vertical="top" wrapText="1"/>
    </xf>
    <xf numFmtId="0" fontId="25" fillId="23" borderId="25" xfId="0" applyFont="1" applyFill="1" applyBorder="1" applyAlignment="1">
      <alignment vertical="top" wrapText="1"/>
    </xf>
    <xf numFmtId="0" fontId="25" fillId="23" borderId="26" xfId="0" applyFont="1" applyFill="1" applyBorder="1" applyAlignment="1">
      <alignment vertical="top" wrapText="1"/>
    </xf>
    <xf numFmtId="0" fontId="25" fillId="23" borderId="21" xfId="0" applyFont="1" applyFill="1" applyBorder="1" applyAlignment="1">
      <alignment horizontal="left" vertical="top"/>
    </xf>
    <xf numFmtId="0" fontId="25" fillId="23" borderId="22" xfId="0" applyFont="1" applyFill="1" applyBorder="1" applyAlignment="1">
      <alignment horizontal="left" vertical="top"/>
    </xf>
    <xf numFmtId="0" fontId="25" fillId="23" borderId="37" xfId="0" applyFont="1" applyFill="1" applyBorder="1" applyAlignment="1">
      <alignment horizontal="left" vertical="top"/>
    </xf>
    <xf numFmtId="0" fontId="25" fillId="23" borderId="38" xfId="0" applyFont="1" applyFill="1" applyBorder="1" applyAlignment="1">
      <alignment vertical="top" wrapText="1"/>
    </xf>
    <xf numFmtId="0" fontId="25" fillId="23" borderId="39" xfId="0" applyFont="1" applyFill="1" applyBorder="1" applyAlignment="1">
      <alignment vertical="top" wrapText="1"/>
    </xf>
    <xf numFmtId="0" fontId="25" fillId="23" borderId="40" xfId="0" applyFont="1" applyFill="1" applyBorder="1" applyAlignment="1">
      <alignment horizontal="lef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3" fontId="16" fillId="13" borderId="0" xfId="1" applyFont="1" applyFill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43" fontId="16" fillId="9" borderId="2" xfId="1" applyFont="1" applyFill="1" applyBorder="1" applyAlignment="1">
      <alignment horizontal="center" vertical="center" wrapText="1"/>
    </xf>
    <xf numFmtId="43" fontId="16" fillId="9" borderId="4" xfId="1" applyFont="1" applyFill="1" applyBorder="1" applyAlignment="1">
      <alignment horizontal="center" vertical="center" wrapText="1"/>
    </xf>
    <xf numFmtId="187" fontId="17" fillId="7" borderId="16" xfId="1" applyNumberFormat="1" applyFont="1" applyFill="1" applyBorder="1" applyAlignment="1">
      <alignment horizontal="center" vertical="center"/>
    </xf>
    <xf numFmtId="0" fontId="16" fillId="14" borderId="8" xfId="0" applyFont="1" applyFill="1" applyBorder="1" applyAlignment="1">
      <alignment horizontal="center"/>
    </xf>
    <xf numFmtId="0" fontId="16" fillId="14" borderId="10" xfId="0" applyFont="1" applyFill="1" applyBorder="1" applyAlignment="1">
      <alignment horizontal="center"/>
    </xf>
    <xf numFmtId="0" fontId="16" fillId="14" borderId="9" xfId="0" applyFont="1" applyFill="1" applyBorder="1" applyAlignment="1">
      <alignment horizontal="center"/>
    </xf>
    <xf numFmtId="0" fontId="16" fillId="14" borderId="12" xfId="0" applyFont="1" applyFill="1" applyBorder="1" applyAlignment="1">
      <alignment horizontal="left"/>
    </xf>
    <xf numFmtId="0" fontId="16" fillId="14" borderId="13" xfId="0" applyFont="1" applyFill="1" applyBorder="1" applyAlignment="1">
      <alignment horizontal="left"/>
    </xf>
    <xf numFmtId="0" fontId="16" fillId="14" borderId="14" xfId="0" applyFont="1" applyFill="1" applyBorder="1" applyAlignment="1">
      <alignment horizontal="left"/>
    </xf>
    <xf numFmtId="43" fontId="16" fillId="4" borderId="3" xfId="1" applyFont="1" applyFill="1" applyBorder="1" applyAlignment="1">
      <alignment horizontal="center" vertical="center" wrapText="1"/>
    </xf>
    <xf numFmtId="187" fontId="16" fillId="6" borderId="2" xfId="1" applyNumberFormat="1" applyFont="1" applyFill="1" applyBorder="1" applyAlignment="1">
      <alignment horizontal="center" vertical="center" wrapText="1"/>
    </xf>
    <xf numFmtId="187" fontId="16" fillId="6" borderId="4" xfId="1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188" fontId="16" fillId="8" borderId="2" xfId="1" applyNumberFormat="1" applyFont="1" applyFill="1" applyBorder="1" applyAlignment="1">
      <alignment horizontal="center" vertical="center" wrapText="1"/>
    </xf>
    <xf numFmtId="188" fontId="16" fillId="8" borderId="4" xfId="1" applyNumberFormat="1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left"/>
    </xf>
    <xf numFmtId="0" fontId="16" fillId="14" borderId="9" xfId="0" applyFont="1" applyFill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14" borderId="5" xfId="0" applyFont="1" applyFill="1" applyBorder="1" applyAlignment="1">
      <alignment horizontal="left"/>
    </xf>
    <xf numFmtId="0" fontId="16" fillId="14" borderId="15" xfId="0" applyFont="1" applyFill="1" applyBorder="1" applyAlignment="1">
      <alignment horizontal="left"/>
    </xf>
    <xf numFmtId="0" fontId="16" fillId="14" borderId="6" xfId="0" applyFont="1" applyFill="1" applyBorder="1" applyAlignment="1">
      <alignment horizontal="left"/>
    </xf>
  </cellXfs>
  <cellStyles count="8">
    <cellStyle name="Comma 2" xfId="4"/>
    <cellStyle name="Hyperlink" xfId="7" builtinId="8"/>
    <cellStyle name="Normal 2" xfId="2"/>
    <cellStyle name="Normal 3" xfId="3"/>
    <cellStyle name="เครื่องหมายจุลภาค" xfId="1" builtinId="3"/>
    <cellStyle name="ปกติ" xfId="0" builtinId="0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สำหรับเดือนกรกฎาคม 2565</a:t>
            </a:r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'!$C$15:$C$22</c:f>
              <c:numCache>
                <c:formatCode>_(* #,##0.00_);_(* \(#,##0.00\);_(* "-"??_);_(@_)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'!$D$15:$D$22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98620448"/>
        <c:axId val="-1598620992"/>
      </c:barChart>
      <c:catAx>
        <c:axId val="-159862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-1598620992"/>
        <c:crosses val="autoZero"/>
        <c:auto val="1"/>
        <c:lblAlgn val="ctr"/>
        <c:lblOffset val="100"/>
        <c:noMultiLvlLbl val="0"/>
      </c:catAx>
      <c:valAx>
        <c:axId val="-1598620992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-15986204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Relationship Id="rId6" Type="http://schemas.openxmlformats.org/officeDocument/2006/relationships/image" Target="../media/image1.emf"/><Relationship Id="rId5" Type="http://schemas.openxmlformats.org/officeDocument/2006/relationships/image" Target="../media/image2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49325</xdr:rowOff>
    </xdr:from>
    <xdr:to>
      <xdr:col>8</xdr:col>
      <xdr:colOff>28575</xdr:colOff>
      <xdr:row>33</xdr:row>
      <xdr:rowOff>35377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449580</xdr:colOff>
          <xdr:row>2</xdr:row>
          <xdr:rowOff>53340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396240</xdr:colOff>
          <xdr:row>2</xdr:row>
          <xdr:rowOff>53340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449580</xdr:colOff>
          <xdr:row>3</xdr:row>
          <xdr:rowOff>53340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2</xdr:col>
          <xdr:colOff>396240</xdr:colOff>
          <xdr:row>3</xdr:row>
          <xdr:rowOff>53340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2</xdr:col>
          <xdr:colOff>525780</xdr:colOff>
          <xdr:row>4</xdr:row>
          <xdr:rowOff>53340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426720</xdr:colOff>
          <xdr:row>5</xdr:row>
          <xdr:rowOff>129540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1827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170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268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5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682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128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335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2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987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1172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2016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2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847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2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7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1684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1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707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4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337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4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751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1989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43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404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611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9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2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9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6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497" Type="http://schemas.openxmlformats.org/officeDocument/2006/relationships/hyperlink" Target="http://hfo63.cfo.in.th/CheckDataDtl.aspx?orgid=00425&amp;balance=&amp;month=4&amp;year=2020&amp;thetype=%A7%BA%CB%B9%E8%C7%C2%A7%D2%B9" TargetMode="External"/><Relationship Id="rId357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1194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8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7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564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1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869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499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424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1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729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1054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1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359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936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1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9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566" Type="http://schemas.openxmlformats.org/officeDocument/2006/relationships/hyperlink" Target="http://hfo63.cfo.in.th/CheckDataDtl.aspx?orgid=00403&amp;balance=&amp;month=4&amp;year=2020&amp;thetype=%A7%BA%CB%B9%E8%C7%C2%A7%D2%B9" TargetMode="External"/><Relationship Id="rId1773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1980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5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6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3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840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700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1938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281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141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379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6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3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7" Type="http://schemas.openxmlformats.org/officeDocument/2006/relationships/hyperlink" Target="http://hfo63.cfo.in.th/CheckDataDtl.aspx?orgid=00517&amp;balance=&amp;month=4&amp;year=2020&amp;thetype=%A7%BA%CB%B9%E8%C7%C2%A7%D2%B9" TargetMode="External"/><Relationship Id="rId239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46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653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1076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1283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1490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306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860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8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143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8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1795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7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513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0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818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350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8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655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003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210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308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862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515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2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4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63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0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1" Type="http://schemas.openxmlformats.org/officeDocument/2006/relationships/image" Target="../media/image2.emf"/><Relationship Id="rId230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68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5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2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8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328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5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742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1165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2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2009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2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5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2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677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4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907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537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4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1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6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4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5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1811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909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392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697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252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1187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12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557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4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971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394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1699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2000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7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624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1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1047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4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1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929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114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1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559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6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3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58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419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626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3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1900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4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1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4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579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786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3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341" Type="http://schemas.openxmlformats.org/officeDocument/2006/relationships/hyperlink" Target="http://hfo63.cfo.in.th/CheckDataDtl.aspx?orgid=00434&amp;balance=&amp;month=4&amp;year=2020&amp;thetype=%A7%BA%CB%B9%E8%C7%C2%A7%D2%B9" TargetMode="External"/><Relationship Id="rId439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6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1069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6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3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2022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1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506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853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136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690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1788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5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13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0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343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550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648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203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410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508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855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715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1922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6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56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3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570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2044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3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0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668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5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1060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298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528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5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942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158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5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2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1018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225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2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877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71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2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737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4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29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78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1804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385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2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5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2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897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2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05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2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757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4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387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4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3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617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4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7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454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1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899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1107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4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521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759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966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619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6" Type="http://schemas.openxmlformats.org/officeDocument/2006/relationships/hyperlink" Target="http://hfo63.cfo.in.th/CheckDataDtl.aspx?orgid=04607&amp;balance=%A7%BA%B4%D8%C5%3Cbr/%3E%A7%BA%CA%D1%C1%BE%D1%B9%B8%EC%A1%D1%B9&amp;month=4&amp;year=2020&amp;thetype=%A7%BA%CB%B9%E8%C7%C2%A7%D2%B9" TargetMode="External"/><Relationship Id="rId20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267" Type="http://schemas.openxmlformats.org/officeDocument/2006/relationships/hyperlink" Target="http://hfo63.cfo.in.th/CheckDataDtl.aspx?orgid=05727&amp;balance=%A7%BA%B4%D8%C5%3Cbr/%3E%A7%BA%CA%D1%C1%BE%D1%B9%B8%EC%A1%D1%B9&amp;month=4&amp;year=2020&amp;thetype=%A7%BA%CB%B9%E8%C7%C2%A7%D2%B9" TargetMode="External"/><Relationship Id="rId474" Type="http://schemas.openxmlformats.org/officeDocument/2006/relationships/hyperlink" Target="http://hfo63.cfo.in.th/CheckDataDtl.aspx?orgid=11048&amp;balance=%A7%BA%B4%D8%C5%3Cbr/%3E%A7%BA%CA%D1%C1%BE%D1%B9%B8%EC%A1%D1%B9&amp;month=4&amp;year=2020&amp;thetype=%A7%BA%CB%B9%E8%C7%C2%A7%D2%B9" TargetMode="External"/><Relationship Id="rId127" Type="http://schemas.openxmlformats.org/officeDocument/2006/relationships/hyperlink" Target="http://hfo63.cfo.in.th/CheckDataDtl.aspx?orgid=05654&amp;balance=%A7%BA%B4%D8%C5%3Cbr/%3E%A7%BA%CA%D1%C1%BE%D1%B9%B8%EC%A1%D1%B9&amp;month=4&amp;year=2020&amp;thetype=%A7%BA%CB%B9%E8%C7%C2%A7%D2%B9" TargetMode="External"/><Relationship Id="rId681" Type="http://schemas.openxmlformats.org/officeDocument/2006/relationships/hyperlink" Target="http://hfo63.cfo.in.th/CheckDataDtl.aspx?orgid=04758&amp;balance=%A7%BA%B4%D8%C5%3Cbr/%3E%A7%BA%CA%D1%C1%BE%D1%B9%B8%EC%A1%D1%B9&amp;month=4&amp;year=2020&amp;thetype=%A7%BA%CB%B9%E8%C7%C2%A7%D2%B9" TargetMode="External"/><Relationship Id="rId779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6" Type="http://schemas.openxmlformats.org/officeDocument/2006/relationships/hyperlink" Target="http://hfo63.cfo.in.th/CheckDataDtl.aspx?orgid=05526&amp;balance=%A7%BA%B4%D8%C5%3Cbr/%3E%A7%BA%CA%D1%C1%BE%D1%B9%B8%EC%A1%D1%B9&amp;month=4&amp;year=2020&amp;thetype=%A7%BA%CB%B9%E8%C7%C2%A7%D2%B9" TargetMode="External"/><Relationship Id="rId334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1" Type="http://schemas.openxmlformats.org/officeDocument/2006/relationships/hyperlink" Target="http://hfo63.cfo.in.th/CheckDataDtl.aspx?orgid=04685&amp;balance=%A7%BA%B4%D8%C5%3Cbr/%3E%A7%BA%CA%D1%C1%BE%D1%B9%B8%EC%A1%D1%B9&amp;month=4&amp;year=2020&amp;thetype=%A7%BA%CB%B9%E8%C7%C2%A7%D2%B9" TargetMode="External"/><Relationship Id="rId639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1171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1269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6" Type="http://schemas.openxmlformats.org/officeDocument/2006/relationships/hyperlink" Target="http://hfo63.cfo.in.th/CheckDataDtl.aspx?orgid=04217&amp;balance=%A7%BA%B4%D8%C5%3Cbr/%3E%A7%BA%CA%D1%C1%BE%D1%B9%B8%EC%A1%D1%B9&amp;month=4&amp;year=2020&amp;thetype=%A7%BA%CB%B9%E8%C7%C2%A7%D2%B9" TargetMode="External"/><Relationship Id="rId2015" Type="http://schemas.openxmlformats.org/officeDocument/2006/relationships/hyperlink" Target="http://hfo63.cfo.in.th/CheckDataDtl.aspx?orgid=14246&amp;balance=%A7%BA%B4%D8%C5%3Cbr/%3E%A7%BA%CA%D1%C1%BE%D1%B9%B8%EC%A1%D1%B9&amp;month=4&amp;year=2020&amp;thetype=%A7%BA%CB%B9%E8%C7%C2%A7%D2%B9" TargetMode="External"/><Relationship Id="rId401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846" Type="http://schemas.openxmlformats.org/officeDocument/2006/relationships/hyperlink" Target="http://hfo63.cfo.in.th/CheckDataDtl.aspx?orgid=05456&amp;balance=%A7%BA%B4%D8%C5%3Cbr/%3E%A7%BA%CA%D1%C1%BE%D1%B9%B8%EC%A1%D1%B9&amp;month=4&amp;year=2020&amp;thetype=%A7%BA%CB%B9%E8%C7%C2%A7%D2%B9" TargetMode="External"/><Relationship Id="rId1031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129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683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1890" Type="http://schemas.openxmlformats.org/officeDocument/2006/relationships/hyperlink" Target="http://hfo63.cfo.in.th/CheckDataDtl.aspx?orgid=04640&amp;balance=%A7%BA%B4%D8%C5%3Cbr/%3E%A7%BA%CA%D1%C1%BE%D1%B9%B8%EC%A1%D1%B9&amp;month=4&amp;year=2020&amp;thetype=%A7%BA%CB%B9%E8%C7%C2%A7%D2%B9" TargetMode="External"/><Relationship Id="rId1988" Type="http://schemas.openxmlformats.org/officeDocument/2006/relationships/hyperlink" Target="http://hfo63.cfo.in.th/CheckDataDtl.aspx?orgid=13909&amp;balance=%A7%BA%B4%D8%C5%3Cbr/%3E%A7%BA%CA%D1%C1%BE%D1%B9%B8%EC%A1%D1%B9&amp;month=4&amp;year=2020&amp;thetype=%A7%BA%CB%B9%E8%C7%C2%A7%D2%B9" TargetMode="External"/><Relationship Id="rId706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913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336" Type="http://schemas.openxmlformats.org/officeDocument/2006/relationships/hyperlink" Target="http://hfo63.cfo.in.th/CheckDataDtl.aspx?orgid=04901&amp;balance=%A7%BA%B4%D8%C5%3Cbr/%3E%A7%BA%CA%D1%C1%BE%D1%B9%B8%EC%A1%D1%B9&amp;month=4&amp;year=2020&amp;thetype=%A7%BA%CB%B9%E8%C7%C2%A7%D2%B9" TargetMode="External"/><Relationship Id="rId1543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750" Type="http://schemas.openxmlformats.org/officeDocument/2006/relationships/hyperlink" Target="http://hfo63.cfo.in.th/CheckDataDtl.aspx?orgid=04568&amp;balance=%A7%BA%B4%D8%C5%3Cbr/%3E%A7%BA%CA%D1%C1%BE%D1%B9%B8%EC%A1%D1%B9&amp;month=4&amp;year=2020&amp;thetype=%A7%BA%CB%B9%E8%C7%C2%A7%D2%B9" TargetMode="External"/><Relationship Id="rId42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3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610" Type="http://schemas.openxmlformats.org/officeDocument/2006/relationships/hyperlink" Target="http://hfo63.cfo.in.th/CheckDataDtl.aspx?orgid=04496&amp;balance=%A7%BA%B4%D8%C5%3Cbr/%3E%A7%BA%CA%D1%C1%BE%D1%B9%B8%EC%A1%D1%B9&amp;month=4&amp;year=2020&amp;thetype=%A7%BA%CB%B9%E8%C7%C2%A7%D2%B9" TargetMode="External"/><Relationship Id="rId1848" Type="http://schemas.openxmlformats.org/officeDocument/2006/relationships/hyperlink" Target="http://hfo63.cfo.in.th/CheckDataDtl.aspx?orgid=04618&amp;balance=%A7%BA%B4%D8%C5%3Cbr/%3E%A7%BA%CA%D1%C1%BE%D1%B9%B8%EC%A1%D1%B9&amp;month=4&amp;year=2020&amp;thetype=%A7%BA%CB%B9%E8%C7%C2%A7%D2%B9" TargetMode="External"/><Relationship Id="rId191" Type="http://schemas.openxmlformats.org/officeDocument/2006/relationships/hyperlink" Target="http://hfo63.cfo.in.th/CheckDataDtl.aspx?orgid=05687&amp;balance=%A7%BA%B4%D8%C5%3Cbr/%3E%A7%BA%CA%D1%C1%BE%D1%B9%B8%EC%A1%D1%B9&amp;month=4&amp;year=2020&amp;thetype=%A7%BA%CB%B9%E8%C7%C2%A7%D2%B9" TargetMode="External"/><Relationship Id="rId1708" Type="http://schemas.openxmlformats.org/officeDocument/2006/relationships/hyperlink" Target="http://hfo63.cfo.in.th/CheckDataDtl.aspx?orgid=04547&amp;balance=%A7%BA%B4%D8%C5%3Cbr/%3E%A7%BA%CA%D1%C1%BE%D1%B9%B8%EC%A1%D1%B9&amp;month=4&amp;year=2020&amp;thetype=%A7%BA%CB%B9%E8%C7%C2%A7%D2%B9" TargetMode="External"/><Relationship Id="rId1915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289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496" Type="http://schemas.openxmlformats.org/officeDocument/2006/relationships/hyperlink" Target="http://hfo63.cfo.in.th/CheckDataDtl.aspx?orgid=00424&amp;balance=&amp;month=4&amp;year=2020&amp;thetype=%A7%BA%CB%B9%E8%C7%C2%A7%D2%B9" TargetMode="External"/><Relationship Id="rId149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356" Type="http://schemas.openxmlformats.org/officeDocument/2006/relationships/hyperlink" Target="http://hfo63.cfo.in.th/CheckDataDtl.aspx?orgid=04812&amp;balance=%A7%BA%B4%D8%C5%3Cbr/%3E%A7%BA%CA%D1%C1%BE%D1%B9%B8%EC%A1%D1%B9&amp;month=4&amp;year=2020&amp;thetype=%A7%BA%CB%B9%E8%C7%C2%A7%D2%B9" TargetMode="External"/><Relationship Id="rId563" Type="http://schemas.openxmlformats.org/officeDocument/2006/relationships/hyperlink" Target="http://hfo63.cfo.in.th/CheckDataDtl.aspx?orgid=04696&amp;balance=%A7%BA%B4%D8%C5%3Cbr/%3E%A7%BA%CA%D1%C1%BE%D1%B9%B8%EC%A1%D1%B9&amp;month=4&amp;year=2020&amp;thetype=%A7%BA%CB%B9%E8%C7%C2%A7%D2%B9" TargetMode="External"/><Relationship Id="rId770" Type="http://schemas.openxmlformats.org/officeDocument/2006/relationships/hyperlink" Target="http://hfo63.cfo.in.th/CheckDataDtl.aspx?orgid=14352&amp;balance=%A7%BA%B4%D8%C5%3Cbr/%3E%A7%BA%CA%D1%C1%BE%D1%B9%B8%EC%A1%D1%B9&amp;month=4&amp;year=2020&amp;thetype=%A7%BA%CB%B9%E8%C7%C2%A7%D2%B9" TargetMode="External"/><Relationship Id="rId1193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7" Type="http://schemas.openxmlformats.org/officeDocument/2006/relationships/hyperlink" Target="http://hfo63.cfo.in.th/CheckDataDtl.aspx?orgid=23745&amp;balance=%A7%BA%B4%D8%C5%3Cbr/%3E%A7%BA%CA%D1%C1%BE%D1%B9%B8%EC%A1%D1%B9&amp;month=4&amp;year=2020&amp;thetype=%A7%BA%CB%B9%E8%C7%C2%A7%D2%B9" TargetMode="External"/><Relationship Id="rId216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3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8" Type="http://schemas.openxmlformats.org/officeDocument/2006/relationships/hyperlink" Target="http://hfo63.cfo.in.th/CheckDataDtl.aspx?orgid=05467&amp;balance=%A7%BA%B4%D8%C5%3Cbr/%3E%A7%BA%CA%D1%C1%BE%D1%B9%B8%EC%A1%D1%B9&amp;month=4&amp;year=2020&amp;thetype=%A7%BA%CB%B9%E8%C7%C2%A7%D2%B9" TargetMode="External"/><Relationship Id="rId1053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260" Type="http://schemas.openxmlformats.org/officeDocument/2006/relationships/hyperlink" Target="http://hfo63.cfo.in.th/CheckDataDtl.aspx?orgid=04805&amp;balance=%A7%BA%B4%D8%C5%3Cbr/%3E%A7%BA%CA%D1%C1%BE%D1%B9%B8%EC%A1%D1%B9&amp;month=4&amp;year=2020&amp;thetype=%A7%BA%CB%B9%E8%C7%C2%A7%D2%B9" TargetMode="External"/><Relationship Id="rId1498" Type="http://schemas.openxmlformats.org/officeDocument/2006/relationships/hyperlink" Target="http://hfo63.cfo.in.th/CheckDataDtl.aspx?orgid=04228&amp;balance=%A7%BA%B4%D8%C5%3Cbr/%3E%A7%BA%CA%D1%C1%BE%D1%B9%B8%EC%A1%D1%B9&amp;month=4&amp;year=2020&amp;thetype=%A7%BA%CB%B9%E8%C7%C2%A7%D2%B9" TargetMode="External"/><Relationship Id="rId630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728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5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8" Type="http://schemas.openxmlformats.org/officeDocument/2006/relationships/hyperlink" Target="http://hfo63.cfo.in.th/CheckDataDtl.aspx?orgid=10706&amp;balance=%A7%BA%B4%D8%C5%3Cbr/%3E%A7%BA%CA%D1%C1%BE%D1%B9%B8%EC%A1%D1%B9&amp;month=4&amp;year=2020&amp;thetype=%A7%BA%CB%B9%E8%C7%C2%A7%D2%B9" TargetMode="External"/><Relationship Id="rId1565" Type="http://schemas.openxmlformats.org/officeDocument/2006/relationships/hyperlink" Target="http://hfo63.cfo.in.th/CheckDataDtl.aspx?orgid=00402&amp;balance=&amp;month=4&amp;year=2020&amp;thetype=%A7%BA%CB%B9%E8%C7%C2%A7%D2%B9" TargetMode="External"/><Relationship Id="rId1772" Type="http://schemas.openxmlformats.org/officeDocument/2006/relationships/hyperlink" Target="http://hfo63.cfo.in.th/CheckDataDtl.aspx?orgid=04579&amp;balance=%A7%BA%B4%D8%C5%3Cbr/%3E%A7%BA%CA%D1%C1%BE%D1%B9%B8%EC%A1%D1%B9&amp;month=4&amp;year=2020&amp;thetype=%A7%BA%CB%B9%E8%C7%C2%A7%D2%B9" TargetMode="External"/><Relationship Id="rId64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120" Type="http://schemas.openxmlformats.org/officeDocument/2006/relationships/hyperlink" Target="http://hfo63.cfo.in.th/CheckDataDtl.aspx?orgid=05593&amp;balance=%A7%BA%B4%D8%C5%3Cbr/%3E%A7%BA%CA%D1%C1%BE%D1%B9%B8%EC%A1%D1%B9&amp;month=4&amp;year=2020&amp;thetype=%A7%BA%CB%B9%E8%C7%C2%A7%D2%B9" TargetMode="External"/><Relationship Id="rId1218" Type="http://schemas.openxmlformats.org/officeDocument/2006/relationships/hyperlink" Target="http://hfo63.cfo.in.th/CheckDataDtl.aspx?orgid=04784&amp;balance=%A7%BA%B4%D8%C5%3Cbr/%3E%A7%BA%CA%D1%C1%BE%D1%B9%B8%EC%A1%D1%B9&amp;month=4&amp;year=2020&amp;thetype=%A7%BA%CB%B9%E8%C7%C2%A7%D2%B9" TargetMode="External"/><Relationship Id="rId1425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2" Type="http://schemas.openxmlformats.org/officeDocument/2006/relationships/hyperlink" Target="http://hfo63.cfo.in.th/CheckDataDtl.aspx?orgid=04507&amp;balance=%A7%BA%B4%D8%C5%3Cbr/%3E%A7%BA%CA%D1%C1%BE%D1%B9%B8%EC%A1%D1%B9&amp;month=4&amp;year=2020&amp;thetype=%A7%BA%CB%B9%E8%C7%C2%A7%D2%B9" TargetMode="External"/><Relationship Id="rId1937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280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140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78" Type="http://schemas.openxmlformats.org/officeDocument/2006/relationships/hyperlink" Target="http://hfo63.cfo.in.th/CheckDataDtl.aspx?orgid=04824&amp;balance=%A7%BA%B4%D8%C5%3Cbr/%3E%A7%BA%CA%D1%C1%BE%D1%B9%B8%EC%A1%D1%B9&amp;month=4&amp;year=2020&amp;thetype=%A7%BA%CB%B9%E8%C7%C2%A7%D2%B9" TargetMode="External"/><Relationship Id="rId585" Type="http://schemas.openxmlformats.org/officeDocument/2006/relationships/hyperlink" Target="http://hfo63.cfo.in.th/CheckDataDtl.aspx?orgid=04709&amp;balance=%A7%BA%B4%D8%C5%3Cbr/%3E%A7%BA%CA%D1%C1%BE%D1%B9%B8%EC%A1%D1%B9&amp;month=4&amp;year=2020&amp;thetype=%A7%BA%CB%B9%E8%C7%C2%A7%D2%B9" TargetMode="External"/><Relationship Id="rId792" Type="http://schemas.openxmlformats.org/officeDocument/2006/relationships/hyperlink" Target="http://hfo63.cfo.in.th/CheckDataDtl.aspx?orgid=00497&amp;balance=%A7%BA%B4%D8%C5%3Cbr/%3E%A7%BA%CA%D1%C1%BE%D1%B9%B8%EC%A1%D1%B9&amp;month=4&amp;year=2020&amp;thetype=%A7%BA%CB%B9%E8%C7%C2%A7%D2%B9" TargetMode="External"/><Relationship Id="rId2059" Type="http://schemas.openxmlformats.org/officeDocument/2006/relationships/image" Target="../media/image6.emf"/><Relationship Id="rId6" Type="http://schemas.openxmlformats.org/officeDocument/2006/relationships/hyperlink" Target="http://hfo63.cfo.in.th/CheckDataDtl.aspx?orgid=00516&amp;balance=&amp;month=4&amp;year=2020&amp;thetype=%A7%BA%CB%B9%E8%C7%C2%A7%D2%B9" TargetMode="External"/><Relationship Id="rId238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445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2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1075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1282" Type="http://schemas.openxmlformats.org/officeDocument/2006/relationships/hyperlink" Target="http://hfo63.cfo.in.th/CheckDataDtl.aspx?orgid=04835&amp;balance=%A7%BA%B4%D8%C5%3Cbr/%3E%A7%BA%CA%D1%C1%BE%D1%B9%B8%EC%A1%D1%B9&amp;month=4&amp;year=2020&amp;thetype=%A7%BA%CB%B9%E8%C7%C2%A7%D2%B9" TargetMode="External"/><Relationship Id="rId305" Type="http://schemas.openxmlformats.org/officeDocument/2006/relationships/hyperlink" Target="http://hfo63.cfo.in.th/CheckDataDtl.aspx?orgid=11108&amp;balance=%A7%BA%B4%D8%C5%3Cbr/%3E%A7%BA%CA%D1%C1%BE%D1%B9%B8%EC%A1%D1%B9&amp;month=4&amp;year=2020&amp;thetype=%A7%BA%CB%B9%E8%C7%C2%A7%D2%B9" TargetMode="External"/><Relationship Id="rId512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957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2" Type="http://schemas.openxmlformats.org/officeDocument/2006/relationships/hyperlink" Target="http://hfo63.cfo.in.th/CheckDataDtl.aspx?orgid=11097&amp;balance=%A7%BA%B4%D8%C5%3Cbr/%3E%A7%BA%CA%D1%C1%BE%D1%B9%B8%EC%A1%D1%B9&amp;month=4&amp;year=2020&amp;thetype=%A7%BA%CB%B9%E8%C7%C2%A7%D2%B9" TargetMode="External"/><Relationship Id="rId1587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1794" Type="http://schemas.openxmlformats.org/officeDocument/2006/relationships/hyperlink" Target="http://hfo63.cfo.in.th/CheckDataDtl.aspx?orgid=04591&amp;balance=%A7%BA%B4%D8%C5%3Cbr/%3E%A7%BA%CA%D1%C1%BE%D1%B9%B8%EC%A1%D1%B9&amp;month=4&amp;year=2020&amp;thetype=%A7%BA%CB%B9%E8%C7%C2%A7%D2%B9" TargetMode="External"/><Relationship Id="rId86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7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2" Type="http://schemas.openxmlformats.org/officeDocument/2006/relationships/hyperlink" Target="http://hfo63.cfo.in.th/CheckDataDtl.aspx?orgid=05534&amp;balance=%A7%BA%B4%D8%C5%3Cbr/%3E%A7%BA%CA%D1%C1%BE%D1%B9%B8%EC%A1%D1%B9&amp;month=4&amp;year=2020&amp;thetype=%A7%BA%CB%B9%E8%C7%C2%A7%D2%B9" TargetMode="External"/><Relationship Id="rId1447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4" Type="http://schemas.openxmlformats.org/officeDocument/2006/relationships/hyperlink" Target="http://hfo63.cfo.in.th/CheckDataDtl.aspx?orgid=04520&amp;balance=%A7%BA%B4%D8%C5%3Cbr/%3E%A7%BA%CA%D1%C1%BE%D1%B9%B8%EC%A1%D1%B9&amp;month=4&amp;year=2020&amp;thetype=%A7%BA%CB%B9%E8%C7%C2%A7%D2%B9" TargetMode="External"/><Relationship Id="rId1861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7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4" Type="http://schemas.openxmlformats.org/officeDocument/2006/relationships/hyperlink" Target="http://hfo63.cfo.in.th/CheckDataDtl.aspx?orgid=04236&amp;balance=%A7%BA%B4%D8%C5%3Cbr/%3E%A7%BA%CA%D1%C1%BE%D1%B9%B8%EC%A1%D1%B9&amp;month=4&amp;year=2020&amp;thetype=%A7%BA%CB%B9%E8%C7%C2%A7%D2%B9" TargetMode="External"/><Relationship Id="rId1721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9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3" Type="http://schemas.openxmlformats.org/officeDocument/2006/relationships/hyperlink" Target="http://hfo63.cfo.in.th/CheckDataDtl.aspx?orgid=05595&amp;balance=%A7%BA%B4%D8%C5%3Cbr/%3E%A7%BA%CA%D1%C1%BE%D1%B9%B8%EC%A1%D1%B9&amp;month=4&amp;year=2020&amp;thetype=%A7%BA%CB%B9%E8%C7%C2%A7%D2%B9" TargetMode="External"/><Relationship Id="rId1819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2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467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1097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2050" Type="http://schemas.openxmlformats.org/officeDocument/2006/relationships/control" Target="../activeX/activeX2.xml"/><Relationship Id="rId674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1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979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327" Type="http://schemas.openxmlformats.org/officeDocument/2006/relationships/hyperlink" Target="http://hfo63.cfo.in.th/CheckDataDtl.aspx?orgid=13983&amp;balance=%A7%BA%B4%D8%C5%3Cbr/%3E%A7%BA%CA%D1%C1%BE%D1%B9%B8%EC%A1%D1%B9&amp;month=4&amp;year=2020&amp;thetype=%A7%BA%CB%B9%E8%C7%C2%A7%D2%B9" TargetMode="External"/><Relationship Id="rId534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741" Type="http://schemas.openxmlformats.org/officeDocument/2006/relationships/hyperlink" Target="http://hfo63.cfo.in.th/CheckDataDtl.aspx?orgid=11035&amp;balance=%A7%BA%B4%D8%C5%3Cbr/%3E%A7%BA%CA%D1%C1%BE%D1%B9%B8%EC%A1%D1%B9&amp;month=4&amp;year=2020&amp;thetype=%A7%BA%CB%B9%E8%C7%C2%A7%D2%B9" TargetMode="External"/><Relationship Id="rId839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164" Type="http://schemas.openxmlformats.org/officeDocument/2006/relationships/hyperlink" Target="http://hfo63.cfo.in.th/CheckDataDtl.aspx?orgid=13969&amp;balance=%A7%BA%B4%D8%C5%3Cbr/%3E%A7%BA%CA%D1%C1%BE%D1%B9%B8%EC%A1%D1%B9&amp;month=4&amp;year=2020&amp;thetype=%A7%BA%CB%B9%E8%C7%C2%A7%D2%B9" TargetMode="External"/><Relationship Id="rId1371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1469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2008" Type="http://schemas.openxmlformats.org/officeDocument/2006/relationships/hyperlink" Target="http://hfo63.cfo.in.th/CheckDataDtl.aspx?orgid=13921&amp;balance=%A7%BA%B4%D8%C5%3Cbr/%3E%A7%BA%CA%D1%C1%BE%D1%B9%B8%EC%A1%D1%B9&amp;month=4&amp;year=2020&amp;thetype=%A7%BA%CB%B9%E8%C7%C2%A7%D2%B9" TargetMode="External"/><Relationship Id="rId601" Type="http://schemas.openxmlformats.org/officeDocument/2006/relationships/hyperlink" Target="http://hfo63.cfo.in.th/CheckDataDtl.aspx?orgid=04717&amp;balance=%A7%BA%B4%D8%C5%3Cbr/%3E%A7%BA%CA%D1%C1%BE%D1%B9%B8%EC%A1%D1%B9&amp;month=4&amp;year=2020&amp;thetype=%A7%BA%CB%B9%E8%C7%C2%A7%D2%B9" TargetMode="External"/><Relationship Id="rId1024" Type="http://schemas.openxmlformats.org/officeDocument/2006/relationships/hyperlink" Target="http://hfo63.cfo.in.th/CheckDataDtl.aspx?orgid=05545&amp;balance=%A7%BA%B4%D8%C5%3Cbr/%3E%A7%BA%CA%D1%C1%BE%D1%B9%B8%EC%A1%D1%B9&amp;month=4&amp;year=2020&amp;thetype=%A7%BA%CB%B9%E8%C7%C2%A7%D2%B9" TargetMode="External"/><Relationship Id="rId1231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676" Type="http://schemas.openxmlformats.org/officeDocument/2006/relationships/hyperlink" Target="http://hfo63.cfo.in.th/CheckDataDtl.aspx?orgid=04531&amp;balance=%A7%BA%B4%D8%C5%3Cbr/%3E%A7%BA%CA%D1%C1%BE%D1%B9%B8%EC%A1%D1%B9&amp;month=4&amp;year=2020&amp;thetype=%A7%BA%CB%B9%E8%C7%C2%A7%D2%B9" TargetMode="External"/><Relationship Id="rId1883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906" Type="http://schemas.openxmlformats.org/officeDocument/2006/relationships/hyperlink" Target="http://hfo63.cfo.in.th/CheckDataDtl.aspx?orgid=05486&amp;balance=%A7%BA%B4%D8%C5%3Cbr/%3E%A7%BA%CA%D1%C1%BE%D1%B9%B8%EC%A1%D1%B9&amp;month=4&amp;year=2020&amp;thetype=%A7%BA%CB%B9%E8%C7%C2%A7%D2%B9" TargetMode="External"/><Relationship Id="rId1329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6" Type="http://schemas.openxmlformats.org/officeDocument/2006/relationships/hyperlink" Target="http://hfo63.cfo.in.th/CheckDataDtl.aspx?orgid=04247&amp;balance=%A7%BA%B4%D8%C5%3Cbr/%3E%A7%BA%CA%D1%C1%BE%D1%B9%B8%EC%A1%D1%B9&amp;month=4&amp;year=2020&amp;thetype=%A7%BA%CB%B9%E8%C7%C2%A7%D2%B9" TargetMode="External"/><Relationship Id="rId1743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1950" Type="http://schemas.openxmlformats.org/officeDocument/2006/relationships/hyperlink" Target="http://hfo63.cfo.in.th/CheckDataDtl.aspx?orgid=11017&amp;balance=%A7%BA%B4%D8%C5%3Cbr/%3E%A7%BA%CA%D1%C1%BE%D1%B9%B8%EC%A1%D1%B9&amp;month=4&amp;year=2020&amp;thetype=%A7%BA%CB%B9%E8%C7%C2%A7%D2%B9" TargetMode="External"/><Relationship Id="rId35" Type="http://schemas.openxmlformats.org/officeDocument/2006/relationships/hyperlink" Target="http://hfo63.cfo.in.th/CheckDataDtl.aspx?orgid=05606&amp;balance=%A7%BA%B4%D8%C5%3Cbr/%3E%A7%BA%CA%D1%C1%BE%D1%B9%B8%EC%A1%D1%B9&amp;month=4&amp;year=2020&amp;thetype=%A7%BA%CB%B9%E8%C7%C2%A7%D2%B9" TargetMode="External"/><Relationship Id="rId1603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10" Type="http://schemas.openxmlformats.org/officeDocument/2006/relationships/hyperlink" Target="http://hfo63.cfo.in.th/CheckDataDtl.aspx?orgid=04599&amp;balance=%A7%BA%B4%D8%C5%3Cbr/%3E%A7%BA%CA%D1%C1%BE%D1%B9%B8%EC%A1%D1%B9&amp;month=4&amp;year=2020&amp;thetype=%A7%BA%CB%B9%E8%C7%C2%A7%D2%B9" TargetMode="External"/><Relationship Id="rId184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1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8" Type="http://schemas.openxmlformats.org/officeDocument/2006/relationships/hyperlink" Target="http://hfo63.cfo.in.th/CheckDataDtl.aspx?orgid=04649&amp;balance=%A7%BA%B4%D8%C5%3Cbr/%3E%A7%BA%CA%D1%C1%BE%D1%B9%B8%EC%A1%D1%B9&amp;month=4&amp;year=2020&amp;thetype=%A7%BA%CB%B9%E8%C7%C2%A7%D2%B9" TargetMode="External"/><Relationship Id="rId251" Type="http://schemas.openxmlformats.org/officeDocument/2006/relationships/hyperlink" Target="http://hfo63.cfo.in.th/CheckDataDtl.aspx?orgid=05719&amp;balance=%A7%BA%B4%D8%C5%3Cbr/%3E%A7%BA%CA%D1%C1%BE%D1%B9%B8%EC%A1%D1%B9&amp;month=4&amp;year=2020&amp;thetype=%A7%BA%CB%B9%E8%C7%C2%A7%D2%B9" TargetMode="External"/><Relationship Id="rId489" Type="http://schemas.openxmlformats.org/officeDocument/2006/relationships/hyperlink" Target="http://hfo63.cfo.in.th/CheckDataDtl.aspx?orgid=00417&amp;balance=&amp;month=4&amp;year=2020&amp;thetype=%A7%BA%CB%B9%E8%C7%C2%A7%D2%B9" TargetMode="External"/><Relationship Id="rId696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349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6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3" Type="http://schemas.openxmlformats.org/officeDocument/2006/relationships/hyperlink" Target="http://hfo63.cfo.in.th/CheckDataDtl.aspx?orgid=13929&amp;balance=%A7%BA%B4%D8%C5%3Cbr/%3E%A7%BA%CA%D1%C1%BE%D1%B9%B8%EC%A1%D1%B9&amp;month=4&amp;year=2020&amp;thetype=%A7%BA%CB%B9%E8%C7%C2%A7%D2%B9" TargetMode="External"/><Relationship Id="rId1186" Type="http://schemas.openxmlformats.org/officeDocument/2006/relationships/hyperlink" Target="http://hfo63.cfo.in.th/CheckDataDtl.aspx?orgid=14891&amp;balance=%A7%BA%B4%D8%C5%3Cbr/%3E%A7%BA%CA%D1%C1%BE%D1%B9%B8%EC%A1%D1%B9&amp;month=4&amp;year=2020&amp;thetype=%A7%BA%CB%B9%E8%C7%C2%A7%D2%B9" TargetMode="External"/><Relationship Id="rId1393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111" Type="http://schemas.openxmlformats.org/officeDocument/2006/relationships/hyperlink" Target="http://hfo63.cfo.in.th/CheckDataDtl.aspx?orgid=05644&amp;balance=%A7%BA%B4%D8%C5%3Cbr/%3E%A7%BA%CA%D1%C1%BE%D1%B9%B8%EC%A1%D1%B9&amp;month=4&amp;year=2020&amp;thetype=%A7%BA%CB%B9%E8%C7%C2%A7%D2%B9" TargetMode="External"/><Relationship Id="rId209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16" Type="http://schemas.openxmlformats.org/officeDocument/2006/relationships/hyperlink" Target="http://hfo63.cfo.in.th/CheckDataDtl.aspx?orgid=04874&amp;balance=%A7%BA%B4%D8%C5%3Cbr/%3E%A7%BA%CA%D1%C1%BE%D1%B9%B8%EC%A1%D1%B9&amp;month=4&amp;year=2020&amp;thetype=%A7%BA%CB%B9%E8%C7%C2%A7%D2%B9" TargetMode="External"/><Relationship Id="rId970" Type="http://schemas.openxmlformats.org/officeDocument/2006/relationships/hyperlink" Target="http://hfo63.cfo.in.th/CheckDataDtl.aspx?orgid=05518&amp;balance=%A7%BA%B4%D8%C5%3Cbr/%3E%A7%BA%CA%D1%C1%BE%D1%B9%B8%EC%A1%D1%B9&amp;month=4&amp;year=2020&amp;thetype=%A7%BA%CB%B9%E8%C7%C2%A7%D2%B9" TargetMode="External"/><Relationship Id="rId1046" Type="http://schemas.openxmlformats.org/officeDocument/2006/relationships/hyperlink" Target="http://hfo63.cfo.in.th/CheckDataDtl.aspx?orgid=05556&amp;balance=%A7%BA%B4%D8%C5%3Cbr/%3E%A7%BA%CA%D1%C1%BE%D1%B9%B8%EC%A1%D1%B9&amp;month=4&amp;year=2020&amp;thetype=%A7%BA%CB%B9%E8%C7%C2%A7%D2%B9" TargetMode="External"/><Relationship Id="rId1253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8" Type="http://schemas.openxmlformats.org/officeDocument/2006/relationships/hyperlink" Target="http://hfo63.cfo.in.th/CheckDataDtl.aspx?orgid=04542&amp;balance=%A7%BA%B4%D8%C5%3Cbr/%3E%A7%BA%CA%D1%C1%BE%D1%B9%B8%EC%A1%D1%B9&amp;month=4&amp;year=2020&amp;thetype=%A7%BA%CB%B9%E8%C7%C2%A7%D2%B9" TargetMode="External"/><Relationship Id="rId623" Type="http://schemas.openxmlformats.org/officeDocument/2006/relationships/hyperlink" Target="http://hfo63.cfo.in.th/CheckDataDtl.aspx?orgid=04728&amp;balance=%A7%BA%B4%D8%C5%3Cbr/%3E%A7%BA%CA%D1%C1%BE%D1%B9%B8%EC%A1%D1%B9&amp;month=4&amp;year=2020&amp;thetype=%A7%BA%CB%B9%E8%C7%C2%A7%D2%B9" TargetMode="External"/><Relationship Id="rId830" Type="http://schemas.openxmlformats.org/officeDocument/2006/relationships/hyperlink" Target="http://hfo63.cfo.in.th/CheckDataDtl.aspx?orgid=05448&amp;balance=%A7%BA%B4%D8%C5%3Cbr/%3E%A7%BA%CA%D1%C1%BE%D1%B9%B8%EC%A1%D1%B9&amp;month=4&amp;year=2020&amp;thetype=%A7%BA%CB%B9%E8%C7%C2%A7%D2%B9" TargetMode="External"/><Relationship Id="rId928" Type="http://schemas.openxmlformats.org/officeDocument/2006/relationships/hyperlink" Target="http://hfo63.cfo.in.th/CheckDataDtl.aspx?orgid=05497&amp;balance=%A7%BA%B4%D8%C5%3Cbr/%3E%A7%BA%CA%D1%C1%BE%D1%B9%B8%EC%A1%D1%B9&amp;month=4&amp;year=2020&amp;thetype=%A7%BA%CB%B9%E8%C7%C2%A7%D2%B9" TargetMode="External"/><Relationship Id="rId1460" Type="http://schemas.openxmlformats.org/officeDocument/2006/relationships/hyperlink" Target="http://hfo63.cfo.in.th/CheckDataDtl.aspx?orgid=04209&amp;balance=%A7%BA%B4%D8%C5%3Cbr/%3E%A7%BA%CA%D1%C1%BE%D1%B9%B8%EC%A1%D1%B9&amp;month=4&amp;year=2020&amp;thetype=%A7%BA%CB%B9%E8%C7%C2%A7%D2%B9" TargetMode="External"/><Relationship Id="rId1558" Type="http://schemas.openxmlformats.org/officeDocument/2006/relationships/hyperlink" Target="http://hfo63.cfo.in.th/CheckDataDtl.aspx?orgid=23367&amp;balance=%A7%BA%B4%D8%C5%3Cbr/%3E%A7%BA%CA%D1%C1%BE%D1%B9%B8%EC%A1%D1%B9&amp;month=4&amp;year=2020&amp;thetype=%A7%BA%CB%B9%E8%C7%C2%A7%D2%B9" TargetMode="External"/><Relationship Id="rId1765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57" Type="http://schemas.openxmlformats.org/officeDocument/2006/relationships/hyperlink" Target="http://hfo63.cfo.in.th/CheckDataDtl.aspx?orgid=05617&amp;balance=%A7%BA%B4%D8%C5%3Cbr/%3E%A7%BA%CA%D1%C1%BE%D1%B9%B8%EC%A1%D1%B9&amp;month=4&amp;year=2020&amp;thetype=%A7%BA%CB%B9%E8%C7%C2%A7%D2%B9" TargetMode="External"/><Relationship Id="rId1113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320" Type="http://schemas.openxmlformats.org/officeDocument/2006/relationships/hyperlink" Target="http://hfo63.cfo.in.th/CheckDataDtl.aspx?orgid=04866&amp;balance=%A7%BA%B4%D8%C5%3Cbr/%3E%A7%BA%CA%D1%C1%BE%D1%B9%B8%EC%A1%D1%B9&amp;month=4&amp;year=2020&amp;thetype=%A7%BA%CB%B9%E8%C7%C2%A7%D2%B9" TargetMode="External"/><Relationship Id="rId1418" Type="http://schemas.openxmlformats.org/officeDocument/2006/relationships/hyperlink" Target="http://hfo63.cfo.in.th/CheckDataDtl.aspx?orgid=04188&amp;balance=%A7%BA%B4%D8%C5%3Cbr/%3E%A7%BA%CA%D1%C1%BE%D1%B9%B8%EC%A1%D1%B9&amp;month=4&amp;year=2020&amp;thetype=%A7%BA%CB%B9%E8%C7%C2%A7%D2%B9" TargetMode="External"/><Relationship Id="rId1972" Type="http://schemas.openxmlformats.org/officeDocument/2006/relationships/hyperlink" Target="http://hfo63.cfo.in.th/CheckDataDtl.aspx?orgid=11028&amp;balance=%A7%BA%B4%D8%C5%3Cbr/%3E%A7%BA%CA%D1%C1%BE%D1%B9%B8%EC%A1%D1%B9&amp;month=4&amp;year=2020&amp;thetype=%A7%BA%CB%B9%E8%C7%C2%A7%D2%B9" TargetMode="External"/><Relationship Id="rId1625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2" Type="http://schemas.openxmlformats.org/officeDocument/2006/relationships/hyperlink" Target="http://hfo63.cfo.in.th/CheckDataDtl.aspx?orgid=04610&amp;balance=%A7%BA%B4%D8%C5%3Cbr/%3E%A7%BA%CA%D1%C1%BE%D1%B9%B8%EC%A1%D1%B9&amp;month=4&amp;year=2020&amp;thetype=%A7%BA%CB%B9%E8%C7%C2%A7%D2%B9" TargetMode="External"/><Relationship Id="rId273" Type="http://schemas.openxmlformats.org/officeDocument/2006/relationships/hyperlink" Target="http://hfo63.cfo.in.th/CheckDataDtl.aspx?orgid=05730&amp;balance=%A7%BA%B4%D8%C5%3Cbr/%3E%A7%BA%CA%D1%C1%BE%D1%B9%B8%EC%A1%D1%B9&amp;month=4&amp;year=2020&amp;thetype=%A7%BA%CB%B9%E8%C7%C2%A7%D2%B9" TargetMode="External"/><Relationship Id="rId480" Type="http://schemas.openxmlformats.org/officeDocument/2006/relationships/hyperlink" Target="http://hfo63.cfo.in.th/CheckDataDtl.aspx?orgid=13932&amp;balance=%A7%BA%B4%D8%C5%3Cbr/%3E%A7%BA%CA%D1%C1%BE%D1%B9%B8%EC%A1%D1%B9&amp;month=4&amp;year=2020&amp;thetype=%A7%BA%CB%B9%E8%C7%C2%A7%D2%B9" TargetMode="External"/><Relationship Id="rId133" Type="http://schemas.openxmlformats.org/officeDocument/2006/relationships/hyperlink" Target="http://hfo63.cfo.in.th/CheckDataDtl.aspx?orgid=05657&amp;balance=%A7%BA%B4%D8%C5%3Cbr/%3E%A7%BA%CA%D1%C1%BE%D1%B9%B8%EC%A1%D1%B9&amp;month=4&amp;year=2020&amp;thetype=%A7%BA%CB%B9%E8%C7%C2%A7%D2%B9" TargetMode="External"/><Relationship Id="rId340" Type="http://schemas.openxmlformats.org/officeDocument/2006/relationships/hyperlink" Target="http://hfo63.cfo.in.th/CheckDataDtl.aspx?orgid=00432&amp;balance=&amp;month=4&amp;year=2020&amp;thetype=%A7%BA%CB%B9%E8%C7%C2%A7%D2%B9" TargetMode="External"/><Relationship Id="rId578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785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2" Type="http://schemas.openxmlformats.org/officeDocument/2006/relationships/hyperlink" Target="http://hfo63.cfo.in.th/CheckDataDtl.aspx?orgid=05529&amp;balance=%A7%BA%B4%D8%C5%3Cbr/%3E%A7%BA%CA%D1%C1%BE%D1%B9%B8%EC%A1%D1%B9&amp;month=4&amp;year=2020&amp;thetype=%A7%BA%CB%B9%E8%C7%C2%A7%D2%B9" TargetMode="External"/><Relationship Id="rId2021" Type="http://schemas.openxmlformats.org/officeDocument/2006/relationships/hyperlink" Target="http://hfo63.cfo.in.th/CheckDataDtl.aspx?orgid=14298&amp;balance=%A7%BA%B4%D8%C5%3Cbr/%3E%A7%BA%CA%D1%C1%BE%D1%B9%B8%EC%A1%D1%B9&amp;month=4&amp;year=2020&amp;thetype=%A7%BA%CB%B9%E8%C7%C2%A7%D2%B9" TargetMode="External"/><Relationship Id="rId200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438" Type="http://schemas.openxmlformats.org/officeDocument/2006/relationships/hyperlink" Target="http://hfo63.cfo.in.th/CheckDataDtl.aspx?orgid=04885&amp;balance=%A7%BA%B4%D8%C5%3Cbr/%3E%A7%BA%CA%D1%C1%BE%D1%B9%B8%EC%A1%D1%B9&amp;month=4&amp;year=2020&amp;thetype=%A7%BA%CB%B9%E8%C7%C2%A7%D2%B9" TargetMode="External"/><Relationship Id="rId645" Type="http://schemas.openxmlformats.org/officeDocument/2006/relationships/hyperlink" Target="http://hfo63.cfo.in.th/CheckDataDtl.aspx?orgid=04739&amp;balance=%A7%BA%B4%D8%C5%3Cbr/%3E%A7%BA%CA%D1%C1%BE%D1%B9%B8%EC%A1%D1%B9&amp;month=4&amp;year=2020&amp;thetype=%A7%BA%CB%B9%E8%C7%C2%A7%D2%B9" TargetMode="External"/><Relationship Id="rId852" Type="http://schemas.openxmlformats.org/officeDocument/2006/relationships/hyperlink" Target="http://hfo63.cfo.in.th/CheckDataDtl.aspx?orgid=05459&amp;balance=%A7%BA%B4%D8%C5%3Cbr/%3E%A7%BA%CA%D1%C1%BE%D1%B9%B8%EC%A1%D1%B9&amp;month=4&amp;year=2020&amp;thetype=%A7%BA%CB%B9%E8%C7%C2%A7%D2%B9" TargetMode="External"/><Relationship Id="rId1068" Type="http://schemas.openxmlformats.org/officeDocument/2006/relationships/hyperlink" Target="http://hfo63.cfo.in.th/CheckDataDtl.aspx?orgid=05567&amp;balance=%A7%BA%B4%D8%C5%3Cbr/%3E%A7%BA%CA%D1%C1%BE%D1%B9%B8%EC%A1%D1%B9&amp;month=4&amp;year=2020&amp;thetype=%A7%BA%CB%B9%E8%C7%C2%A7%D2%B9" TargetMode="External"/><Relationship Id="rId1275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2" Type="http://schemas.openxmlformats.org/officeDocument/2006/relationships/hyperlink" Target="http://hfo63.cfo.in.th/CheckDataDtl.aspx?orgid=04220&amp;balance=%A7%BA%B4%D8%C5%3Cbr/%3E%A7%BA%CA%D1%C1%BE%D1%B9%B8%EC%A1%D1%B9&amp;month=4&amp;year=2020&amp;thetype=%A7%BA%CB%B9%E8%C7%C2%A7%D2%B9" TargetMode="External"/><Relationship Id="rId505" Type="http://schemas.openxmlformats.org/officeDocument/2006/relationships/hyperlink" Target="http://hfo63.cfo.in.th/CheckDataDtl.aspx?orgid=04667&amp;balance=%A7%BA%B4%D8%C5%3Cbr/%3E%A7%BA%CA%D1%C1%BE%D1%B9%B8%EC%A1%D1%B9&amp;month=4&amp;year=2020&amp;thetype=%A7%BA%CB%B9%E8%C7%C2%A7%D2%B9" TargetMode="External"/><Relationship Id="rId712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1135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2" Type="http://schemas.openxmlformats.org/officeDocument/2006/relationships/hyperlink" Target="http://hfo63.cfo.in.th/CheckDataDtl.aspx?orgid=04904&amp;balance=%A7%BA%B4%D8%C5%3Cbr/%3E%A7%BA%CA%D1%C1%BE%D1%B9%B8%EC%A1%D1%B9&amp;month=4&amp;year=2020&amp;thetype=%A7%BA%CB%B9%E8%C7%C2%A7%D2%B9" TargetMode="External"/><Relationship Id="rId1787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4" Type="http://schemas.openxmlformats.org/officeDocument/2006/relationships/hyperlink" Target="http://hfo63.cfo.in.th/CheckDataDtl.aspx?orgid=13913&amp;balance=%A7%BA%B4%D8%C5%3Cbr/%3E%A7%BA%CA%D1%C1%BE%D1%B9%B8%EC%A1%D1%B9&amp;month=4&amp;year=2020&amp;thetype=%A7%BA%CB%B9%E8%C7%C2%A7%D2%B9" TargetMode="External"/><Relationship Id="rId79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1202" Type="http://schemas.openxmlformats.org/officeDocument/2006/relationships/hyperlink" Target="http://hfo63.cfo.in.th/CheckDataDtl.aspx?orgid=00433&amp;balance=%A7%BA%B4%D8%C5%3Cbr/%3E%A7%BA%CA%D1%C1%BE%D1%B9%B8%EC%A1%D1%B9&amp;month=4&amp;year=2020&amp;thetype=%A7%BA%CB%B9%E8%C7%C2%A7%D2%B9" TargetMode="External"/><Relationship Id="rId1647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4" Type="http://schemas.openxmlformats.org/officeDocument/2006/relationships/hyperlink" Target="http://hfo63.cfo.in.th/CheckDataDtl.aspx?orgid=04621&amp;balance=%A7%BA%B4%D8%C5%3Cbr/%3E%A7%BA%CA%D1%C1%BE%D1%B9%B8%EC%A1%D1%B9&amp;month=4&amp;year=2020&amp;thetype=%A7%BA%CB%B9%E8%C7%C2%A7%D2%B9" TargetMode="External"/><Relationship Id="rId1507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4" Type="http://schemas.openxmlformats.org/officeDocument/2006/relationships/hyperlink" Target="http://hfo63.cfo.in.th/CheckDataDtl.aspx?orgid=04550&amp;balance=%A7%BA%B4%D8%C5%3Cbr/%3E%A7%BA%CA%D1%C1%BE%D1%B9%B8%EC%A1%D1%B9&amp;month=4&amp;year=2020&amp;thetype=%A7%BA%CB%B9%E8%C7%C2%A7%D2%B9" TargetMode="External"/><Relationship Id="rId295" Type="http://schemas.openxmlformats.org/officeDocument/2006/relationships/hyperlink" Target="http://hfo63.cfo.in.th/CheckDataDtl.aspx?orgid=10711&amp;balance=%A7%BA%B4%D8%C5%3Cbr/%3E%A7%BA%CA%D1%C1%BE%D1%B9%B8%EC%A1%D1%B9&amp;month=4&amp;year=2020&amp;thetype=%A7%BA%CB%B9%E8%C7%C2%A7%D2%B9" TargetMode="External"/><Relationship Id="rId1921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155" Type="http://schemas.openxmlformats.org/officeDocument/2006/relationships/hyperlink" Target="http://hfo63.cfo.in.th/CheckDataDtl.aspx?orgid=05668&amp;balance=%A7%BA%B4%D8%C5%3Cbr/%3E%A7%BA%CA%D1%C1%BE%D1%B9%B8%EC%A1%D1%B9&amp;month=4&amp;year=2020&amp;thetype=%A7%BA%CB%B9%E8%C7%C2%A7%D2%B9" TargetMode="External"/><Relationship Id="rId362" Type="http://schemas.openxmlformats.org/officeDocument/2006/relationships/hyperlink" Target="http://hfo63.cfo.in.th/CheckDataDtl.aspx?orgid=04815&amp;balance=%A7%BA%B4%D8%C5%3Cbr/%3E%A7%BA%CA%D1%C1%BE%D1%B9%B8%EC%A1%D1%B9&amp;month=4&amp;year=2020&amp;thetype=%A7%BA%CB%B9%E8%C7%C2%A7%D2%B9" TargetMode="External"/><Relationship Id="rId1297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043" Type="http://schemas.openxmlformats.org/officeDocument/2006/relationships/hyperlink" Target="http://hfo63.cfo.in.th/CheckDataDtl.aspx?orgid=25059&amp;balance=%A7%BA%B4%D8%C5%3Cbr/%3E%A7%BA%CA%D1%C1%BE%D1%B9%B8%EC%A1%D1%B9&amp;month=4&amp;year=2020&amp;thetype=%A7%BA%CB%B9%E8%C7%C2%A7%D2%B9" TargetMode="External"/><Relationship Id="rId222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667" Type="http://schemas.openxmlformats.org/officeDocument/2006/relationships/hyperlink" Target="http://hfo63.cfo.in.th/CheckDataDtl.aspx?orgid=04751&amp;balance=%A7%BA%B4%D8%C5%3Cbr/%3E%A7%BA%CA%D1%C1%BE%D1%B9%B8%EC%A1%D1%B9&amp;month=4&amp;year=2020&amp;thetype=%A7%BA%CB%B9%E8%C7%C2%A7%D2%B9" TargetMode="External"/><Relationship Id="rId874" Type="http://schemas.openxmlformats.org/officeDocument/2006/relationships/hyperlink" Target="http://hfo63.cfo.in.th/CheckDataDtl.aspx?orgid=05470&amp;balance=%A7%BA%B4%D8%C5%3Cbr/%3E%A7%BA%CA%D1%C1%BE%D1%B9%B8%EC%A1%D1%B9&amp;month=4&amp;year=2020&amp;thetype=%A7%BA%CB%B9%E8%C7%C2%A7%D2%B9" TargetMode="External"/><Relationship Id="rId527" Type="http://schemas.openxmlformats.org/officeDocument/2006/relationships/hyperlink" Target="http://hfo63.cfo.in.th/CheckDataDtl.aspx?orgid=04678&amp;balance=%A7%BA%B4%D8%C5%3Cbr/%3E%A7%BA%CA%D1%C1%BE%D1%B9%B8%EC%A1%D1%B9&amp;month=4&amp;year=2020&amp;thetype=%A7%BA%CB%B9%E8%C7%C2%A7%D2%B9" TargetMode="External"/><Relationship Id="rId734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1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157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4" Type="http://schemas.openxmlformats.org/officeDocument/2006/relationships/hyperlink" Target="http://hfo63.cfo.in.th/CheckDataDtl.aspx?orgid=11045&amp;balance=%A7%BA%B4%D8%C5%3Cbr/%3E%A7%BA%CA%D1%C1%BE%D1%B9%B8%EC%A1%D1%B9&amp;month=4&amp;year=2020&amp;thetype=%A7%BA%CB%B9%E8%C7%C2%A7%D2%B9" TargetMode="External"/><Relationship Id="rId1571" Type="http://schemas.openxmlformats.org/officeDocument/2006/relationships/hyperlink" Target="http://hfo63.cfo.in.th/CheckDataDtl.aspx?orgid=00408&amp;balance=%A7%BA%B4%D8%C5%3Cbr/%3E%A7%BA%CA%D1%C1%BE%D1%B9%B8%EC%A1%D1%B9&amp;month=4&amp;year=2020&amp;thetype=%A7%BA%CB%B9%E8%C7%C2%A7%D2%B9" TargetMode="External"/><Relationship Id="rId70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801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017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224" Type="http://schemas.openxmlformats.org/officeDocument/2006/relationships/hyperlink" Target="http://hfo63.cfo.in.th/CheckDataDtl.aspx?orgid=04787&amp;balance=%A7%BA%B4%D8%C5%3Cbr/%3E%A7%BA%CA%D1%C1%BE%D1%B9%B8%EC%A1%D1%B9&amp;month=4&amp;year=2020&amp;thetype=%A7%BA%CB%B9%E8%C7%C2%A7%D2%B9" TargetMode="External"/><Relationship Id="rId1431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669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6" Type="http://schemas.openxmlformats.org/officeDocument/2006/relationships/hyperlink" Target="http://hfo63.cfo.in.th/CheckDataDtl.aspx?orgid=04633&amp;balance=%A7%BA%B4%D8%C5%3Cbr/%3E%A7%BA%CA%D1%C1%BE%D1%B9%B8%EC%A1%D1%B9&amp;month=4&amp;year=2020&amp;thetype=%A7%BA%CB%B9%E8%C7%C2%A7%D2%B9" TargetMode="External"/><Relationship Id="rId1529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6" Type="http://schemas.openxmlformats.org/officeDocument/2006/relationships/hyperlink" Target="http://hfo63.cfo.in.th/CheckDataDtl.aspx?orgid=04561&amp;balance=%A7%BA%B4%D8%C5%3Cbr/%3E%A7%BA%CA%D1%C1%BE%D1%B9%B8%EC%A1%D1%B9&amp;month=4&amp;year=2020&amp;thetype=%A7%BA%CB%B9%E8%C7%C2%A7%D2%B9" TargetMode="External"/><Relationship Id="rId1943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8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3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7" Type="http://schemas.openxmlformats.org/officeDocument/2006/relationships/hyperlink" Target="http://hfo63.cfo.in.th/CheckDataDtl.aspx?orgid=05679&amp;balance=%A7%BA%B4%D8%C5%3Cbr/%3E%A7%BA%CA%D1%C1%BE%D1%B9%B8%EC%A1%D1%B9&amp;month=4&amp;year=2020&amp;thetype=%A7%BA%CB%B9%E8%C7%C2%A7%D2%B9" TargetMode="External"/><Relationship Id="rId384" Type="http://schemas.openxmlformats.org/officeDocument/2006/relationships/hyperlink" Target="http://hfo63.cfo.in.th/CheckDataDtl.aspx?orgid=04827&amp;balance=%A7%BA%B4%D8%C5%3Cbr/%3E%A7%BA%CA%D1%C1%BE%D1%B9%B8%EC%A1%D1%B9&amp;month=4&amp;year=2020&amp;thetype=%A7%BA%CB%B9%E8%C7%C2%A7%D2%B9" TargetMode="External"/><Relationship Id="rId591" Type="http://schemas.openxmlformats.org/officeDocument/2006/relationships/hyperlink" Target="http://hfo63.cfo.in.th/CheckDataDtl.aspx?orgid=04712&amp;balance=%A7%BA%B4%D8%C5%3Cbr/%3E%A7%BA%CA%D1%C1%BE%D1%B9%B8%EC%A1%D1%B9&amp;month=4&amp;year=2020&amp;thetype=%A7%BA%CB%B9%E8%C7%C2%A7%D2%B9" TargetMode="External"/><Relationship Id="rId244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689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896" Type="http://schemas.openxmlformats.org/officeDocument/2006/relationships/hyperlink" Target="http://hfo63.cfo.in.th/CheckDataDtl.aspx?orgid=05481&amp;balance=%A7%BA%B4%D8%C5%3Cbr/%3E%A7%BA%CA%D1%C1%BE%D1%B9%B8%EC%A1%D1%B9&amp;month=4&amp;year=2020&amp;thetype=%A7%BA%CB%B9%E8%C7%C2%A7%D2%B9" TargetMode="External"/><Relationship Id="rId1081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451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549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56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1179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6" Type="http://schemas.openxmlformats.org/officeDocument/2006/relationships/hyperlink" Target="http://hfo63.cfo.in.th/CheckDataDtl.aspx?orgid=04171&amp;balance=%A7%BA%B4%D8%C5%3Cbr/%3E%A7%BA%CA%D1%C1%BE%D1%B9%B8%EC%A1%D1%B9&amp;month=4&amp;year=2020&amp;thetype=%A7%BA%CB%B9%E8%C7%C2%A7%D2%B9" TargetMode="External"/><Relationship Id="rId1593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104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1" Type="http://schemas.openxmlformats.org/officeDocument/2006/relationships/hyperlink" Target="http://hfo63.cfo.in.th/CheckDataDtl.aspx?orgid=11111&amp;balance=%A7%BA%B4%D8%C5%3Cbr/%3E%A7%BA%CA%D1%C1%BE%D1%B9%B8%EC%A1%D1%B9&amp;month=4&amp;year=2020&amp;thetype=%A7%BA%CB%B9%E8%C7%C2%A7%D2%B9" TargetMode="External"/><Relationship Id="rId409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963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039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6" Type="http://schemas.openxmlformats.org/officeDocument/2006/relationships/hyperlink" Target="http://hfo63.cfo.in.th/CheckDataDtl.aspx?orgid=04798&amp;balance=%A7%BA%B4%D8%C5%3Cbr/%3E%A7%BA%CA%D1%C1%BE%D1%B9%B8%EC%A1%D1%B9&amp;month=4&amp;year=2020&amp;thetype=%A7%BA%CB%B9%E8%C7%C2%A7%D2%B9" TargetMode="External"/><Relationship Id="rId1898" Type="http://schemas.openxmlformats.org/officeDocument/2006/relationships/hyperlink" Target="http://hfo63.cfo.in.th/CheckDataDtl.aspx?orgid=04644&amp;balance=%A7%BA%B4%D8%C5%3Cbr/%3E%A7%BA%CA%D1%C1%BE%D1%B9%B8%EC%A1%D1%B9&amp;month=4&amp;year=2020&amp;thetype=%A7%BA%CB%B9%E8%C7%C2%A7%D2%B9" TargetMode="External"/><Relationship Id="rId92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616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3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453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660" Type="http://schemas.openxmlformats.org/officeDocument/2006/relationships/hyperlink" Target="http://hfo63.cfo.in.th/CheckDataDtl.aspx?orgid=04523&amp;balance=%A7%BA%B4%D8%C5%3Cbr/%3E%A7%BA%CA%D1%C1%BE%D1%B9%B8%EC%A1%D1%B9&amp;month=4&amp;year=2020&amp;thetype=%A7%BA%CB%B9%E8%C7%C2%A7%D2%B9" TargetMode="External"/><Relationship Id="rId1758" Type="http://schemas.openxmlformats.org/officeDocument/2006/relationships/hyperlink" Target="http://hfo63.cfo.in.th/CheckDataDtl.aspx?orgid=04572&amp;balance=%A7%BA%B4%D8%C5%3Cbr/%3E%A7%BA%CA%D1%C1%BE%D1%B9%B8%EC%A1%D1%B9&amp;month=4&amp;year=2020&amp;thetype=%A7%BA%CB%B9%E8%C7%C2%A7%D2%B9" TargetMode="External"/><Relationship Id="rId1106" Type="http://schemas.openxmlformats.org/officeDocument/2006/relationships/hyperlink" Target="http://hfo63.cfo.in.th/CheckDataDtl.aspx?orgid=05586&amp;balance=%A7%BA%B4%D8%C5%3Cbr/%3E%A7%BA%CA%D1%C1%BE%D1%B9%B8%EC%A1%D1%B9&amp;month=4&amp;year=2020&amp;thetype=%A7%BA%CB%B9%E8%C7%C2%A7%D2%B9" TargetMode="External"/><Relationship Id="rId1313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520" Type="http://schemas.openxmlformats.org/officeDocument/2006/relationships/hyperlink" Target="http://hfo63.cfo.in.th/CheckDataDtl.aspx?orgid=04239&amp;balance=%A7%BA%B4%D8%C5%3Cbr/%3E%A7%BA%CA%D1%C1%BE%D1%B9%B8%EC%A1%D1%B9&amp;month=4&amp;year=2020&amp;thetype=%A7%BA%CB%B9%E8%C7%C2%A7%D2%B9" TargetMode="External"/><Relationship Id="rId1965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1618" Type="http://schemas.openxmlformats.org/officeDocument/2006/relationships/hyperlink" Target="http://hfo63.cfo.in.th/CheckDataDtl.aspx?orgid=04500&amp;balance=%A7%BA%B4%D8%C5%3Cbr/%3E%A7%BA%CA%D1%C1%BE%D1%B9%B8%EC%A1%D1%B9&amp;month=4&amp;year=2020&amp;thetype=%A7%BA%CB%B9%E8%C7%C2%A7%D2%B9" TargetMode="External"/><Relationship Id="rId1825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9" Type="http://schemas.openxmlformats.org/officeDocument/2006/relationships/hyperlink" Target="http://hfo63.cfo.in.th/CheckDataDtl.aspx?orgid=05691&amp;balance=%A7%BA%B4%D8%C5%3Cbr/%3E%A7%BA%CA%D1%C1%BE%D1%B9%B8%EC%A1%D1%B9&amp;month=4&amp;year=2020&amp;thetype=%A7%BA%CB%B9%E8%C7%C2%A7%D2%B9" TargetMode="External"/><Relationship Id="rId266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3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680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126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3" Type="http://schemas.openxmlformats.org/officeDocument/2006/relationships/hyperlink" Target="http://hfo63.cfo.in.th/CheckDataDtl.aspx?orgid=23137&amp;balance=%A7%BA%B4%D8%C5%3Cbr/%3E%A7%BA%CA%D1%C1%BE%D1%B9%B8%EC%A1%D1%B9&amp;month=4&amp;year=2020&amp;thetype=%A7%BA%CB%B9%E8%C7%C2%A7%D2%B9" TargetMode="External"/><Relationship Id="rId540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78" Type="http://schemas.openxmlformats.org/officeDocument/2006/relationships/hyperlink" Target="http://hfo63.cfo.in.th/CheckDataDtl.aspx?orgid=14463&amp;balance=%A7%BA%B4%D8%C5%3Cbr/%3E%A7%BA%CA%D1%C1%BE%D1%B9%B8%EC%A1%D1%B9&amp;month=4&amp;year=2020&amp;thetype=%A7%BA%CB%B9%E8%C7%C2%A7%D2%B9" TargetMode="External"/><Relationship Id="rId985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1170" Type="http://schemas.openxmlformats.org/officeDocument/2006/relationships/hyperlink" Target="http://hfo63.cfo.in.th/CheckDataDtl.aspx?orgid=13972&amp;balance=%A7%BA%B4%D8%C5%3Cbr/%3E%A7%BA%CA%D1%C1%BE%D1%B9%B8%EC%A1%D1%B9&amp;month=4&amp;year=2020&amp;thetype=%A7%BA%CB%B9%E8%C7%C2%A7%D2%B9" TargetMode="External"/><Relationship Id="rId2014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8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5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030" Type="http://schemas.openxmlformats.org/officeDocument/2006/relationships/hyperlink" Target="http://hfo63.cfo.in.th/CheckDataDtl.aspx?orgid=05548&amp;balance=%A7%BA%B4%D8%C5%3Cbr/%3E%A7%BA%CA%D1%C1%BE%D1%B9%B8%EC%A1%D1%B9&amp;month=4&amp;year=2020&amp;thetype=%A7%BA%CB%B9%E8%C7%C2%A7%D2%B9" TargetMode="External"/><Relationship Id="rId1268" Type="http://schemas.openxmlformats.org/officeDocument/2006/relationships/hyperlink" Target="http://hfo63.cfo.in.th/CheckDataDtl.aspx?orgid=04828&amp;balance=%A7%BA%B4%D8%C5%3Cbr/%3E%A7%BA%CA%D1%C1%BE%D1%B9%B8%EC%A1%D1%B9&amp;month=4&amp;year=2020&amp;thetype=%A7%BA%CB%B9%E8%C7%C2%A7%D2%B9" TargetMode="External"/><Relationship Id="rId1475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2" Type="http://schemas.openxmlformats.org/officeDocument/2006/relationships/hyperlink" Target="http://hfo63.cfo.in.th/CheckDataDtl.aspx?orgid=04534&amp;balance=%A7%BA%B4%D8%C5%3Cbr/%3E%A7%BA%CA%D1%C1%BE%D1%B9%B8%EC%A1%D1%B9&amp;month=4&amp;year=2020&amp;thetype=%A7%BA%CB%B9%E8%C7%C2%A7%D2%B9" TargetMode="External"/><Relationship Id="rId400" Type="http://schemas.openxmlformats.org/officeDocument/2006/relationships/hyperlink" Target="http://hfo63.cfo.in.th/CheckDataDtl.aspx?orgid=04850&amp;balance=%A7%BA%B4%D8%C5%3Cbr/%3E%A7%BA%CA%D1%C1%BE%D1%B9%B8%EC%A1%D1%B9&amp;month=4&amp;year=2020&amp;thetype=%A7%BA%CB%B9%E8%C7%C2%A7%D2%B9" TargetMode="External"/><Relationship Id="rId705" Type="http://schemas.openxmlformats.org/officeDocument/2006/relationships/hyperlink" Target="http://hfo63.cfo.in.th/CheckDataDtl.aspx?orgid=04770&amp;balance=%A7%BA%B4%D8%C5%3Cbr/%3E%A7%BA%CA%D1%C1%BE%D1%B9%B8%EC%A1%D1%B9&amp;month=4&amp;year=2020&amp;thetype=%A7%BA%CB%B9%E8%C7%C2%A7%D2%B9" TargetMode="External"/><Relationship Id="rId1128" Type="http://schemas.openxmlformats.org/officeDocument/2006/relationships/hyperlink" Target="http://hfo63.cfo.in.th/CheckDataDtl.aspx?orgid=11090&amp;balance=%A7%BA%B4%D8%C5%3Cbr/%3E%A7%BA%CA%D1%C1%BE%D1%B9%B8%EC%A1%D1%B9&amp;month=4&amp;year=2020&amp;thetype=%A7%BA%CB%B9%E8%C7%C2%A7%D2%B9" TargetMode="External"/><Relationship Id="rId1335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2" Type="http://schemas.openxmlformats.org/officeDocument/2006/relationships/hyperlink" Target="http://hfo63.cfo.in.th/CheckDataDtl.aspx?orgid=10992&amp;balance=%A7%BA%B4%D8%C5%3Cbr/%3E%A7%BA%CA%D1%C1%BE%D1%B9%B8%EC%A1%D1%B9&amp;month=4&amp;year=2020&amp;thetype=%A7%BA%CB%B9%E8%C7%C2%A7%D2%B9" TargetMode="External"/><Relationship Id="rId1987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912" Type="http://schemas.openxmlformats.org/officeDocument/2006/relationships/hyperlink" Target="http://hfo63.cfo.in.th/CheckDataDtl.aspx?orgid=05489&amp;balance=%A7%BA%B4%D8%C5%3Cbr/%3E%A7%BA%CA%D1%C1%BE%D1%B9%B8%EC%A1%D1%B9&amp;month=4&amp;year=2020&amp;thetype=%A7%BA%CB%B9%E8%C7%C2%A7%D2%B9" TargetMode="External"/><Relationship Id="rId1847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41" Type="http://schemas.openxmlformats.org/officeDocument/2006/relationships/hyperlink" Target="http://hfo63.cfo.in.th/CheckDataDtl.aspx?orgid=05609&amp;balance=%A7%BA%B4%D8%C5%3Cbr/%3E%A7%BA%CA%D1%C1%BE%D1%B9%B8%EC%A1%D1%B9&amp;month=4&amp;year=2020&amp;thetype=%A7%BA%CB%B9%E8%C7%C2%A7%D2%B9" TargetMode="External"/><Relationship Id="rId1402" Type="http://schemas.openxmlformats.org/officeDocument/2006/relationships/hyperlink" Target="http://hfo63.cfo.in.th/CheckDataDtl.aspx?orgid=04179&amp;balance=%A7%BA%B4%D8%C5%3Cbr/%3E%A7%BA%CA%D1%C1%BE%D1%B9%B8%EC%A1%D1%B9&amp;month=4&amp;year=2020&amp;thetype=%A7%BA%CB%B9%E8%C7%C2%A7%D2%B9" TargetMode="External"/><Relationship Id="rId1707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0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288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1914" Type="http://schemas.openxmlformats.org/officeDocument/2006/relationships/hyperlink" Target="http://hfo63.cfo.in.th/CheckDataDtl.aspx?orgid=04652&amp;balance=%A7%BA%B4%D8%C5%3Cbr/%3E%A7%BA%CA%D1%C1%BE%D1%B9%B8%EC%A1%D1%B9&amp;month=4&amp;year=2020&amp;thetype=%A7%BA%CB%B9%E8%C7%C2%A7%D2%B9" TargetMode="External"/><Relationship Id="rId495" Type="http://schemas.openxmlformats.org/officeDocument/2006/relationships/hyperlink" Target="http://hfo63.cfo.in.th/CheckDataDtl.aspx?orgid=00423&amp;balance=&amp;month=4&amp;year=2020&amp;thetype=%A7%BA%CB%B9%E8%C7%C2%A7%D2%B9" TargetMode="External"/><Relationship Id="rId148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5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562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1192" Type="http://schemas.openxmlformats.org/officeDocument/2006/relationships/hyperlink" Target="http://hfo63.cfo.in.th/CheckDataDtl.aspx?orgid=23748&amp;balance=%A7%BA%B4%D8%C5%3Cbr/%3E%A7%BA%CA%D1%C1%BE%D1%B9%B8%EC%A1%D1%B9&amp;month=4&amp;year=2020&amp;thetype=%A7%BA%CB%B9%E8%C7%C2%A7%D2%B9" TargetMode="External"/><Relationship Id="rId2036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215" Type="http://schemas.openxmlformats.org/officeDocument/2006/relationships/hyperlink" Target="http://hfo63.cfo.in.th/CheckDataDtl.aspx?orgid=05701&amp;balance=%A7%BA%B4%D8%C5%3Cbr/%3E%A7%BA%CA%D1%C1%BE%D1%B9%B8%EC%A1%D1%B9&amp;month=4&amp;year=2020&amp;thetype=%A7%BA%CB%B9%E8%C7%C2%A7%D2%B9" TargetMode="External"/><Relationship Id="rId422" Type="http://schemas.openxmlformats.org/officeDocument/2006/relationships/hyperlink" Target="http://hfo63.cfo.in.th/CheckDataDtl.aspx?orgid=04877&amp;balance=%A7%BA%B4%D8%C5%3Cbr/%3E%A7%BA%CA%D1%C1%BE%D1%B9%B8%EC%A1%D1%B9&amp;month=4&amp;year=2020&amp;thetype=%A7%BA%CB%B9%E8%C7%C2%A7%D2%B9" TargetMode="External"/><Relationship Id="rId867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052" Type="http://schemas.openxmlformats.org/officeDocument/2006/relationships/hyperlink" Target="http://hfo63.cfo.in.th/CheckDataDtl.aspx?orgid=05559&amp;balance=%A7%BA%B4%D8%C5%3Cbr/%3E%A7%BA%CA%D1%C1%BE%D1%B9%B8%EC%A1%D1%B9&amp;month=4&amp;year=2020&amp;thetype=%A7%BA%CB%B9%E8%C7%C2%A7%D2%B9" TargetMode="External"/><Relationship Id="rId1497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727" Type="http://schemas.openxmlformats.org/officeDocument/2006/relationships/hyperlink" Target="http://hfo63.cfo.in.th/CheckDataDtl.aspx?orgid=10234&amp;balance=%A7%BA%B4%D8%C5%3Cbr/%3E%A7%BA%CA%D1%C1%BE%D1%B9%B8%EC%A1%D1%B9&amp;month=4&amp;year=2020&amp;thetype=%A7%BA%CB%B9%E8%C7%C2%A7%D2%B9" TargetMode="External"/><Relationship Id="rId934" Type="http://schemas.openxmlformats.org/officeDocument/2006/relationships/hyperlink" Target="http://hfo63.cfo.in.th/CheckDataDtl.aspx?orgid=05500&amp;balance=%A7%BA%B4%D8%C5%3Cbr/%3E%A7%BA%CA%D1%C1%BE%D1%B9%B8%EC%A1%D1%B9&amp;month=4&amp;year=2020&amp;thetype=%A7%BA%CB%B9%E8%C7%C2%A7%D2%B9" TargetMode="External"/><Relationship Id="rId1357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1564" Type="http://schemas.openxmlformats.org/officeDocument/2006/relationships/hyperlink" Target="http://hfo63.cfo.in.th/CheckDataDtl.aspx?orgid=00401&amp;balance=&amp;month=4&amp;year=2020&amp;thetype=%A7%BA%CB%B9%E8%C7%C2%A7%D2%B9" TargetMode="External"/><Relationship Id="rId1771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63" Type="http://schemas.openxmlformats.org/officeDocument/2006/relationships/hyperlink" Target="http://hfo63.cfo.in.th/CheckDataDtl.aspx?orgid=05620&amp;balance=%A7%BA%B4%D8%C5%3Cbr/%3E%A7%BA%CA%D1%C1%BE%D1%B9%B8%EC%A1%D1%B9&amp;month=4&amp;year=2020&amp;thetype=%A7%BA%CB%B9%E8%C7%C2%A7%D2%B9" TargetMode="External"/><Relationship Id="rId1217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4" Type="http://schemas.openxmlformats.org/officeDocument/2006/relationships/hyperlink" Target="http://hfo63.cfo.in.th/CheckDataDtl.aspx?orgid=04191&amp;balance=%A7%BA%B4%D8%C5%3Cbr/%3E%A7%BA%CA%D1%C1%BE%D1%B9%B8%EC%A1%D1%B9&amp;month=4&amp;year=2020&amp;thetype=%A7%BA%CB%B9%E8%C7%C2%A7%D2%B9" TargetMode="External"/><Relationship Id="rId1631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869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1729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6" Type="http://schemas.openxmlformats.org/officeDocument/2006/relationships/hyperlink" Target="http://hfo63.cfo.in.th/CheckDataDtl.aspx?orgid=04663&amp;balance=%A7%BA%B4%D8%C5%3Cbr/%3E%A7%BA%CA%D1%C1%BE%D1%B9%B8%EC%A1%D1%B9&amp;month=4&amp;year=2020&amp;thetype=%A7%BA%CB%B9%E8%C7%C2%A7%D2%B9" TargetMode="External"/><Relationship Id="rId377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4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2058" Type="http://schemas.openxmlformats.org/officeDocument/2006/relationships/control" Target="../activeX/activeX6.xml"/><Relationship Id="rId5" Type="http://schemas.openxmlformats.org/officeDocument/2006/relationships/hyperlink" Target="http://hfo63.cfo.in.th/CheckDataDtl.aspx?orgid=00515&amp;balance=&amp;month=4&amp;year=2020&amp;thetype=%A7%BA%CB%B9%E8%C7%C2%A7%D2%B9" TargetMode="External"/><Relationship Id="rId237" Type="http://schemas.openxmlformats.org/officeDocument/2006/relationships/hyperlink" Target="http://hfo63.cfo.in.th/CheckDataDtl.aspx?orgid=05712&amp;balance=%A7%BA%B4%D8%C5%3Cbr/%3E%A7%BA%CA%D1%C1%BE%D1%B9%B8%EC%A1%D1%B9&amp;month=4&amp;year=2020&amp;thetype=%A7%BA%CB%B9%E8%C7%C2%A7%D2%B9" TargetMode="External"/><Relationship Id="rId791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889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4" Type="http://schemas.openxmlformats.org/officeDocument/2006/relationships/hyperlink" Target="http://hfo63.cfo.in.th/CheckDataDtl.aspx?orgid=05570&amp;balance=%A7%BA%B4%D8%C5%3Cbr/%3E%A7%BA%CA%D1%C1%BE%D1%B9%B8%EC%A1%D1%B9&amp;month=4&amp;year=2020&amp;thetype=%A7%BA%CB%B9%E8%C7%C2%A7%D2%B9" TargetMode="External"/><Relationship Id="rId444" Type="http://schemas.openxmlformats.org/officeDocument/2006/relationships/hyperlink" Target="http://hfo63.cfo.in.th/CheckDataDtl.aspx?orgid=04888&amp;balance=%A7%BA%B4%D8%C5%3Cbr/%3E%A7%BA%CA%D1%C1%BE%D1%B9%B8%EC%A1%D1%B9&amp;month=4&amp;year=2020&amp;thetype=%A7%BA%CB%B9%E8%C7%C2%A7%D2%B9" TargetMode="External"/><Relationship Id="rId651" Type="http://schemas.openxmlformats.org/officeDocument/2006/relationships/hyperlink" Target="http://hfo63.cfo.in.th/CheckDataDtl.aspx?orgid=04742&amp;balance=%A7%BA%B4%D8%C5%3Cbr/%3E%A7%BA%CA%D1%C1%BE%D1%B9%B8%EC%A1%D1%B9&amp;month=4&amp;year=2020&amp;thetype=%A7%BA%CB%B9%E8%C7%C2%A7%D2%B9" TargetMode="External"/><Relationship Id="rId749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1281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1379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6" Type="http://schemas.openxmlformats.org/officeDocument/2006/relationships/hyperlink" Target="http://hfo63.cfo.in.th/CheckDataDtl.aspx?orgid=04484&amp;balance=%A7%BA%B4%D8%C5%3Cbr/%3E%A7%BA%CA%D1%C1%BE%D1%B9%B8%EC%A1%D1%B9&amp;month=4&amp;year=2020&amp;thetype=%A7%BA%CB%B9%E8%C7%C2%A7%D2%B9" TargetMode="External"/><Relationship Id="rId304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511" Type="http://schemas.openxmlformats.org/officeDocument/2006/relationships/hyperlink" Target="http://hfo63.cfo.in.th/CheckDataDtl.aspx?orgid=04670&amp;balance=%A7%BA%B4%D8%C5%3Cbr/%3E%A7%BA%CA%D1%C1%BE%D1%B9%B8%EC%A1%D1%B9&amp;month=4&amp;year=2020&amp;thetype=%A7%BA%CB%B9%E8%C7%C2%A7%D2%B9" TargetMode="External"/><Relationship Id="rId609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956" Type="http://schemas.openxmlformats.org/officeDocument/2006/relationships/hyperlink" Target="http://hfo63.cfo.in.th/CheckDataDtl.aspx?orgid=05511&amp;balance=%A7%BA%B4%D8%C5%3Cbr/%3E%A7%BA%CA%D1%C1%BE%D1%B9%B8%EC%A1%D1%B9&amp;month=4&amp;year=2020&amp;thetype=%A7%BA%CB%B9%E8%C7%C2%A7%D2%B9" TargetMode="External"/><Relationship Id="rId1141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239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793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5" Type="http://schemas.openxmlformats.org/officeDocument/2006/relationships/hyperlink" Target="http://hfo63.cfo.in.th/CheckDataDtl.aspx?orgid=05631&amp;balance=%A7%BA%B4%D8%C5%3Cbr/%3E%A7%BA%CA%D1%C1%BE%D1%B9%B8%EC%A1%D1%B9&amp;month=4&amp;year=2020&amp;thetype=%A7%BA%CB%B9%E8%C7%C2%A7%D2%B9" TargetMode="External"/><Relationship Id="rId816" Type="http://schemas.openxmlformats.org/officeDocument/2006/relationships/hyperlink" Target="http://hfo63.cfo.in.th/CheckDataDtl.aspx?orgid=00509&amp;balance=%A7%BA%B4%D8%C5%3Cbr/%3E%A7%BA%CA%D1%C1%BE%D1%B9%B8%EC%A1%D1%B9&amp;month=4&amp;year=2020&amp;thetype=%A7%BA%CB%B9%E8%C7%C2%A7%D2%B9" TargetMode="External"/><Relationship Id="rId1001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446" Type="http://schemas.openxmlformats.org/officeDocument/2006/relationships/hyperlink" Target="http://hfo63.cfo.in.th/CheckDataDtl.aspx?orgid=04202&amp;balance=%A7%BA%B4%D8%C5%3Cbr/%3E%A7%BA%CA%D1%C1%BE%D1%B9%B8%EC%A1%D1%B9&amp;month=4&amp;year=2020&amp;thetype=%A7%BA%CB%B9%E8%C7%C2%A7%D2%B9" TargetMode="External"/><Relationship Id="rId1653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860" Type="http://schemas.openxmlformats.org/officeDocument/2006/relationships/hyperlink" Target="http://hfo63.cfo.in.th/CheckDataDtl.aspx?orgid=04625&amp;balance=%A7%BA%B4%D8%C5%3Cbr/%3E%A7%BA%CA%D1%C1%BE%D1%B9%B8%EC%A1%D1%B9&amp;month=4&amp;year=2020&amp;thetype=%A7%BA%CB%B9%E8%C7%C2%A7%D2%B9" TargetMode="External"/><Relationship Id="rId1306" Type="http://schemas.openxmlformats.org/officeDocument/2006/relationships/hyperlink" Target="http://hfo63.cfo.in.th/CheckDataDtl.aspx?orgid=04858&amp;balance=%A7%BA%B4%D8%C5%3Cbr/%3E%A7%BA%CA%D1%C1%BE%D1%B9%B8%EC%A1%D1%B9&amp;month=4&amp;year=2020&amp;thetype=%A7%BA%CB%B9%E8%C7%C2%A7%D2%B9" TargetMode="External"/><Relationship Id="rId1513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720" Type="http://schemas.openxmlformats.org/officeDocument/2006/relationships/hyperlink" Target="http://hfo63.cfo.in.th/CheckDataDtl.aspx?orgid=04553&amp;balance=%A7%BA%B4%D8%C5%3Cbr/%3E%A7%BA%CA%D1%C1%BE%D1%B9%B8%EC%A1%D1%B9&amp;month=4&amp;year=2020&amp;thetype=%A7%BA%CB%B9%E8%C7%C2%A7%D2%B9" TargetMode="External"/><Relationship Id="rId1958" Type="http://schemas.openxmlformats.org/officeDocument/2006/relationships/hyperlink" Target="http://hfo63.cfo.in.th/CheckDataDtl.aspx?orgid=11021&amp;balance=%A7%BA%B4%D8%C5%3Cbr/%3E%A7%BA%CA%D1%C1%BE%D1%B9%B8%EC%A1%D1%B9&amp;month=4&amp;year=2020&amp;thetype=%A7%BA%CB%B9%E8%C7%C2%A7%D2%B9" TargetMode="External"/><Relationship Id="rId12" Type="http://schemas.openxmlformats.org/officeDocument/2006/relationships/hyperlink" Target="http://hfo63.cfo.in.th/CheckDataDtl.aspx?orgid=00522&amp;balance=&amp;month=4&amp;year=2020&amp;thetype=%A7%BA%CB%B9%E8%C7%C2%A7%D2%B9" TargetMode="External"/><Relationship Id="rId1818" Type="http://schemas.openxmlformats.org/officeDocument/2006/relationships/hyperlink" Target="http://hfo63.cfo.in.th/CheckDataDtl.aspx?orgid=04603&amp;balance=%A7%BA%B4%D8%C5%3Cbr/%3E%A7%BA%CA%D1%C1%BE%D1%B9%B8%EC%A1%D1%B9&amp;month=4&amp;year=2020&amp;thetype=%A7%BA%CB%B9%E8%C7%C2%A7%D2%B9" TargetMode="External"/><Relationship Id="rId161" Type="http://schemas.openxmlformats.org/officeDocument/2006/relationships/hyperlink" Target="http://hfo63.cfo.in.th/CheckDataDtl.aspx?orgid=05671&amp;balance=%A7%BA%B4%D8%C5%3Cbr/%3E%A7%BA%CA%D1%C1%BE%D1%B9%B8%EC%A1%D1%B9&amp;month=4&amp;year=2020&amp;thetype=%A7%BA%CB%B9%E8%C7%C2%A7%D2%B9" TargetMode="External"/><Relationship Id="rId399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259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466" Type="http://schemas.openxmlformats.org/officeDocument/2006/relationships/hyperlink" Target="http://hfo63.cfo.in.th/CheckDataDtl.aspx?orgid=11041&amp;balance=%A7%BA%B4%D8%C5%3Cbr/%3E%A7%BA%CA%D1%C1%BE%D1%B9%B8%EC%A1%D1%B9&amp;month=4&amp;year=2020&amp;thetype=%A7%BA%CB%B9%E8%C7%C2%A7%D2%B9" TargetMode="External"/><Relationship Id="rId673" Type="http://schemas.openxmlformats.org/officeDocument/2006/relationships/hyperlink" Target="http://hfo63.cfo.in.th/CheckDataDtl.aspx?orgid=04754&amp;balance=%A7%BA%B4%D8%C5%3Cbr/%3E%A7%BA%CA%D1%C1%BE%D1%B9%B8%EC%A1%D1%B9&amp;month=4&amp;year=2020&amp;thetype=%A7%BA%CB%B9%E8%C7%C2%A7%D2%B9" TargetMode="External"/><Relationship Id="rId880" Type="http://schemas.openxmlformats.org/officeDocument/2006/relationships/hyperlink" Target="http://hfo63.cfo.in.th/CheckDataDtl.aspx?orgid=05473&amp;balance=%A7%BA%B4%D8%C5%3Cbr/%3E%A7%BA%CA%D1%C1%BE%D1%B9%B8%EC%A1%D1%B9&amp;month=4&amp;year=2020&amp;thetype=%A7%BA%CB%B9%E8%C7%C2%A7%D2%B9" TargetMode="External"/><Relationship Id="rId1096" Type="http://schemas.openxmlformats.org/officeDocument/2006/relationships/hyperlink" Target="http://hfo63.cfo.in.th/CheckDataDtl.aspx?orgid=05581&amp;balance=%A7%BA%B4%D8%C5%3Cbr/%3E%A7%BA%CA%D1%C1%BE%D1%B9%B8%EC%A1%D1%B9&amp;month=4&amp;year=2020&amp;thetype=%A7%BA%CB%B9%E8%C7%C2%A7%D2%B9" TargetMode="External"/><Relationship Id="rId119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26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3" Type="http://schemas.openxmlformats.org/officeDocument/2006/relationships/hyperlink" Target="http://hfo63.cfo.in.th/CheckDataDtl.aspx?orgid=04681&amp;balance=%A7%BA%B4%D8%C5%3Cbr/%3E%A7%BA%CA%D1%C1%BE%D1%B9%B8%EC%A1%D1%B9&amp;month=4&amp;year=2020&amp;thetype=%A7%BA%CB%B9%E8%C7%C2%A7%D2%B9" TargetMode="External"/><Relationship Id="rId978" Type="http://schemas.openxmlformats.org/officeDocument/2006/relationships/hyperlink" Target="http://hfo63.cfo.in.th/CheckDataDtl.aspx?orgid=05522&amp;balance=%A7%BA%B4%D8%C5%3Cbr/%3E%A7%BA%CA%D1%C1%BE%D1%B9%B8%EC%A1%D1%B9&amp;month=4&amp;year=2020&amp;thetype=%A7%BA%CB%B9%E8%C7%C2%A7%D2%B9" TargetMode="External"/><Relationship Id="rId1163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1370" Type="http://schemas.openxmlformats.org/officeDocument/2006/relationships/hyperlink" Target="http://hfo63.cfo.in.th/CheckDataDtl.aspx?orgid=14150&amp;balance=%A7%BA%B4%D8%C5%3Cbr/%3E%A7%BA%CA%D1%C1%BE%D1%B9%B8%EC%A1%D1%B9&amp;month=4&amp;year=2020&amp;thetype=%A7%BA%CB%B9%E8%C7%C2%A7%D2%B9" TargetMode="External"/><Relationship Id="rId2007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740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838" Type="http://schemas.openxmlformats.org/officeDocument/2006/relationships/hyperlink" Target="http://hfo63.cfo.in.th/CheckDataDtl.aspx?orgid=05452&amp;balance=%A7%BA%B4%D8%C5%3Cbr/%3E%A7%BA%CA%D1%C1%BE%D1%B9%B8%EC%A1%D1%B9&amp;month=4&amp;year=2020&amp;thetype=%A7%BA%CB%B9%E8%C7%C2%A7%D2%B9" TargetMode="External"/><Relationship Id="rId1023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8" Type="http://schemas.openxmlformats.org/officeDocument/2006/relationships/hyperlink" Target="http://hfo63.cfo.in.th/CheckDataDtl.aspx?orgid=04213&amp;balance=%A7%BA%B4%D8%C5%3Cbr/%3E%A7%BA%CA%D1%C1%BE%D1%B9%B8%EC%A1%D1%B9&amp;month=4&amp;year=2020&amp;thetype=%A7%BA%CB%B9%E8%C7%C2%A7%D2%B9" TargetMode="External"/><Relationship Id="rId1675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2" Type="http://schemas.openxmlformats.org/officeDocument/2006/relationships/hyperlink" Target="http://hfo63.cfo.in.th/CheckDataDtl.aspx?orgid=04636&amp;balance=%A7%BA%B4%D8%C5%3Cbr/%3E%A7%BA%CA%D1%C1%BE%D1%B9%B8%EC%A1%D1%B9&amp;month=4&amp;year=2020&amp;thetype=%A7%BA%CB%B9%E8%C7%C2%A7%D2%B9" TargetMode="External"/><Relationship Id="rId600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1230" Type="http://schemas.openxmlformats.org/officeDocument/2006/relationships/hyperlink" Target="http://hfo63.cfo.in.th/CheckDataDtl.aspx?orgid=04790&amp;balance=%A7%BA%B4%D8%C5%3Cbr/%3E%A7%BA%CA%D1%C1%BE%D1%B9%B8%EC%A1%D1%B9&amp;month=4&amp;year=2020&amp;thetype=%A7%BA%CB%B9%E8%C7%C2%A7%D2%B9" TargetMode="External"/><Relationship Id="rId1328" Type="http://schemas.openxmlformats.org/officeDocument/2006/relationships/hyperlink" Target="http://hfo63.cfo.in.th/CheckDataDtl.aspx?orgid=04897&amp;balance=%A7%BA%B4%D8%C5%3Cbr/%3E%A7%BA%CA%D1%C1%BE%D1%B9%B8%EC%A1%D1%B9&amp;month=4&amp;year=2020&amp;thetype=%A7%BA%CB%B9%E8%C7%C2%A7%D2%B9" TargetMode="External"/><Relationship Id="rId1535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905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742" Type="http://schemas.openxmlformats.org/officeDocument/2006/relationships/hyperlink" Target="http://hfo63.cfo.in.th/CheckDataDtl.aspx?orgid=04564&amp;balance=%A7%BA%B4%D8%C5%3Cbr/%3E%A7%BA%CA%D1%C1%BE%D1%B9%B8%EC%A1%D1%B9&amp;month=4&amp;year=2020&amp;thetype=%A7%BA%CB%B9%E8%C7%C2%A7%D2%B9" TargetMode="External"/><Relationship Id="rId34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2" Type="http://schemas.openxmlformats.org/officeDocument/2006/relationships/hyperlink" Target="http://hfo63.cfo.in.th/CheckDataDtl.aspx?orgid=04492&amp;balance=%A7%BA%B4%D8%C5%3Cbr/%3E%A7%BA%CA%D1%C1%BE%D1%B9%B8%EC%A1%D1%B9&amp;month=4&amp;year=2020&amp;thetype=%A7%BA%CB%B9%E8%C7%C2%A7%D2%B9" TargetMode="External"/><Relationship Id="rId183" Type="http://schemas.openxmlformats.org/officeDocument/2006/relationships/hyperlink" Target="http://hfo63.cfo.in.th/CheckDataDtl.aspx?orgid=05683&amp;balance=%A7%BA%B4%D8%C5%3Cbr/%3E%A7%BA%CA%D1%C1%BE%D1%B9%B8%EC%A1%D1%B9&amp;month=4&amp;year=2020&amp;thetype=%A7%BA%CB%B9%E8%C7%C2%A7%D2%B9" TargetMode="External"/><Relationship Id="rId390" Type="http://schemas.openxmlformats.org/officeDocument/2006/relationships/hyperlink" Target="http://hfo63.cfo.in.th/CheckDataDtl.aspx?orgid=04845&amp;balance=%A7%BA%B4%D8%C5%3Cbr/%3E%A7%BA%CA%D1%C1%BE%D1%B9%B8%EC%A1%D1%B9&amp;month=4&amp;year=2020&amp;thetype=%A7%BA%CB%B9%E8%C7%C2%A7%D2%B9" TargetMode="External"/><Relationship Id="rId1907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250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88" Type="http://schemas.openxmlformats.org/officeDocument/2006/relationships/hyperlink" Target="http://hfo63.cfo.in.th/CheckDataDtl.aspx?orgid=00416&amp;balance=&amp;month=4&amp;year=2020&amp;thetype=%A7%BA%CB%B9%E8%C7%C2%A7%D2%B9" TargetMode="External"/><Relationship Id="rId695" Type="http://schemas.openxmlformats.org/officeDocument/2006/relationships/hyperlink" Target="http://hfo63.cfo.in.th/CheckDataDtl.aspx?orgid=04765&amp;balance=%A7%BA%B4%D8%C5%3Cbr/%3E%A7%BA%CA%D1%C1%BE%D1%B9%B8%EC%A1%D1%B9&amp;month=4&amp;year=2020&amp;thetype=%A7%BA%CB%B9%E8%C7%C2%A7%D2%B9" TargetMode="External"/><Relationship Id="rId110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48" Type="http://schemas.openxmlformats.org/officeDocument/2006/relationships/hyperlink" Target="http://hfo63.cfo.in.th/CheckDataDtl.aspx?orgid=00441&amp;balance=%A7%BA%B4%D8%C5%3Cbr/%3E%A7%BA%CA%D1%C1%BE%D1%B9%B8%EC%A1%D1%B9&amp;month=4&amp;year=2020&amp;thetype=%A7%BA%CB%B9%E8%C7%C2%A7%D2%B9" TargetMode="External"/><Relationship Id="rId555" Type="http://schemas.openxmlformats.org/officeDocument/2006/relationships/hyperlink" Target="http://hfo63.cfo.in.th/CheckDataDtl.aspx?orgid=04692&amp;balance=%A7%BA%B4%D8%C5%3Cbr/%3E%A7%BA%CA%D1%C1%BE%D1%B9%B8%EC%A1%D1%B9&amp;month=4&amp;year=2020&amp;thetype=%A7%BA%CB%B9%E8%C7%C2%A7%D2%B9" TargetMode="External"/><Relationship Id="rId762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1185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1392" Type="http://schemas.openxmlformats.org/officeDocument/2006/relationships/hyperlink" Target="http://hfo63.cfo.in.th/CheckDataDtl.aspx?orgid=04174&amp;balance=%A7%BA%B4%D8%C5%3Cbr/%3E%A7%BA%CA%D1%C1%BE%D1%B9%B8%EC%A1%D1%B9&amp;month=4&amp;year=2020&amp;thetype=%A7%BA%CB%B9%E8%C7%C2%A7%D2%B9" TargetMode="External"/><Relationship Id="rId2029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208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5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2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5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2" Type="http://schemas.openxmlformats.org/officeDocument/2006/relationships/hyperlink" Target="http://hfo63.cfo.in.th/CheckDataDtl.aspx?orgid=04801&amp;balance=%A7%BA%B4%D8%C5%3Cbr/%3E%A7%BA%CA%D1%C1%BE%D1%B9%B8%EC%A1%D1%B9&amp;month=4&amp;year=2020&amp;thetype=%A7%BA%CB%B9%E8%C7%C2%A7%D2%B9" TargetMode="External"/><Relationship Id="rId1697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927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2" Type="http://schemas.openxmlformats.org/officeDocument/2006/relationships/hyperlink" Target="http://hfo63.cfo.in.th/CheckDataDtl.aspx?orgid=05589&amp;balance=%A7%BA%B4%D8%C5%3Cbr/%3E%A7%BA%CA%D1%C1%BE%D1%B9%B8%EC%A1%D1%B9&amp;month=4&amp;year=2020&amp;thetype=%A7%BA%CB%B9%E8%C7%C2%A7%D2%B9" TargetMode="External"/><Relationship Id="rId1557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4" Type="http://schemas.openxmlformats.org/officeDocument/2006/relationships/hyperlink" Target="http://hfo63.cfo.in.th/CheckDataDtl.aspx?orgid=04575&amp;balance=%A7%BA%B4%D8%C5%3Cbr/%3E%A7%BA%CA%D1%C1%BE%D1%B9%B8%EC%A1%D1%B9&amp;month=4&amp;year=2020&amp;thetype=%A7%BA%CB%B9%E8%C7%C2%A7%D2%B9" TargetMode="External"/><Relationship Id="rId1971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6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417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4" Type="http://schemas.openxmlformats.org/officeDocument/2006/relationships/hyperlink" Target="http://hfo63.cfo.in.th/CheckDataDtl.aspx?orgid=04503&amp;balance=%A7%BA%B4%D8%C5%3Cbr/%3E%A7%BA%CA%D1%C1%BE%D1%B9%B8%EC%A1%D1%B9&amp;month=4&amp;year=2020&amp;thetype=%A7%BA%CB%B9%E8%C7%C2%A7%D2%B9" TargetMode="External"/><Relationship Id="rId1831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9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2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577" Type="http://schemas.openxmlformats.org/officeDocument/2006/relationships/hyperlink" Target="http://hfo63.cfo.in.th/CheckDataDtl.aspx?orgid=04703&amp;balance=%A7%BA%B4%D8%C5%3Cbr/%3E%A7%BA%CA%D1%C1%BE%D1%B9%B8%EC%A1%D1%B9&amp;month=4&amp;year=2020&amp;thetype=%A7%BA%CB%B9%E8%C7%C2%A7%D2%B9" TargetMode="External"/><Relationship Id="rId132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784" Type="http://schemas.openxmlformats.org/officeDocument/2006/relationships/hyperlink" Target="http://hfo63.cfo.in.th/CheckDataDtl.aspx?orgid=00493&amp;balance=%A7%BA%B4%D8%C5%3Cbr/%3E%A7%BA%CA%D1%C1%BE%D1%B9%B8%EC%A1%D1%B9&amp;month=4&amp;year=2020&amp;thetype=%A7%BA%CB%B9%E8%C7%C2%A7%D2%B9" TargetMode="External"/><Relationship Id="rId991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1067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2020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37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4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851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1274" Type="http://schemas.openxmlformats.org/officeDocument/2006/relationships/hyperlink" Target="http://hfo63.cfo.in.th/CheckDataDtl.aspx?orgid=04831&amp;balance=%A7%BA%B4%D8%C5%3Cbr/%3E%A7%BA%CA%D1%C1%BE%D1%B9%B8%EC%A1%D1%B9&amp;month=4&amp;year=2020&amp;thetype=%A7%BA%CB%B9%E8%C7%C2%A7%D2%B9" TargetMode="External"/><Relationship Id="rId1481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1579" Type="http://schemas.openxmlformats.org/officeDocument/2006/relationships/hyperlink" Target="http://hfo63.cfo.in.th/CheckDataDtl.aspx?orgid=00415&amp;balance=&amp;month=4&amp;year=2020&amp;thetype=%A7%BA%CB%B9%E8%C7%C2%A7%D2%B9" TargetMode="External"/><Relationship Id="rId504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1" Type="http://schemas.openxmlformats.org/officeDocument/2006/relationships/hyperlink" Target="http://hfo63.cfo.in.th/CheckDataDtl.aspx?orgid=04773&amp;balance=%A7%BA%B4%D8%C5%3Cbr/%3E%A7%BA%CA%D1%C1%BE%D1%B9%B8%EC%A1%D1%B9&amp;month=4&amp;year=2020&amp;thetype=%A7%BA%CB%B9%E8%C7%C2%A7%D2%B9" TargetMode="External"/><Relationship Id="rId949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4" Type="http://schemas.openxmlformats.org/officeDocument/2006/relationships/hyperlink" Target="http://hfo63.cfo.in.th/CheckDataDtl.aspx?orgid=11093&amp;balance=%A7%BA%B4%D8%C5%3Cbr/%3E%A7%BA%CA%D1%C1%BE%D1%B9%B8%EC%A1%D1%B9&amp;month=4&amp;year=2020&amp;thetype=%A7%BA%CB%B9%E8%C7%C2%A7%D2%B9" TargetMode="External"/><Relationship Id="rId1341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786" Type="http://schemas.openxmlformats.org/officeDocument/2006/relationships/hyperlink" Target="http://hfo63.cfo.in.th/CheckDataDtl.aspx?orgid=04586&amp;balance=%A7%BA%B4%D8%C5%3Cbr/%3E%A7%BA%CA%D1%C1%BE%D1%B9%B8%EC%A1%D1%B9&amp;month=4&amp;year=2020&amp;thetype=%A7%BA%CB%B9%E8%C7%C2%A7%D2%B9" TargetMode="External"/><Relationship Id="rId1993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8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809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201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439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6" Type="http://schemas.openxmlformats.org/officeDocument/2006/relationships/hyperlink" Target="http://hfo63.cfo.in.th/CheckDataDtl.aspx?orgid=04515&amp;balance=%A7%BA%B4%D8%C5%3Cbr/%3E%A7%BA%CA%D1%C1%BE%D1%B9%B8%EC%A1%D1%B9&amp;month=4&amp;year=2020&amp;thetype=%A7%BA%CB%B9%E8%C7%C2%A7%D2%B9" TargetMode="External"/><Relationship Id="rId1853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6" Type="http://schemas.openxmlformats.org/officeDocument/2006/relationships/hyperlink" Target="http://hfo63.cfo.in.th/CheckDataDtl.aspx?orgid=04232&amp;balance=%A7%BA%B4%D8%C5%3Cbr/%3E%A7%BA%CA%D1%C1%BE%D1%B9%B8%EC%A1%D1%B9&amp;month=4&amp;year=2020&amp;thetype=%A7%BA%CB%B9%E8%C7%C2%A7%D2%B9" TargetMode="External"/><Relationship Id="rId1713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1920" Type="http://schemas.openxmlformats.org/officeDocument/2006/relationships/hyperlink" Target="http://hfo63.cfo.in.th/CheckDataDtl.aspx?orgid=04655&amp;balance=%A7%BA%B4%D8%C5%3Cbr/%3E%A7%BA%CA%D1%C1%BE%D1%B9%B8%EC%A1%D1%B9&amp;month=4&amp;year=2020&amp;thetype=%A7%BA%CB%B9%E8%C7%C2%A7%D2%B9" TargetMode="External"/><Relationship Id="rId294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4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1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9" Type="http://schemas.openxmlformats.org/officeDocument/2006/relationships/hyperlink" Target="http://hfo63.cfo.in.th/CheckDataDtl.aspx?orgid=04716&amp;balance=%A7%BA%B4%D8%C5%3Cbr/%3E%A7%BA%CA%D1%C1%BE%D1%B9%B8%EC%A1%D1%B9&amp;month=4&amp;year=2020&amp;thetype=%A7%BA%CB%B9%E8%C7%C2%A7%D2%B9" TargetMode="External"/><Relationship Id="rId2042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459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6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3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9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6" Type="http://schemas.openxmlformats.org/officeDocument/2006/relationships/hyperlink" Target="http://hfo63.cfo.in.th/CheckDataDtl.aspx?orgid=04842&amp;balance=%A7%BA%B4%D8%C5%3Cbr/%3E%A7%BA%CA%D1%C1%BE%D1%B9%B8%EC%A1%D1%B9&amp;month=4&amp;year=2020&amp;thetype=%A7%BA%CB%B9%E8%C7%C2%A7%D2%B9" TargetMode="External"/><Relationship Id="rId221" Type="http://schemas.openxmlformats.org/officeDocument/2006/relationships/hyperlink" Target="http://hfo63.cfo.in.th/CheckDataDtl.aspx?orgid=05704&amp;balance=%A7%BA%B4%D8%C5%3Cbr/%3E%A7%BA%CA%D1%C1%BE%D1%B9%B8%EC%A1%D1%B9&amp;month=4&amp;year=2020&amp;thetype=%A7%BA%CB%B9%E8%C7%C2%A7%D2%B9" TargetMode="External"/><Relationship Id="rId319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26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1156" Type="http://schemas.openxmlformats.org/officeDocument/2006/relationships/hyperlink" Target="http://hfo63.cfo.in.th/CheckDataDtl.aspx?orgid=11450&amp;balance=%A7%BA%B4%D8%C5%3Cbr/%3E%A7%BA%CA%D1%C1%BE%D1%B9%B8%EC%A1%D1%B9&amp;month=4&amp;year=2020&amp;thetype=%A7%BA%CB%B9%E8%C7%C2%A7%D2%B9" TargetMode="External"/><Relationship Id="rId1363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733" Type="http://schemas.openxmlformats.org/officeDocument/2006/relationships/hyperlink" Target="http://hfo63.cfo.in.th/CheckDataDtl.aspx?orgid=11031&amp;balance=%A7%BA%B4%D8%C5%3Cbr/%3E%A7%BA%CA%D1%C1%BE%D1%B9%B8%EC%A1%D1%B9&amp;month=4&amp;year=2020&amp;thetype=%A7%BA%CB%B9%E8%C7%C2%A7%D2%B9" TargetMode="External"/><Relationship Id="rId940" Type="http://schemas.openxmlformats.org/officeDocument/2006/relationships/hyperlink" Target="http://hfo63.cfo.in.th/CheckDataDtl.aspx?orgid=05503&amp;balance=%A7%BA%B4%D8%C5%3Cbr/%3E%A7%BA%CA%D1%C1%BE%D1%B9%B8%EC%A1%D1%B9&amp;month=4&amp;year=2020&amp;thetype=%A7%BA%CB%B9%E8%C7%C2%A7%D2%B9" TargetMode="External"/><Relationship Id="rId1016" Type="http://schemas.openxmlformats.org/officeDocument/2006/relationships/hyperlink" Target="http://hfo63.cfo.in.th/CheckDataDtl.aspx?orgid=05541&amp;balance=%A7%BA%B4%D8%C5%3Cbr/%3E%A7%BA%CA%D1%C1%BE%D1%B9%B8%EC%A1%D1%B9&amp;month=4&amp;year=2020&amp;thetype=%A7%BA%CB%B9%E8%C7%C2%A7%D2%B9" TargetMode="External"/><Relationship Id="rId1570" Type="http://schemas.openxmlformats.org/officeDocument/2006/relationships/hyperlink" Target="http://hfo63.cfo.in.th/CheckDataDtl.aspx?orgid=00407&amp;balance=&amp;month=4&amp;year=2020&amp;thetype=%A7%BA%CB%B9%E8%C7%C2%A7%D2%B9" TargetMode="External"/><Relationship Id="rId1668" Type="http://schemas.openxmlformats.org/officeDocument/2006/relationships/hyperlink" Target="http://hfo63.cfo.in.th/CheckDataDtl.aspx?orgid=04527&amp;balance=%A7%BA%B4%D8%C5%3Cbr/%3E%A7%BA%CA%D1%C1%BE%D1%B9%B8%EC%A1%D1%B9&amp;month=4&amp;year=2020&amp;thetype=%A7%BA%CB%B9%E8%C7%C2%A7%D2%B9" TargetMode="External"/><Relationship Id="rId1875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800" Type="http://schemas.openxmlformats.org/officeDocument/2006/relationships/hyperlink" Target="http://hfo63.cfo.in.th/CheckDataDtl.aspx?orgid=00501&amp;balance=%A7%BA%B4%D8%C5%3Cbr/%3E%A7%BA%CA%D1%C1%BE%D1%B9%B8%EC%A1%D1%B9&amp;month=4&amp;year=2020&amp;thetype=%A7%BA%CB%B9%E8%C7%C2%A7%D2%B9" TargetMode="External"/><Relationship Id="rId1223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430" Type="http://schemas.openxmlformats.org/officeDocument/2006/relationships/hyperlink" Target="http://hfo63.cfo.in.th/CheckDataDtl.aspx?orgid=04194&amp;balance=%A7%BA%B4%D8%C5%3Cbr/%3E%A7%BA%CA%D1%C1%BE%D1%B9%B8%EC%A1%D1%B9&amp;month=4&amp;year=2020&amp;thetype=%A7%BA%CB%B9%E8%C7%C2%A7%D2%B9" TargetMode="External"/><Relationship Id="rId1528" Type="http://schemas.openxmlformats.org/officeDocument/2006/relationships/hyperlink" Target="http://hfo63.cfo.in.th/CheckDataDtl.aspx?orgid=04243&amp;balance=%A7%BA%B4%D8%C5%3Cbr/%3E%A7%BA%CA%D1%C1%BE%D1%B9%B8%EC%A1%D1%B9&amp;month=4&amp;year=2020&amp;thetype=%A7%BA%CB%B9%E8%C7%C2%A7%D2%B9" TargetMode="External"/><Relationship Id="rId1735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2" Type="http://schemas.openxmlformats.org/officeDocument/2006/relationships/hyperlink" Target="http://hfo63.cfo.in.th/CheckDataDtl.aspx?orgid=11013&amp;balance=%A7%BA%B4%D8%C5%3Cbr/%3E%A7%BA%CA%D1%C1%BE%D1%B9%B8%EC%A1%D1%B9&amp;month=4&amp;year=2020&amp;thetype=%A7%BA%CB%B9%E8%C7%C2%A7%D2%B9" TargetMode="External"/><Relationship Id="rId27" Type="http://schemas.openxmlformats.org/officeDocument/2006/relationships/hyperlink" Target="http://hfo63.cfo.in.th/CheckDataDtl.aspx?orgid=05602&amp;balance=%A7%BA%B4%D8%C5%3Cbr/%3E%A7%BA%CA%D1%C1%BE%D1%B9%B8%EC%A1%D1%B9&amp;month=4&amp;year=2020&amp;thetype=%A7%BA%CB%B9%E8%C7%C2%A7%D2%B9" TargetMode="External"/><Relationship Id="rId1802" Type="http://schemas.openxmlformats.org/officeDocument/2006/relationships/hyperlink" Target="http://hfo63.cfo.in.th/CheckDataDtl.aspx?orgid=04595&amp;balance=%A7%BA%B4%D8%C5%3Cbr/%3E%A7%BA%CA%D1%C1%BE%D1%B9%B8%EC%A1%D1%B9&amp;month=4&amp;year=2020&amp;thetype=%A7%BA%CB%B9%E8%C7%C2%A7%D2%B9" TargetMode="External"/><Relationship Id="rId176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383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590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243" Type="http://schemas.openxmlformats.org/officeDocument/2006/relationships/hyperlink" Target="http://hfo63.cfo.in.th/CheckDataDtl.aspx?orgid=05715&amp;balance=%A7%BA%B4%D8%C5%3Cbr/%3E%A7%BA%CA%D1%C1%BE%D1%B9%B8%EC%A1%D1%B9&amp;month=4&amp;year=2020&amp;thetype=%A7%BA%CB%B9%E8%C7%C2%A7%D2%B9" TargetMode="External"/><Relationship Id="rId450" Type="http://schemas.openxmlformats.org/officeDocument/2006/relationships/hyperlink" Target="http://hfo63.cfo.in.th/CheckDataDtl.aspx?orgid=04891&amp;balance=%A7%BA%B4%D8%C5%3Cbr/%3E%A7%BA%CA%D1%C1%BE%D1%B9%B8%EC%A1%D1%B9&amp;month=4&amp;year=2020&amp;thetype=%A7%BA%CB%B9%E8%C7%C2%A7%D2%B9" TargetMode="External"/><Relationship Id="rId688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895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080" Type="http://schemas.openxmlformats.org/officeDocument/2006/relationships/hyperlink" Target="http://hfo63.cfo.in.th/CheckDataDtl.aspx?orgid=05573&amp;balance=%A7%BA%B4%D8%C5%3Cbr/%3E%A7%BA%CA%D1%C1%BE%D1%B9%B8%EC%A1%D1%B9&amp;month=4&amp;year=2020&amp;thetype=%A7%BA%CB%B9%E8%C7%C2%A7%D2%B9" TargetMode="External"/><Relationship Id="rId103" Type="http://schemas.openxmlformats.org/officeDocument/2006/relationships/hyperlink" Target="http://hfo63.cfo.in.th/CheckDataDtl.aspx?orgid=05640&amp;balance=%A7%BA%B4%D8%C5%3Cbr/%3E%A7%BA%CA%D1%C1%BE%D1%B9%B8%EC%A1%D1%B9&amp;month=4&amp;year=2020&amp;thetype=%A7%BA%CB%B9%E8%C7%C2%A7%D2%B9" TargetMode="External"/><Relationship Id="rId310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48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5" Type="http://schemas.openxmlformats.org/officeDocument/2006/relationships/hyperlink" Target="http://hfo63.cfo.in.th/CheckDataDtl.aspx?orgid=13925&amp;balance=%A7%BA%B4%D8%C5%3Cbr/%3E%A7%BA%CA%D1%C1%BE%D1%B9%B8%EC%A1%D1%B9&amp;month=4&amp;year=2020&amp;thetype=%A7%BA%CB%B9%E8%C7%C2%A7%D2%B9" TargetMode="External"/><Relationship Id="rId962" Type="http://schemas.openxmlformats.org/officeDocument/2006/relationships/hyperlink" Target="http://hfo63.cfo.in.th/CheckDataDtl.aspx?orgid=05514&amp;balance=%A7%BA%B4%D8%C5%3Cbr/%3E%A7%BA%CA%D1%C1%BE%D1%B9%B8%EC%A1%D1%B9&amp;month=4&amp;year=2020&amp;thetype=%A7%BA%CB%B9%E8%C7%C2%A7%D2%B9" TargetMode="External"/><Relationship Id="rId1178" Type="http://schemas.openxmlformats.org/officeDocument/2006/relationships/hyperlink" Target="http://hfo63.cfo.in.th/CheckDataDtl.aspx?orgid=13977&amp;balance=%A7%BA%B4%D8%C5%3Cbr/%3E%A7%BA%CA%D1%C1%BE%D1%B9%B8%EC%A1%D1%B9&amp;month=4&amp;year=2020&amp;thetype=%A7%BA%CB%B9%E8%C7%C2%A7%D2%B9" TargetMode="External"/><Relationship Id="rId1385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2" Type="http://schemas.openxmlformats.org/officeDocument/2006/relationships/hyperlink" Target="http://hfo63.cfo.in.th/CheckDataDtl.aspx?orgid=04487&amp;balance=%A7%BA%B4%D8%C5%3Cbr/%3E%A7%BA%CA%D1%C1%BE%D1%B9%B8%EC%A1%D1%B9&amp;month=4&amp;year=2020&amp;thetype=%A7%BA%CB%B9%E8%C7%C2%A7%D2%B9" TargetMode="External"/><Relationship Id="rId91" Type="http://schemas.openxmlformats.org/officeDocument/2006/relationships/hyperlink" Target="http://hfo63.cfo.in.th/CheckDataDtl.aspx?orgid=05634&amp;balance=%A7%BA%B4%D8%C5%3Cbr/%3E%A7%BA%CA%D1%C1%BE%D1%B9%B8%EC%A1%D1%B9&amp;month=4&amp;year=2020&amp;thetype=%A7%BA%CB%B9%E8%C7%C2%A7%D2%B9" TargetMode="External"/><Relationship Id="rId408" Type="http://schemas.openxmlformats.org/officeDocument/2006/relationships/hyperlink" Target="http://hfo63.cfo.in.th/CheckDataDtl.aspx?orgid=04870&amp;balance=%A7%BA%B4%D8%C5%3Cbr/%3E%A7%BA%CA%D1%C1%BE%D1%B9%B8%EC%A1%D1%B9&amp;month=4&amp;year=2020&amp;thetype=%A7%BA%CB%B9%E8%C7%C2%A7%D2%B9" TargetMode="External"/><Relationship Id="rId615" Type="http://schemas.openxmlformats.org/officeDocument/2006/relationships/hyperlink" Target="http://hfo63.cfo.in.th/CheckDataDtl.aspx?orgid=04724&amp;balance=%A7%BA%B4%D8%C5%3Cbr/%3E%A7%BA%CA%D1%C1%BE%D1%B9%B8%EC%A1%D1%B9&amp;month=4&amp;year=2020&amp;thetype=%A7%BA%CB%B9%E8%C7%C2%A7%D2%B9" TargetMode="External"/><Relationship Id="rId822" Type="http://schemas.openxmlformats.org/officeDocument/2006/relationships/hyperlink" Target="http://hfo63.cfo.in.th/CheckDataDtl.aspx?orgid=05444&amp;balance=%A7%BA%B4%D8%C5%3Cbr/%3E%A7%BA%CA%D1%C1%BE%D1%B9%B8%EC%A1%D1%B9&amp;month=4&amp;year=2020&amp;thetype=%A7%BA%CB%B9%E8%C7%C2%A7%D2%B9" TargetMode="External"/><Relationship Id="rId1038" Type="http://schemas.openxmlformats.org/officeDocument/2006/relationships/hyperlink" Target="http://hfo63.cfo.in.th/CheckDataDtl.aspx?orgid=05552&amp;balance=%A7%BA%B4%D8%C5%3Cbr/%3E%A7%BA%CA%D1%C1%BE%D1%B9%B8%EC%A1%D1%B9&amp;month=4&amp;year=2020&amp;thetype=%A7%BA%CB%B9%E8%C7%C2%A7%D2%B9" TargetMode="External"/><Relationship Id="rId1245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2" Type="http://schemas.openxmlformats.org/officeDocument/2006/relationships/hyperlink" Target="http://hfo63.cfo.in.th/CheckDataDtl.aspx?orgid=04205&amp;balance=%A7%BA%B4%D8%C5%3Cbr/%3E%A7%BA%CA%D1%C1%BE%D1%B9%B8%EC%A1%D1%B9&amp;month=4&amp;year=2020&amp;thetype=%A7%BA%CB%B9%E8%C7%C2%A7%D2%B9" TargetMode="External"/><Relationship Id="rId1897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1105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2" Type="http://schemas.openxmlformats.org/officeDocument/2006/relationships/hyperlink" Target="http://hfo63.cfo.in.th/CheckDataDtl.aspx?orgid=04861&amp;balance=%A7%BA%B4%D8%C5%3Cbr/%3E%A7%BA%CA%D1%C1%BE%D1%B9%B8%EC%A1%D1%B9&amp;month=4&amp;year=2020&amp;thetype=%A7%BA%CB%B9%E8%C7%C2%A7%D2%B9" TargetMode="External"/><Relationship Id="rId1757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4" Type="http://schemas.openxmlformats.org/officeDocument/2006/relationships/hyperlink" Target="http://hfo63.cfo.in.th/CheckDataDtl.aspx?orgid=11024&amp;balance=%A7%BA%B4%D8%C5%3Cbr/%3E%A7%BA%CA%D1%C1%BE%D1%B9%B8%EC%A1%D1%B9&amp;month=4&amp;year=2020&amp;thetype=%A7%BA%CB%B9%E8%C7%C2%A7%D2%B9" TargetMode="External"/><Relationship Id="rId49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617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4" Type="http://schemas.openxmlformats.org/officeDocument/2006/relationships/hyperlink" Target="http://hfo63.cfo.in.th/CheckDataDtl.aspx?orgid=04606&amp;balance=%A7%BA%B4%D8%C5%3Cbr/%3E%A7%BA%CA%D1%C1%BE%D1%B9%B8%EC%A1%D1%B9&amp;month=4&amp;year=2020&amp;thetype=%A7%BA%CB%B9%E8%C7%C2%A7%D2%B9" TargetMode="External"/><Relationship Id="rId198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5" Type="http://schemas.openxmlformats.org/officeDocument/2006/relationships/hyperlink" Target="http://hfo63.cfo.in.th/CheckDataDtl.aspx?orgid=05726&amp;balance=%A7%BA%B4%D8%C5%3Cbr/%3E%A7%BA%CA%D1%C1%BE%D1%B9%B8%EC%A1%D1%B9&amp;month=4&amp;year=2020&amp;thetype=%A7%BA%CB%B9%E8%C7%C2%A7%D2%B9" TargetMode="External"/><Relationship Id="rId472" Type="http://schemas.openxmlformats.org/officeDocument/2006/relationships/hyperlink" Target="http://hfo63.cfo.in.th/CheckDataDtl.aspx?orgid=11047&amp;balance=%A7%BA%B4%D8%C5%3Cbr/%3E%A7%BA%CA%D1%C1%BE%D1%B9%B8%EC%A1%D1%B9&amp;month=4&amp;year=2020&amp;thetype=%A7%BA%CB%B9%E8%C7%C2%A7%D2%B9" TargetMode="External"/><Relationship Id="rId125" Type="http://schemas.openxmlformats.org/officeDocument/2006/relationships/hyperlink" Target="http://hfo63.cfo.in.th/CheckDataDtl.aspx?orgid=05653&amp;balance=%A7%BA%B4%D8%C5%3Cbr/%3E%A7%BA%CA%D1%C1%BE%D1%B9%B8%EC%A1%D1%B9&amp;month=4&amp;year=2020&amp;thetype=%A7%BA%CB%B9%E8%C7%C2%A7%D2%B9" TargetMode="External"/><Relationship Id="rId332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777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4" Type="http://schemas.openxmlformats.org/officeDocument/2006/relationships/hyperlink" Target="http://hfo63.cfo.in.th/CheckDataDtl.aspx?orgid=05525&amp;balance=%A7%BA%B4%D8%C5%3Cbr/%3E%A7%BA%CA%D1%C1%BE%D1%B9%B8%EC%A1%D1%B9&amp;month=4&amp;year=2020&amp;thetype=%A7%BA%CB%B9%E8%C7%C2%A7%D2%B9" TargetMode="External"/><Relationship Id="rId2013" Type="http://schemas.openxmlformats.org/officeDocument/2006/relationships/hyperlink" Target="http://hfo63.cfo.in.th/CheckDataDtl.aspx?orgid=14245&amp;balance=%A7%BA%B4%D8%C5%3Cbr/%3E%A7%BA%CA%D1%C1%BE%D1%B9%B8%EC%A1%D1%B9&amp;month=4&amp;year=2020&amp;thetype=%A7%BA%CB%B9%E8%C7%C2%A7%D2%B9" TargetMode="External"/><Relationship Id="rId637" Type="http://schemas.openxmlformats.org/officeDocument/2006/relationships/hyperlink" Target="http://hfo63.cfo.in.th/CheckDataDtl.aspx?orgid=04735&amp;balance=%A7%BA%B4%D8%C5%3Cbr/%3E%A7%BA%CA%D1%C1%BE%D1%B9%B8%EC%A1%D1%B9&amp;month=4&amp;year=2020&amp;thetype=%A7%BA%CB%B9%E8%C7%C2%A7%D2%B9" TargetMode="External"/><Relationship Id="rId844" Type="http://schemas.openxmlformats.org/officeDocument/2006/relationships/hyperlink" Target="http://hfo63.cfo.in.th/CheckDataDtl.aspx?orgid=05455&amp;balance=%A7%BA%B4%D8%C5%3Cbr/%3E%A7%BA%CA%D1%C1%BE%D1%B9%B8%EC%A1%D1%B9&amp;month=4&amp;year=2020&amp;thetype=%A7%BA%CB%B9%E8%C7%C2%A7%D2%B9" TargetMode="External"/><Relationship Id="rId1267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4" Type="http://schemas.openxmlformats.org/officeDocument/2006/relationships/hyperlink" Target="http://hfo63.cfo.in.th/CheckDataDtl.aspx?orgid=04216&amp;balance=%A7%BA%B4%D8%C5%3Cbr/%3E%A7%BA%CA%D1%C1%BE%D1%B9%B8%EC%A1%D1%B9&amp;month=4&amp;year=2020&amp;thetype=%A7%BA%CB%B9%E8%C7%C2%A7%D2%B9" TargetMode="External"/><Relationship Id="rId1681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704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1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127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334" Type="http://schemas.openxmlformats.org/officeDocument/2006/relationships/hyperlink" Target="http://hfo63.cfo.in.th/CheckDataDtl.aspx?orgid=04900&amp;balance=%A7%BA%B4%D8%C5%3Cbr/%3E%A7%BA%CA%D1%C1%BE%D1%B9%B8%EC%A1%D1%B9&amp;month=4&amp;year=2020&amp;thetype=%A7%BA%CB%B9%E8%C7%C2%A7%D2%B9" TargetMode="External"/><Relationship Id="rId1541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779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6" Type="http://schemas.openxmlformats.org/officeDocument/2006/relationships/hyperlink" Target="http://hfo63.cfo.in.th/CheckDataDtl.aspx?orgid=13908&amp;balance=%A7%BA%B4%D8%C5%3Cbr/%3E%A7%BA%CA%D1%C1%BE%D1%B9%B8%EC%A1%D1%B9&amp;month=4&amp;year=2020&amp;thetype=%A7%BA%CB%B9%E8%C7%C2%A7%D2%B9" TargetMode="External"/><Relationship Id="rId40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401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639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846" Type="http://schemas.openxmlformats.org/officeDocument/2006/relationships/hyperlink" Target="http://hfo63.cfo.in.th/CheckDataDtl.aspx?orgid=04617&amp;balance=%A7%BA%B4%D8%C5%3Cbr/%3E%A7%BA%CA%D1%C1%BE%D1%B9%B8%EC%A1%D1%B9&amp;month=4&amp;year=2020&amp;thetype=%A7%BA%CB%B9%E8%C7%C2%A7%D2%B9" TargetMode="External"/><Relationship Id="rId1706" Type="http://schemas.openxmlformats.org/officeDocument/2006/relationships/hyperlink" Target="http://hfo63.cfo.in.th/CheckDataDtl.aspx?orgid=04546&amp;balance=%A7%BA%B4%D8%C5%3Cbr/%3E%A7%BA%CA%D1%C1%BE%D1%B9%B8%EC%A1%D1%B9&amp;month=4&amp;year=2020&amp;thetype=%A7%BA%CB%B9%E8%C7%C2%A7%D2%B9" TargetMode="External"/><Relationship Id="rId1913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7" Type="http://schemas.openxmlformats.org/officeDocument/2006/relationships/hyperlink" Target="http://hfo63.cfo.in.th/CheckDataDtl.aspx?orgid=05737&amp;balance=%A7%BA%B4%D8%C5%3Cbr/%3E%A7%BA%CA%D1%C1%BE%D1%B9%B8%EC%A1%D1%B9&amp;month=4&amp;year=2020&amp;thetype=%A7%BA%CB%B9%E8%C7%C2%A7%D2%B9" TargetMode="External"/><Relationship Id="rId494" Type="http://schemas.openxmlformats.org/officeDocument/2006/relationships/hyperlink" Target="http://hfo63.cfo.in.th/CheckDataDtl.aspx?orgid=00422&amp;balance=&amp;month=4&amp;year=2020&amp;thetype=%A7%BA%CB%B9%E8%C7%C2%A7%D2%B9" TargetMode="External"/><Relationship Id="rId147" Type="http://schemas.openxmlformats.org/officeDocument/2006/relationships/hyperlink" Target="http://hfo63.cfo.in.th/CheckDataDtl.aspx?orgid=05664&amp;balance=%A7%BA%B4%D8%C5%3Cbr/%3E%A7%BA%CA%D1%C1%BE%D1%B9%B8%EC%A1%D1%B9&amp;month=4&amp;year=2020&amp;thetype=%A7%BA%CB%B9%E8%C7%C2%A7%D2%B9" TargetMode="External"/><Relationship Id="rId354" Type="http://schemas.openxmlformats.org/officeDocument/2006/relationships/hyperlink" Target="http://hfo63.cfo.in.th/CheckDataDtl.aspx?orgid=04811&amp;balance=%A7%BA%B4%D8%C5%3Cbr/%3E%A7%BA%CA%D1%C1%BE%D1%B9%B8%EC%A1%D1%B9&amp;month=4&amp;year=2020&amp;thetype=%A7%BA%CB%B9%E8%C7%C2%A7%D2%B9" TargetMode="External"/><Relationship Id="rId799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1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5" Type="http://schemas.openxmlformats.org/officeDocument/2006/relationships/hyperlink" Target="http://hfo63.cfo.in.th/CheckDataDtl.aspx?orgid=21440&amp;balance=%A7%BA%B4%D8%C5%3Cbr/%3E%A7%BA%CA%D1%C1%BE%D1%B9%B8%EC%A1%D1%B9&amp;month=4&amp;year=2020&amp;thetype=%A7%BA%CB%B9%E8%C7%C2%A7%D2%B9" TargetMode="External"/><Relationship Id="rId561" Type="http://schemas.openxmlformats.org/officeDocument/2006/relationships/hyperlink" Target="http://hfo63.cfo.in.th/CheckDataDtl.aspx?orgid=04695&amp;balance=%A7%BA%B4%D8%C5%3Cbr/%3E%A7%BA%CA%D1%C1%BE%D1%B9%B8%EC%A1%D1%B9&amp;month=4&amp;year=2020&amp;thetype=%A7%BA%CB%B9%E8%C7%C2%A7%D2%B9" TargetMode="External"/><Relationship Id="rId659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66" Type="http://schemas.openxmlformats.org/officeDocument/2006/relationships/hyperlink" Target="http://hfo63.cfo.in.th/CheckDataDtl.aspx?orgid=05466&amp;balance=%A7%BA%B4%D8%C5%3Cbr/%3E%A7%BA%CA%D1%C1%BE%D1%B9%B8%EC%A1%D1%B9&amp;month=4&amp;year=2020&amp;thetype=%A7%BA%CB%B9%E8%C7%C2%A7%D2%B9" TargetMode="External"/><Relationship Id="rId1289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6" Type="http://schemas.openxmlformats.org/officeDocument/2006/relationships/hyperlink" Target="http://hfo63.cfo.in.th/CheckDataDtl.aspx?orgid=04227&amp;balance=%A7%BA%B4%D8%C5%3Cbr/%3E%A7%BA%CA%D1%C1%BE%D1%B9%B8%EC%A1%D1%B9&amp;month=4&amp;year=2020&amp;thetype=%A7%BA%CB%B9%E8%C7%C2%A7%D2%B9" TargetMode="External"/><Relationship Id="rId214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1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519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1051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149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6" Type="http://schemas.openxmlformats.org/officeDocument/2006/relationships/hyperlink" Target="http://hfo63.cfo.in.th/CheckDataDtl.aspx?orgid=10241&amp;balance=%A7%BA%B4%D8%C5%3Cbr/%3E%A7%BA%CA%D1%C1%BE%D1%B9%B8%EC%A1%D1%B9&amp;month=4&amp;year=2020&amp;thetype=%A7%BA%CB%B9%E8%C7%C2%A7%D2%B9" TargetMode="External"/><Relationship Id="rId726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3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009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563" Type="http://schemas.openxmlformats.org/officeDocument/2006/relationships/hyperlink" Target="http://hfo63.cfo.in.th/CheckDataDtl.aspx?orgid=00400&amp;balance=&amp;month=4&amp;year=2020&amp;thetype=%A7%BA%CB%B9%E8%C7%C2%A7%D2%B9" TargetMode="External"/><Relationship Id="rId1770" Type="http://schemas.openxmlformats.org/officeDocument/2006/relationships/hyperlink" Target="http://hfo63.cfo.in.th/CheckDataDtl.aspx?orgid=04578&amp;balance=%A7%BA%B4%D8%C5%3Cbr/%3E%A7%BA%CA%D1%C1%BE%D1%B9%B8%EC%A1%D1%B9&amp;month=4&amp;year=2020&amp;thetype=%A7%BA%CB%B9%E8%C7%C2%A7%D2%B9" TargetMode="External"/><Relationship Id="rId1868" Type="http://schemas.openxmlformats.org/officeDocument/2006/relationships/hyperlink" Target="http://hfo63.cfo.in.th/CheckDataDtl.aspx?orgid=04629&amp;balance=%A7%BA%B4%D8%C5%3Cbr/%3E%A7%BA%CA%D1%C1%BE%D1%B9%B8%EC%A1%D1%B9&amp;month=4&amp;year=2020&amp;thetype=%A7%BA%CB%B9%E8%C7%C2%A7%D2%B9" TargetMode="External"/><Relationship Id="rId62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216" Type="http://schemas.openxmlformats.org/officeDocument/2006/relationships/hyperlink" Target="http://hfo63.cfo.in.th/CheckDataDtl.aspx?orgid=04783&amp;balance=%A7%BA%B4%D8%C5%3Cbr/%3E%A7%BA%CA%D1%C1%BE%D1%B9%B8%EC%A1%D1%B9&amp;month=4&amp;year=2020&amp;thetype=%A7%BA%CB%B9%E8%C7%C2%A7%D2%B9" TargetMode="External"/><Relationship Id="rId1423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630" Type="http://schemas.openxmlformats.org/officeDocument/2006/relationships/hyperlink" Target="http://hfo63.cfo.in.th/CheckDataDtl.aspx?orgid=04506&amp;balance=%A7%BA%B4%D8%C5%3Cbr/%3E%A7%BA%CA%D1%C1%BE%D1%B9%B8%EC%A1%D1%B9&amp;month=4&amp;year=2020&amp;thetype=%A7%BA%CB%B9%E8%C7%C2%A7%D2%B9" TargetMode="External"/><Relationship Id="rId1728" Type="http://schemas.openxmlformats.org/officeDocument/2006/relationships/hyperlink" Target="http://hfo63.cfo.in.th/CheckDataDtl.aspx?orgid=04557&amp;balance=%A7%BA%B4%D8%C5%3Cbr/%3E%A7%BA%CA%D1%C1%BE%D1%B9%B8%EC%A1%D1%B9&amp;month=4&amp;year=2020&amp;thetype=%A7%BA%CB%B9%E8%C7%C2%A7%D2%B9" TargetMode="External"/><Relationship Id="rId1935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69" Type="http://schemas.openxmlformats.org/officeDocument/2006/relationships/hyperlink" Target="http://hfo63.cfo.in.th/CheckDataDtl.aspx?orgid=05675&amp;balance=%A7%BA%B4%D8%C5%3Cbr/%3E%A7%BA%CA%D1%C1%BE%D1%B9%B8%EC%A1%D1%B9&amp;month=4&amp;year=2020&amp;thetype=%A7%BA%CB%B9%E8%C7%C2%A7%D2%B9" TargetMode="External"/><Relationship Id="rId376" Type="http://schemas.openxmlformats.org/officeDocument/2006/relationships/hyperlink" Target="http://hfo63.cfo.in.th/CheckDataDtl.aspx?orgid=04823&amp;balance=%A7%BA%B4%D8%C5%3Cbr/%3E%A7%BA%CA%D1%C1%BE%D1%B9%B8%EC%A1%D1%B9&amp;month=4&amp;year=2020&amp;thetype=%A7%BA%CB%B9%E8%C7%C2%A7%D2%B9" TargetMode="External"/><Relationship Id="rId583" Type="http://schemas.openxmlformats.org/officeDocument/2006/relationships/hyperlink" Target="http://hfo63.cfo.in.th/CheckDataDtl.aspx?orgid=04708&amp;balance=%A7%BA%B4%D8%C5%3Cbr/%3E%A7%BA%CA%D1%C1%BE%D1%B9%B8%EC%A1%D1%B9&amp;month=4&amp;year=2020&amp;thetype=%A7%BA%CB%B9%E8%C7%C2%A7%D2%B9" TargetMode="External"/><Relationship Id="rId790" Type="http://schemas.openxmlformats.org/officeDocument/2006/relationships/hyperlink" Target="http://hfo63.cfo.in.th/CheckDataDtl.aspx?orgid=00496&amp;balance=%A7%BA%B4%D8%C5%3Cbr/%3E%A7%BA%CA%D1%C1%BE%D1%B9%B8%EC%A1%D1%B9&amp;month=4&amp;year=2020&amp;thetype=%A7%BA%CB%B9%E8%C7%C2%A7%D2%B9" TargetMode="External"/><Relationship Id="rId2057" Type="http://schemas.openxmlformats.org/officeDocument/2006/relationships/image" Target="../media/image5.emf"/><Relationship Id="rId4" Type="http://schemas.openxmlformats.org/officeDocument/2006/relationships/hyperlink" Target="http://hfo63.cfo.in.th/CheckDataDtl.aspx?orgid=00514&amp;balance=&amp;month=4&amp;year=2020&amp;thetype=%A7%BA%CB%B9%E8%C7%C2%A7%D2%B9" TargetMode="External"/><Relationship Id="rId236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3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650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88" Type="http://schemas.openxmlformats.org/officeDocument/2006/relationships/hyperlink" Target="http://hfo63.cfo.in.th/CheckDataDtl.aspx?orgid=05477&amp;balance=%A7%BA%B4%D8%C5%3Cbr/%3E%A7%BA%CA%D1%C1%BE%D1%B9%B8%EC%A1%D1%B9&amp;month=4&amp;year=2020&amp;thetype=%A7%BA%CB%B9%E8%C7%C2%A7%D2%B9" TargetMode="External"/><Relationship Id="rId1073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1280" Type="http://schemas.openxmlformats.org/officeDocument/2006/relationships/hyperlink" Target="http://hfo63.cfo.in.th/CheckDataDtl.aspx?orgid=04834&amp;balance=%A7%BA%B4%D8%C5%3Cbr/%3E%A7%BA%CA%D1%C1%BE%D1%B9%B8%EC%A1%D1%B9&amp;month=4&amp;year=2020&amp;thetype=%A7%BA%CB%B9%E8%C7%C2%A7%D2%B9" TargetMode="External"/><Relationship Id="rId303" Type="http://schemas.openxmlformats.org/officeDocument/2006/relationships/hyperlink" Target="http://hfo63.cfo.in.th/CheckDataDtl.aspx?orgid=11107&amp;balance=%A7%BA%B4%D8%C5%3Cbr/%3E%A7%BA%CA%D1%C1%BE%D1%B9%B8%EC%A1%D1%B9&amp;month=4&amp;year=2020&amp;thetype=%A7%BA%CB%B9%E8%C7%C2%A7%D2%B9" TargetMode="External"/><Relationship Id="rId748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5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140" Type="http://schemas.openxmlformats.org/officeDocument/2006/relationships/hyperlink" Target="http://hfo63.cfo.in.th/CheckDataDtl.aspx?orgid=11096&amp;balance=%A7%BA%B4%D8%C5%3Cbr/%3E%A7%BA%CA%D1%C1%BE%D1%B9%B8%EC%A1%D1%B9&amp;month=4&amp;year=2020&amp;thetype=%A7%BA%CB%B9%E8%C7%C2%A7%D2%B9" TargetMode="External"/><Relationship Id="rId1378" Type="http://schemas.openxmlformats.org/officeDocument/2006/relationships/hyperlink" Target="http://hfo63.cfo.in.th/CheckDataDtl.aspx?orgid=28811&amp;balance=%A7%BA%B4%D8%C5%3Cbr/%3E%A7%BA%CA%D1%C1%BE%D1%B9%B8%EC%A1%D1%B9&amp;month=4&amp;year=2020&amp;thetype=%A7%BA%CB%B9%E8%C7%C2%A7%D2%B9" TargetMode="External"/><Relationship Id="rId1585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2" Type="http://schemas.openxmlformats.org/officeDocument/2006/relationships/hyperlink" Target="http://hfo63.cfo.in.th/CheckDataDtl.aspx?orgid=04589&amp;balance=%A7%BA%B4%D8%C5%3Cbr/%3E%A7%BA%CA%D1%C1%BE%D1%B9%B8%EC%A1%D1%B9&amp;month=4&amp;year=2020&amp;thetype=%A7%BA%CB%B9%E8%C7%C2%A7%D2%B9" TargetMode="External"/><Relationship Id="rId84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510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608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5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8" Type="http://schemas.openxmlformats.org/officeDocument/2006/relationships/hyperlink" Target="http://hfo63.cfo.in.th/CheckDataDtl.aspx?orgid=04794&amp;balance=%A7%BA%B4%D8%C5%3Cbr/%3E%A7%BA%CA%D1%C1%BE%D1%B9%B8%EC%A1%D1%B9&amp;month=4&amp;year=2020&amp;thetype=%A7%BA%CB%B9%E8%C7%C2%A7%D2%B9" TargetMode="External"/><Relationship Id="rId1445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2" Type="http://schemas.openxmlformats.org/officeDocument/2006/relationships/hyperlink" Target="http://hfo63.cfo.in.th/CheckDataDtl.aspx?orgid=04519&amp;balance=%A7%BA%B4%D8%C5%3Cbr/%3E%A7%BA%CA%D1%C1%BE%D1%B9%B8%EC%A1%D1%B9&amp;month=4&amp;year=2020&amp;thetype=%A7%BA%CB%B9%E8%C7%C2%A7%D2%B9" TargetMode="External"/><Relationship Id="rId1000" Type="http://schemas.openxmlformats.org/officeDocument/2006/relationships/hyperlink" Target="http://hfo63.cfo.in.th/CheckDataDtl.aspx?orgid=05533&amp;balance=%A7%BA%B4%D8%C5%3Cbr/%3E%A7%BA%CA%D1%C1%BE%D1%B9%B8%EC%A1%D1%B9&amp;month=4&amp;year=2020&amp;thetype=%A7%BA%CB%B9%E8%C7%C2%A7%D2%B9" TargetMode="External"/><Relationship Id="rId1305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957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512" Type="http://schemas.openxmlformats.org/officeDocument/2006/relationships/hyperlink" Target="http://hfo63.cfo.in.th/CheckDataDtl.aspx?orgid=04235&amp;balance=%A7%BA%B4%D8%C5%3Cbr/%3E%A7%BA%CA%D1%C1%BE%D1%B9%B8%EC%A1%D1%B9&amp;month=4&amp;year=2020&amp;thetype=%A7%BA%CB%B9%E8%C7%C2%A7%D2%B9" TargetMode="External"/><Relationship Id="rId1817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1" Type="http://schemas.openxmlformats.org/officeDocument/2006/relationships/hyperlink" Target="http://hfo63.cfo.in.th/CheckDataDtl.aspx?orgid=00521&amp;balance=&amp;month=4&amp;year=2020&amp;thetype=%A7%BA%CB%B9%E8%C7%C2%A7%D2%B9" TargetMode="External"/><Relationship Id="rId398" Type="http://schemas.openxmlformats.org/officeDocument/2006/relationships/hyperlink" Target="http://hfo63.cfo.in.th/CheckDataDtl.aspx?orgid=04849&amp;balance=%A7%BA%B4%D8%C5%3Cbr/%3E%A7%BA%CA%D1%C1%BE%D1%B9%B8%EC%A1%D1%B9&amp;month=4&amp;year=2020&amp;thetype=%A7%BA%CB%B9%E8%C7%C2%A7%D2%B9" TargetMode="External"/><Relationship Id="rId160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258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5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672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1095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8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325" Type="http://schemas.openxmlformats.org/officeDocument/2006/relationships/hyperlink" Target="http://hfo63.cfo.in.th/CheckDataDtl.aspx?orgid=13982&amp;balance=%A7%BA%B4%D8%C5%3Cbr/%3E%A7%BA%CA%D1%C1%BE%D1%B9%B8%EC%A1%D1%B9&amp;month=4&amp;year=2020&amp;thetype=%A7%BA%CB%B9%E8%C7%C2%A7%D2%B9" TargetMode="External"/><Relationship Id="rId532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977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162" Type="http://schemas.openxmlformats.org/officeDocument/2006/relationships/hyperlink" Target="http://hfo63.cfo.in.th/CheckDataDtl.aspx?orgid=13968&amp;balance=%A7%BA%B4%D8%C5%3Cbr/%3E%A7%BA%CA%D1%C1%BE%D1%B9%B8%EC%A1%D1%B9&amp;month=4&amp;year=2020&amp;thetype=%A7%BA%CB%B9%E8%C7%C2%A7%D2%B9" TargetMode="External"/><Relationship Id="rId2006" Type="http://schemas.openxmlformats.org/officeDocument/2006/relationships/hyperlink" Target="http://hfo63.cfo.in.th/CheckDataDtl.aspx?orgid=13919&amp;balance=%A7%BA%B4%D8%C5%3Cbr/%3E%A7%BA%CA%D1%C1%BE%D1%B9%B8%EC%A1%D1%B9&amp;month=4&amp;year=2020&amp;thetype=%A7%BA%CB%B9%E8%C7%C2%A7%D2%B9" TargetMode="External"/><Relationship Id="rId837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2" Type="http://schemas.openxmlformats.org/officeDocument/2006/relationships/hyperlink" Target="http://hfo63.cfo.in.th/CheckDataDtl.aspx?orgid=05544&amp;balance=%A7%BA%B4%D8%C5%3Cbr/%3E%A7%BA%CA%D1%C1%BE%D1%B9%B8%EC%A1%D1%B9&amp;month=4&amp;year=2020&amp;thetype=%A7%BA%CB%B9%E8%C7%C2%A7%D2%B9" TargetMode="External"/><Relationship Id="rId1467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1674" Type="http://schemas.openxmlformats.org/officeDocument/2006/relationships/hyperlink" Target="http://hfo63.cfo.in.th/CheckDataDtl.aspx?orgid=04530&amp;balance=%A7%BA%B4%D8%C5%3Cbr/%3E%A7%BA%CA%D1%C1%BE%D1%B9%B8%EC%A1%D1%B9&amp;month=4&amp;year=2020&amp;thetype=%A7%BA%CB%B9%E8%C7%C2%A7%D2%B9" TargetMode="External"/><Relationship Id="rId1881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904" Type="http://schemas.openxmlformats.org/officeDocument/2006/relationships/hyperlink" Target="http://hfo63.cfo.in.th/CheckDataDtl.aspx?orgid=05485&amp;balance=%A7%BA%B4%D8%C5%3Cbr/%3E%A7%BA%CA%D1%C1%BE%D1%B9%B8%EC%A1%D1%B9&amp;month=4&amp;year=2020&amp;thetype=%A7%BA%CB%B9%E8%C7%C2%A7%D2%B9" TargetMode="External"/><Relationship Id="rId1327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4" Type="http://schemas.openxmlformats.org/officeDocument/2006/relationships/hyperlink" Target="http://hfo63.cfo.in.th/CheckDataDtl.aspx?orgid=04246&amp;balance=%A7%BA%B4%D8%C5%3Cbr/%3E%A7%BA%CA%D1%C1%BE%D1%B9%B8%EC%A1%D1%B9&amp;month=4&amp;year=2020&amp;thetype=%A7%BA%CB%B9%E8%C7%C2%A7%D2%B9" TargetMode="External"/><Relationship Id="rId1741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1979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33" Type="http://schemas.openxmlformats.org/officeDocument/2006/relationships/hyperlink" Target="http://hfo63.cfo.in.th/CheckDataDtl.aspx?orgid=05605&amp;balance=%A7%BA%B4%D8%C5%3Cbr/%3E%A7%BA%CA%D1%C1%BE%D1%B9%B8%EC%A1%D1%B9&amp;month=4&amp;year=2020&amp;thetype=%A7%BA%CB%B9%E8%C7%C2%A7%D2%B9" TargetMode="External"/><Relationship Id="rId1601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9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2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6" Type="http://schemas.openxmlformats.org/officeDocument/2006/relationships/hyperlink" Target="http://hfo63.cfo.in.th/CheckDataDtl.aspx?orgid=04648&amp;balance=%A7%BA%B4%D8%C5%3Cbr/%3E%A7%BA%CA%D1%C1%BE%D1%B9%B8%EC%A1%D1%B9&amp;month=4&amp;year=2020&amp;thetype=%A7%BA%CB%B9%E8%C7%C2%A7%D2%B9" TargetMode="External"/><Relationship Id="rId487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4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347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999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4" Type="http://schemas.openxmlformats.org/officeDocument/2006/relationships/hyperlink" Target="http://hfo63.cfo.in.th/CheckDataDtl.aspx?orgid=14887&amp;balance=%A7%BA%B4%D8%C5%3Cbr/%3E%A7%BA%CA%D1%C1%BE%D1%B9%B8%EC%A1%D1%B9&amp;month=4&amp;year=2020&amp;thetype=%A7%BA%CB%B9%E8%C7%C2%A7%D2%B9" TargetMode="External"/><Relationship Id="rId2028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554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1" Type="http://schemas.openxmlformats.org/officeDocument/2006/relationships/hyperlink" Target="http://hfo63.cfo.in.th/CheckDataDtl.aspx?orgid=13928&amp;balance=%A7%BA%B4%D8%C5%3Cbr/%3E%A7%BA%CA%D1%C1%BE%D1%B9%B8%EC%A1%D1%B9&amp;month=4&amp;year=2020&amp;thetype=%A7%BA%CB%B9%E8%C7%C2%A7%D2%B9" TargetMode="External"/><Relationship Id="rId859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391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1489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6" Type="http://schemas.openxmlformats.org/officeDocument/2006/relationships/hyperlink" Target="http://hfo63.cfo.in.th/CheckDataDtl.aspx?orgid=04541&amp;balance=%A7%BA%B4%D8%C5%3Cbr/%3E%A7%BA%CA%D1%C1%BE%D1%B9%B8%EC%A1%D1%B9&amp;month=4&amp;year=2020&amp;thetype=%A7%BA%CB%B9%E8%C7%C2%A7%D2%B9" TargetMode="External"/><Relationship Id="rId207" Type="http://schemas.openxmlformats.org/officeDocument/2006/relationships/hyperlink" Target="http://hfo63.cfo.in.th/CheckDataDtl.aspx?orgid=05696&amp;balance=%A7%BA%B4%D8%C5%3Cbr/%3E%A7%BA%CA%D1%C1%BE%D1%B9%B8%EC%A1%D1%B9&amp;month=4&amp;year=2020&amp;thetype=%A7%BA%CB%B9%E8%C7%C2%A7%D2%B9" TargetMode="External"/><Relationship Id="rId414" Type="http://schemas.openxmlformats.org/officeDocument/2006/relationships/hyperlink" Target="http://hfo63.cfo.in.th/CheckDataDtl.aspx?orgid=04873&amp;balance=%A7%BA%B4%D8%C5%3Cbr/%3E%A7%BA%CA%D1%C1%BE%D1%B9%B8%EC%A1%D1%B9&amp;month=4&amp;year=2020&amp;thetype=%A7%BA%CB%B9%E8%C7%C2%A7%D2%B9" TargetMode="External"/><Relationship Id="rId621" Type="http://schemas.openxmlformats.org/officeDocument/2006/relationships/hyperlink" Target="http://hfo63.cfo.in.th/CheckDataDtl.aspx?orgid=04727&amp;balance=%A7%BA%B4%D8%C5%3Cbr/%3E%A7%BA%CA%D1%C1%BE%D1%B9%B8%EC%A1%D1%B9&amp;month=4&amp;year=2020&amp;thetype=%A7%BA%CB%B9%E8%C7%C2%A7%D2%B9" TargetMode="External"/><Relationship Id="rId1044" Type="http://schemas.openxmlformats.org/officeDocument/2006/relationships/hyperlink" Target="http://hfo63.cfo.in.th/CheckDataDtl.aspx?orgid=05555&amp;balance=%A7%BA%B4%D8%C5%3Cbr/%3E%A7%BA%CA%D1%C1%BE%D1%B9%B8%EC%A1%D1%B9&amp;month=4&amp;year=2020&amp;thetype=%A7%BA%CB%B9%E8%C7%C2%A7%D2%B9" TargetMode="External"/><Relationship Id="rId1251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9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719" Type="http://schemas.openxmlformats.org/officeDocument/2006/relationships/hyperlink" Target="http://hfo63.cfo.in.th/CheckDataDtl.aspx?orgid=04777&amp;balance=%A7%BA%B4%D8%C5%3Cbr/%3E%A7%BA%CA%D1%C1%BE%D1%B9%B8%EC%A1%D1%B9&amp;month=4&amp;year=2020&amp;thetype=%A7%BA%CB%B9%E8%C7%C2%A7%D2%B9" TargetMode="External"/><Relationship Id="rId926" Type="http://schemas.openxmlformats.org/officeDocument/2006/relationships/hyperlink" Target="http://hfo63.cfo.in.th/CheckDataDtl.aspx?orgid=05496&amp;balance=%A7%BA%B4%D8%C5%3Cbr/%3E%A7%BA%CA%D1%C1%BE%D1%B9%B8%EC%A1%D1%B9&amp;month=4&amp;year=2020&amp;thetype=%A7%BA%CB%B9%E8%C7%C2%A7%D2%B9" TargetMode="External"/><Relationship Id="rId1111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556" Type="http://schemas.openxmlformats.org/officeDocument/2006/relationships/hyperlink" Target="http://hfo63.cfo.in.th/CheckDataDtl.aspx?orgid=14864&amp;balance=%A7%BA%B4%D8%C5%3Cbr/%3E%A7%BA%CA%D1%C1%BE%D1%B9%B8%EC%A1%D1%B9&amp;month=4&amp;year=2020&amp;thetype=%A7%BA%CB%B9%E8%C7%C2%A7%D2%B9" TargetMode="External"/><Relationship Id="rId1763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970" Type="http://schemas.openxmlformats.org/officeDocument/2006/relationships/hyperlink" Target="http://hfo63.cfo.in.th/CheckDataDtl.aspx?orgid=11027&amp;balance=%A7%BA%B4%D8%C5%3Cbr/%3E%A7%BA%CA%D1%C1%BE%D1%B9%B8%EC%A1%D1%B9&amp;month=4&amp;year=2020&amp;thetype=%A7%BA%CB%B9%E8%C7%C2%A7%D2%B9" TargetMode="External"/><Relationship Id="rId55" Type="http://schemas.openxmlformats.org/officeDocument/2006/relationships/hyperlink" Target="http://hfo63.cfo.in.th/CheckDataDtl.aspx?orgid=05616&amp;balance=%A7%BA%B4%D8%C5%3Cbr/%3E%A7%BA%CA%D1%C1%BE%D1%B9%B8%EC%A1%D1%B9&amp;month=4&amp;year=2020&amp;thetype=%A7%BA%CB%B9%E8%C7%C2%A7%D2%B9" TargetMode="External"/><Relationship Id="rId1209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6" Type="http://schemas.openxmlformats.org/officeDocument/2006/relationships/hyperlink" Target="http://hfo63.cfo.in.th/CheckDataDtl.aspx?orgid=04187&amp;balance=%A7%BA%B4%D8%C5%3Cbr/%3E%A7%BA%CA%D1%C1%BE%D1%B9%B8%EC%A1%D1%B9&amp;month=4&amp;year=2020&amp;thetype=%A7%BA%CB%B9%E8%C7%C2%A7%D2%B9" TargetMode="External"/><Relationship Id="rId1623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830" Type="http://schemas.openxmlformats.org/officeDocument/2006/relationships/hyperlink" Target="http://hfo63.cfo.in.th/CheckDataDtl.aspx?orgid=04609&amp;balance=%A7%BA%B4%D8%C5%3Cbr/%3E%A7%BA%CA%D1%C1%BE%D1%B9%B8%EC%A1%D1%B9&amp;month=4&amp;year=2020&amp;thetype=%A7%BA%CB%B9%E8%C7%C2%A7%D2%B9" TargetMode="External"/><Relationship Id="rId1928" Type="http://schemas.openxmlformats.org/officeDocument/2006/relationships/hyperlink" Target="http://hfo63.cfo.in.th/CheckDataDtl.aspx?orgid=04659&amp;balance=%A7%BA%B4%D8%C5%3Cbr/%3E%A7%BA%CA%D1%C1%BE%D1%B9%B8%EC%A1%D1%B9&amp;month=4&amp;year=2020&amp;thetype=%A7%BA%CB%B9%E8%C7%C2%A7%D2%B9" TargetMode="External"/><Relationship Id="rId271" Type="http://schemas.openxmlformats.org/officeDocument/2006/relationships/hyperlink" Target="http://hfo63.cfo.in.th/CheckDataDtl.aspx?orgid=05729&amp;balance=%A7%BA%B4%D8%C5%3Cbr/%3E%A7%BA%CA%D1%C1%BE%D1%B9%B8%EC%A1%D1%B9&amp;month=4&amp;year=2020&amp;thetype=%A7%BA%CB%B9%E8%C7%C2%A7%D2%B9" TargetMode="External"/><Relationship Id="rId131" Type="http://schemas.openxmlformats.org/officeDocument/2006/relationships/hyperlink" Target="http://hfo63.cfo.in.th/CheckDataDtl.aspx?orgid=05656&amp;balance=%A7%BA%B4%D8%C5%3Cbr/%3E%A7%BA%CA%D1%C1%BE%D1%B9%B8%EC%A1%D1%B9&amp;month=4&amp;year=2020&amp;thetype=%A7%BA%CB%B9%E8%C7%C2%A7%D2%B9" TargetMode="External"/><Relationship Id="rId369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6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3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990" Type="http://schemas.openxmlformats.org/officeDocument/2006/relationships/hyperlink" Target="http://hfo63.cfo.in.th/CheckDataDtl.aspx?orgid=05528&amp;balance=%A7%BA%B4%D8%C5%3Cbr/%3E%A7%BA%CA%D1%C1%BE%D1%B9%B8%EC%A1%D1%B9&amp;month=4&amp;year=2020&amp;thetype=%A7%BA%CB%B9%E8%C7%C2%A7%D2%B9" TargetMode="External"/><Relationship Id="rId229" Type="http://schemas.openxmlformats.org/officeDocument/2006/relationships/hyperlink" Target="http://hfo63.cfo.in.th/CheckDataDtl.aspx?orgid=05708&amp;balance=%A7%BA%B4%D8%C5%3Cbr/%3E%A7%BA%CA%D1%C1%BE%D1%B9%B8%EC%A1%D1%B9&amp;month=4&amp;year=2020&amp;thetype=%A7%BA%CB%B9%E8%C7%C2%A7%D2%B9" TargetMode="External"/><Relationship Id="rId436" Type="http://schemas.openxmlformats.org/officeDocument/2006/relationships/hyperlink" Target="http://hfo63.cfo.in.th/CheckDataDtl.aspx?orgid=04884&amp;balance=%A7%BA%B4%D8%C5%3Cbr/%3E%A7%BA%CA%D1%C1%BE%D1%B9%B8%EC%A1%D1%B9&amp;month=4&amp;year=2020&amp;thetype=%A7%BA%CB%B9%E8%C7%C2%A7%D2%B9" TargetMode="External"/><Relationship Id="rId643" Type="http://schemas.openxmlformats.org/officeDocument/2006/relationships/hyperlink" Target="http://hfo63.cfo.in.th/CheckDataDtl.aspx?orgid=04738&amp;balance=%A7%BA%B4%D8%C5%3Cbr/%3E%A7%BA%CA%D1%C1%BE%D1%B9%B8%EC%A1%D1%B9&amp;month=4&amp;year=2020&amp;thetype=%A7%BA%CB%B9%E8%C7%C2%A7%D2%B9" TargetMode="External"/><Relationship Id="rId1066" Type="http://schemas.openxmlformats.org/officeDocument/2006/relationships/hyperlink" Target="http://hfo63.cfo.in.th/CheckDataDtl.aspx?orgid=05566&amp;balance=%A7%BA%B4%D8%C5%3Cbr/%3E%A7%BA%CA%D1%C1%BE%D1%B9%B8%EC%A1%D1%B9&amp;month=4&amp;year=2020&amp;thetype=%A7%BA%CB%B9%E8%C7%C2%A7%D2%B9" TargetMode="External"/><Relationship Id="rId1273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1480" Type="http://schemas.openxmlformats.org/officeDocument/2006/relationships/hyperlink" Target="http://hfo63.cfo.in.th/CheckDataDtl.aspx?orgid=04219&amp;balance=%A7%BA%B4%D8%C5%3Cbr/%3E%A7%BA%CA%D1%C1%BE%D1%B9%B8%EC%A1%D1%B9&amp;month=4&amp;year=2020&amp;thetype=%A7%BA%CB%B9%E8%C7%C2%A7%D2%B9" TargetMode="External"/><Relationship Id="rId850" Type="http://schemas.openxmlformats.org/officeDocument/2006/relationships/hyperlink" Target="http://hfo63.cfo.in.th/CheckDataDtl.aspx?orgid=05458&amp;balance=%A7%BA%B4%D8%C5%3Cbr/%3E%A7%BA%CA%D1%C1%BE%D1%B9%B8%EC%A1%D1%B9&amp;month=4&amp;year=2020&amp;thetype=%A7%BA%CB%B9%E8%C7%C2%A7%D2%B9" TargetMode="External"/><Relationship Id="rId948" Type="http://schemas.openxmlformats.org/officeDocument/2006/relationships/hyperlink" Target="http://hfo63.cfo.in.th/CheckDataDtl.aspx?orgid=05507&amp;balance=%A7%BA%B4%D8%C5%3Cbr/%3E%A7%BA%CA%D1%C1%BE%D1%B9%B8%EC%A1%D1%B9&amp;month=4&amp;year=2020&amp;thetype=%A7%BA%CB%B9%E8%C7%C2%A7%D2%B9" TargetMode="External"/><Relationship Id="rId1133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8" Type="http://schemas.openxmlformats.org/officeDocument/2006/relationships/hyperlink" Target="http://hfo63.cfo.in.th/CheckDataDtl.aspx?orgid=00414&amp;balance=&amp;month=4&amp;year=2020&amp;thetype=%A7%BA%CB%B9%E8%C7%C2%A7%D2%B9" TargetMode="External"/><Relationship Id="rId1785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2" Type="http://schemas.openxmlformats.org/officeDocument/2006/relationships/hyperlink" Target="http://hfo63.cfo.in.th/CheckDataDtl.aspx?orgid=13911&amp;balance=%A7%BA%B4%D8%C5%3Cbr/%3E%A7%BA%CA%D1%C1%BE%D1%B9%B8%EC%A1%D1%B9&amp;month=4&amp;year=2020&amp;thetype=%A7%BA%CB%B9%E8%C7%C2%A7%D2%B9" TargetMode="External"/><Relationship Id="rId77" Type="http://schemas.openxmlformats.org/officeDocument/2006/relationships/hyperlink" Target="http://hfo63.cfo.in.th/CheckDataDtl.aspx?orgid=05627&amp;balance=%A7%BA%B4%D8%C5%3Cbr/%3E%A7%BA%CA%D1%C1%BE%D1%B9%B8%EC%A1%D1%B9&amp;month=4&amp;year=2020&amp;thetype=%A7%BA%CB%B9%E8%C7%C2%A7%D2%B9" TargetMode="External"/><Relationship Id="rId503" Type="http://schemas.openxmlformats.org/officeDocument/2006/relationships/hyperlink" Target="http://hfo63.cfo.in.th/CheckDataDtl.aspx?orgid=04666&amp;balance=%A7%BA%B4%D8%C5%3Cbr/%3E%A7%BA%CA%D1%C1%BE%D1%B9%B8%EC%A1%D1%B9&amp;month=4&amp;year=2020&amp;thetype=%A7%BA%CB%B9%E8%C7%C2%A7%D2%B9" TargetMode="External"/><Relationship Id="rId710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808" Type="http://schemas.openxmlformats.org/officeDocument/2006/relationships/hyperlink" Target="http://hfo63.cfo.in.th/CheckDataDtl.aspx?orgid=00505&amp;balance=%A7%BA%B4%D8%C5%3Cbr/%3E%A7%BA%CA%D1%C1%BE%D1%B9%B8%EC%A1%D1%B9&amp;month=4&amp;year=2020&amp;thetype=%A7%BA%CB%B9%E8%C7%C2%A7%D2%B9" TargetMode="External"/><Relationship Id="rId1340" Type="http://schemas.openxmlformats.org/officeDocument/2006/relationships/hyperlink" Target="http://hfo63.cfo.in.th/CheckDataDtl.aspx?orgid=04903&amp;balance=%A7%BA%B4%D8%C5%3Cbr/%3E%A7%BA%CA%D1%C1%BE%D1%B9%B8%EC%A1%D1%B9&amp;month=4&amp;year=2020&amp;thetype=%A7%BA%CB%B9%E8%C7%C2%A7%D2%B9" TargetMode="External"/><Relationship Id="rId1438" Type="http://schemas.openxmlformats.org/officeDocument/2006/relationships/hyperlink" Target="http://hfo63.cfo.in.th/CheckDataDtl.aspx?orgid=04198&amp;balance=%A7%BA%B4%D8%C5%3Cbr/%3E%A7%BA%CA%D1%C1%BE%D1%B9%B8%EC%A1%D1%B9&amp;month=4&amp;year=2020&amp;thetype=%A7%BA%CB%B9%E8%C7%C2%A7%D2%B9" TargetMode="External"/><Relationship Id="rId1645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200" Type="http://schemas.openxmlformats.org/officeDocument/2006/relationships/hyperlink" Target="http://hfo63.cfo.in.th/CheckDataDtl.aspx?orgid=00430&amp;balance=%A7%BA%B4%D8%C5%3Cbr/%3E%A7%BA%CA%D1%C1%BE%D1%B9%B8%EC%A1%D1%B9&amp;month=4&amp;year=2020&amp;thetype=%A7%BA%CB%B9%E8%C7%C2%A7%D2%B9" TargetMode="External"/><Relationship Id="rId1852" Type="http://schemas.openxmlformats.org/officeDocument/2006/relationships/hyperlink" Target="http://hfo63.cfo.in.th/CheckDataDtl.aspx?orgid=04620&amp;balance=%A7%BA%B4%D8%C5%3Cbr/%3E%A7%BA%CA%D1%C1%BE%D1%B9%B8%EC%A1%D1%B9&amp;month=4&amp;year=2020&amp;thetype=%A7%BA%CB%B9%E8%C7%C2%A7%D2%B9" TargetMode="External"/><Relationship Id="rId1505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2" Type="http://schemas.openxmlformats.org/officeDocument/2006/relationships/hyperlink" Target="http://hfo63.cfo.in.th/CheckDataDtl.aspx?orgid=04549&amp;balance=%A7%BA%B4%D8%C5%3Cbr/%3E%A7%BA%CA%D1%C1%BE%D1%B9%B8%EC%A1%D1%B9&amp;month=4&amp;year=2020&amp;thetype=%A7%BA%CB%B9%E8%C7%C2%A7%D2%B9" TargetMode="External"/><Relationship Id="rId293" Type="http://schemas.openxmlformats.org/officeDocument/2006/relationships/hyperlink" Target="http://hfo63.cfo.in.th/CheckDataDtl.aspx?orgid=0650&amp;balance=%A7%BA%B4%D8%C5%3Cbr/%3E%A7%BA%CA%D1%C1%BE%D1%B9%B8%EC%A1%D1%B9&amp;month=4&amp;year=2020&amp;thetype=%A7%BA%CB%B9%E8%C7%C2%A7%D2%B9" TargetMode="External"/><Relationship Id="rId153" Type="http://schemas.openxmlformats.org/officeDocument/2006/relationships/hyperlink" Target="http://hfo63.cfo.in.th/CheckDataDtl.aspx?orgid=05667&amp;balance=%A7%BA%B4%D8%C5%3Cbr/%3E%A7%BA%CA%D1%C1%BE%D1%B9%B8%EC%A1%D1%B9&amp;month=4&amp;year=2020&amp;thetype=%A7%BA%CB%B9%E8%C7%C2%A7%D2%B9" TargetMode="External"/><Relationship Id="rId360" Type="http://schemas.openxmlformats.org/officeDocument/2006/relationships/hyperlink" Target="http://hfo63.cfo.in.th/CheckDataDtl.aspx?orgid=04814&amp;balance=%A7%BA%B4%D8%C5%3Cbr/%3E%A7%BA%CA%D1%C1%BE%D1%B9%B8%EC%A1%D1%B9&amp;month=4&amp;year=2020&amp;thetype=%A7%BA%CB%B9%E8%C7%C2%A7%D2%B9" TargetMode="External"/><Relationship Id="rId598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2041" Type="http://schemas.openxmlformats.org/officeDocument/2006/relationships/hyperlink" Target="http://hfo63.cfo.in.th/CheckDataDtl.aspx?orgid=25058&amp;balance=%A7%BA%B4%D8%C5%3Cbr/%3E%A7%BA%CA%D1%C1%BE%D1%B9%B8%EC%A1%D1%B9&amp;month=4&amp;year=2020&amp;thetype=%A7%BA%CB%B9%E8%C7%C2%A7%D2%B9" TargetMode="External"/><Relationship Id="rId220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58" Type="http://schemas.openxmlformats.org/officeDocument/2006/relationships/hyperlink" Target="http://hfo63.cfo.in.th/CheckDataDtl.aspx?orgid=04895&amp;balance=%A7%BA%B4%D8%C5%3Cbr/%3E%A7%BA%CA%D1%C1%BE%D1%B9%B8%EC%A1%D1%B9&amp;month=4&amp;year=2020&amp;thetype=%A7%BA%CB%B9%E8%C7%C2%A7%D2%B9" TargetMode="External"/><Relationship Id="rId665" Type="http://schemas.openxmlformats.org/officeDocument/2006/relationships/hyperlink" Target="http://hfo63.cfo.in.th/CheckDataDtl.aspx?orgid=04750&amp;balance=%A7%BA%B4%D8%C5%3Cbr/%3E%A7%BA%CA%D1%C1%BE%D1%B9%B8%EC%A1%D1%B9&amp;month=4&amp;year=2020&amp;thetype=%A7%BA%CB%B9%E8%C7%C2%A7%D2%B9" TargetMode="External"/><Relationship Id="rId872" Type="http://schemas.openxmlformats.org/officeDocument/2006/relationships/hyperlink" Target="http://hfo63.cfo.in.th/CheckDataDtl.aspx?orgid=05469&amp;balance=%A7%BA%B4%D8%C5%3Cbr/%3E%A7%BA%CA%D1%C1%BE%D1%B9%B8%EC%A1%D1%B9&amp;month=4&amp;year=2020&amp;thetype=%A7%BA%CB%B9%E8%C7%C2%A7%D2%B9" TargetMode="External"/><Relationship Id="rId1088" Type="http://schemas.openxmlformats.org/officeDocument/2006/relationships/hyperlink" Target="http://hfo63.cfo.in.th/CheckDataDtl.aspx?orgid=05577&amp;balance=%A7%BA%B4%D8%C5%3Cbr/%3E%A7%BA%CA%D1%C1%BE%D1%B9%B8%EC%A1%D1%B9&amp;month=4&amp;year=2020&amp;thetype=%A7%BA%CB%B9%E8%C7%C2%A7%D2%B9" TargetMode="External"/><Relationship Id="rId1295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318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5" Type="http://schemas.openxmlformats.org/officeDocument/2006/relationships/hyperlink" Target="http://hfo63.cfo.in.th/CheckDataDtl.aspx?orgid=04677&amp;balance=%A7%BA%B4%D8%C5%3Cbr/%3E%A7%BA%CA%D1%C1%BE%D1%B9%B8%EC%A1%D1%B9&amp;month=4&amp;year=2020&amp;thetype=%A7%BA%CB%B9%E8%C7%C2%A7%D2%B9" TargetMode="External"/><Relationship Id="rId732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5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2" Type="http://schemas.openxmlformats.org/officeDocument/2006/relationships/hyperlink" Target="http://hfo63.cfo.in.th/CheckDataDtl.aspx?orgid=11044&amp;balance=%A7%BA%B4%D8%C5%3Cbr/%3E%A7%BA%CA%D1%C1%BE%D1%B9%B8%EC%A1%D1%B9&amp;month=4&amp;year=2020&amp;thetype=%A7%BA%CB%B9%E8%C7%C2%A7%D2%B9" TargetMode="External"/><Relationship Id="rId99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1015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2" Type="http://schemas.openxmlformats.org/officeDocument/2006/relationships/hyperlink" Target="http://hfo63.cfo.in.th/CheckDataDtl.aspx?orgid=04786&amp;balance=%A7%BA%B4%D8%C5%3Cbr/%3E%A7%BA%CA%D1%C1%BE%D1%B9%B8%EC%A1%D1%B9&amp;month=4&amp;year=2020&amp;thetype=%A7%BA%CB%B9%E8%C7%C2%A7%D2%B9" TargetMode="External"/><Relationship Id="rId1667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4" Type="http://schemas.openxmlformats.org/officeDocument/2006/relationships/hyperlink" Target="http://hfo63.cfo.in.th/CheckDataDtl.aspx?orgid=04632&amp;balance=%A7%BA%B4%D8%C5%3Cbr/%3E%A7%BA%CA%D1%C1%BE%D1%B9%B8%EC%A1%D1%B9&amp;month=4&amp;year=2020&amp;thetype=%A7%BA%CB%B9%E8%C7%C2%A7%D2%B9" TargetMode="External"/><Relationship Id="rId1527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4" Type="http://schemas.openxmlformats.org/officeDocument/2006/relationships/hyperlink" Target="http://hfo63.cfo.in.th/CheckDataDtl.aspx?orgid=04560&amp;balance=%A7%BA%B4%D8%C5%3Cbr/%3E%A7%BA%CA%D1%C1%BE%D1%B9%B8%EC%A1%D1%B9&amp;month=4&amp;year=2020&amp;thetype=%A7%BA%CB%B9%E8%C7%C2%A7%D2%B9" TargetMode="External"/><Relationship Id="rId1941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6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75" Type="http://schemas.openxmlformats.org/officeDocument/2006/relationships/hyperlink" Target="http://hfo63.cfo.in.th/CheckDataDtl.aspx?orgid=05678&amp;balance=%A7%BA%B4%D8%C5%3Cbr/%3E%A7%BA%CA%D1%C1%BE%D1%B9%B8%EC%A1%D1%B9&amp;month=4&amp;year=2020&amp;thetype=%A7%BA%CB%B9%E8%C7%C2%A7%D2%B9" TargetMode="External"/><Relationship Id="rId1801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382" Type="http://schemas.openxmlformats.org/officeDocument/2006/relationships/hyperlink" Target="http://hfo63.cfo.in.th/CheckDataDtl.aspx?orgid=04826&amp;balance=%A7%BA%B4%D8%C5%3Cbr/%3E%A7%BA%CA%D1%C1%BE%D1%B9%B8%EC%A1%D1%B9&amp;month=4&amp;year=2020&amp;thetype=%A7%BA%CB%B9%E8%C7%C2%A7%D2%B9" TargetMode="External"/><Relationship Id="rId687" Type="http://schemas.openxmlformats.org/officeDocument/2006/relationships/hyperlink" Target="http://hfo63.cfo.in.th/CheckDataDtl.aspx?orgid=04761&amp;balance=%A7%BA%B4%D8%C5%3Cbr/%3E%A7%BA%CA%D1%C1%BE%D1%B9%B8%EC%A1%D1%B9&amp;month=4&amp;year=2020&amp;thetype=%A7%BA%CB%B9%E8%C7%C2%A7%D2%B9" TargetMode="External"/><Relationship Id="rId242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894" Type="http://schemas.openxmlformats.org/officeDocument/2006/relationships/hyperlink" Target="http://hfo63.cfo.in.th/CheckDataDtl.aspx?orgid=05480&amp;balance=%A7%BA%B4%D8%C5%3Cbr/%3E%A7%BA%CA%D1%C1%BE%D1%B9%B8%EC%A1%D1%B9&amp;month=4&amp;year=2020&amp;thetype=%A7%BA%CB%B9%E8%C7%C2%A7%D2%B9" TargetMode="External"/><Relationship Id="rId1177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02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547" Type="http://schemas.openxmlformats.org/officeDocument/2006/relationships/hyperlink" Target="http://hfo63.cfo.in.th/CheckDataDtl.aspx?orgid=04688&amp;balance=%A7%BA%B4%D8%C5%3Cbr/%3E%A7%BA%CA%D1%C1%BE%D1%B9%B8%EC%A1%D1%B9&amp;month=4&amp;year=2020&amp;thetype=%A7%BA%CB%B9%E8%C7%C2%A7%D2%B9" TargetMode="External"/><Relationship Id="rId754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961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384" Type="http://schemas.openxmlformats.org/officeDocument/2006/relationships/hyperlink" Target="http://hfo63.cfo.in.th/CheckDataDtl.aspx?orgid=04170&amp;balance=%A7%BA%B4%D8%C5%3Cbr/%3E%A7%BA%CA%D1%C1%BE%D1%B9%B8%EC%A1%D1%B9&amp;month=4&amp;year=2020&amp;thetype=%A7%BA%CB%B9%E8%C7%C2%A7%D2%B9" TargetMode="External"/><Relationship Id="rId1591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9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90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407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614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1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1037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4" Type="http://schemas.openxmlformats.org/officeDocument/2006/relationships/hyperlink" Target="http://hfo63.cfo.in.th/CheckDataDtl.aspx?orgid=04797&amp;balance=%A7%BA%B4%D8%C5%3Cbr/%3E%A7%BA%CA%D1%C1%BE%D1%B9%B8%EC%A1%D1%B9&amp;month=4&amp;year=2020&amp;thetype=%A7%BA%CB%B9%E8%C7%C2%A7%D2%B9" TargetMode="External"/><Relationship Id="rId1451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896" Type="http://schemas.openxmlformats.org/officeDocument/2006/relationships/hyperlink" Target="http://hfo63.cfo.in.th/CheckDataDtl.aspx?orgid=04643&amp;balance=%A7%BA%B4%D8%C5%3Cbr/%3E%A7%BA%CA%D1%C1%BE%D1%B9%B8%EC%A1%D1%B9&amp;month=4&amp;year=2020&amp;thetype=%A7%BA%CB%B9%E8%C7%C2%A7%D2%B9" TargetMode="External"/><Relationship Id="rId919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104" Type="http://schemas.openxmlformats.org/officeDocument/2006/relationships/hyperlink" Target="http://hfo63.cfo.in.th/CheckDataDtl.aspx?orgid=05585&amp;balance=%A7%BA%B4%D8%C5%3Cbr/%3E%A7%BA%CA%D1%C1%BE%D1%B9%B8%EC%A1%D1%B9&amp;month=4&amp;year=2020&amp;thetype=%A7%BA%CB%B9%E8%C7%C2%A7%D2%B9" TargetMode="External"/><Relationship Id="rId1311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549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6" Type="http://schemas.openxmlformats.org/officeDocument/2006/relationships/hyperlink" Target="http://hfo63.cfo.in.th/CheckDataDtl.aspx?orgid=04571&amp;balance=%A7%BA%B4%D8%C5%3Cbr/%3E%A7%BA%CA%D1%C1%BE%D1%B9%B8%EC%A1%D1%B9&amp;month=4&amp;year=2020&amp;thetype=%A7%BA%CB%B9%E8%C7%C2%A7%D2%B9" TargetMode="External"/><Relationship Id="rId1963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8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409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616" Type="http://schemas.openxmlformats.org/officeDocument/2006/relationships/hyperlink" Target="http://hfo63.cfo.in.th/CheckDataDtl.aspx?orgid=04499&amp;balance=%A7%BA%B4%D8%C5%3Cbr/%3E%A7%BA%CA%D1%C1%BE%D1%B9%B8%EC%A1%D1%B9&amp;month=4&amp;year=2020&amp;thetype=%A7%BA%CB%B9%E8%C7%C2%A7%D2%B9" TargetMode="External"/><Relationship Id="rId1823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7" Type="http://schemas.openxmlformats.org/officeDocument/2006/relationships/hyperlink" Target="http://hfo63.cfo.in.th/CheckDataDtl.aspx?orgid=05690&amp;balance=%A7%BA%B4%D8%C5%3Cbr/%3E%A7%BA%CA%D1%C1%BE%D1%B9%B8%EC%A1%D1%B9&amp;month=4&amp;year=2020&amp;thetype=%A7%BA%CB%B9%E8%C7%C2%A7%D2%B9" TargetMode="External"/><Relationship Id="rId264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1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4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569" Type="http://schemas.openxmlformats.org/officeDocument/2006/relationships/hyperlink" Target="http://hfo63.cfo.in.th/CheckDataDtl.aspx?orgid=04699&amp;balance=%A7%BA%B4%D8%C5%3Cbr/%3E%A7%BA%CA%D1%C1%BE%D1%B9%B8%EC%A1%D1%B9&amp;month=4&amp;year=2020&amp;thetype=%A7%BA%CB%B9%E8%C7%C2%A7%D2%B9" TargetMode="External"/><Relationship Id="rId776" Type="http://schemas.openxmlformats.org/officeDocument/2006/relationships/hyperlink" Target="http://hfo63.cfo.in.th/CheckDataDtl.aspx?orgid=14356&amp;balance=%A7%BA%B4%D8%C5%3Cbr/%3E%A7%BA%CA%D1%C1%BE%D1%B9%B8%EC%A1%D1%B9&amp;month=4&amp;year=2020&amp;thetype=%A7%BA%CB%B9%E8%C7%C2%A7%D2%B9" TargetMode="External"/><Relationship Id="rId983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9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331" Type="http://schemas.openxmlformats.org/officeDocument/2006/relationships/hyperlink" Target="http://hfo63.cfo.in.th/CheckDataDtl.aspx?orgid=14278&amp;balance=%A7%BA%B4%D8%C5%3Cbr/%3E%A7%BA%CA%D1%C1%BE%D1%B9%B8%EC%A1%D1%B9&amp;month=4&amp;year=2020&amp;thetype=%A7%BA%CB%B9%E8%C7%C2%A7%D2%B9" TargetMode="External"/><Relationship Id="rId429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6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1059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6" Type="http://schemas.openxmlformats.org/officeDocument/2006/relationships/hyperlink" Target="http://hfo63.cfo.in.th/CheckDataDtl.aspx?orgid=04808&amp;balance=%A7%BA%B4%D8%C5%3Cbr/%3E%A7%BA%CA%D1%C1%BE%D1%B9%B8%EC%A1%D1%B9&amp;month=4&amp;year=2020&amp;thetype=%A7%BA%CB%B9%E8%C7%C2%A7%D2%B9" TargetMode="External"/><Relationship Id="rId1473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2012" Type="http://schemas.openxmlformats.org/officeDocument/2006/relationships/hyperlink" Target="http://hfo63.cfo.in.th/CheckDataDtl.aspx?orgid=14148&amp;balance=&amp;month=4&amp;year=2020&amp;thetype=%A7%BA%CB%B9%E8%C7%C2%A7%D2%B9" TargetMode="External"/><Relationship Id="rId843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126" Type="http://schemas.openxmlformats.org/officeDocument/2006/relationships/hyperlink" Target="http://hfo63.cfo.in.th/CheckDataDtl.aspx?orgid=11089&amp;balance=%A7%BA%B4%D8%C5%3Cbr/%3E%A7%BA%CA%D1%C1%BE%D1%B9%B8%EC%A1%D1%B9&amp;month=4&amp;year=2020&amp;thetype=%A7%BA%CB%B9%E8%C7%C2%A7%D2%B9" TargetMode="External"/><Relationship Id="rId1680" Type="http://schemas.openxmlformats.org/officeDocument/2006/relationships/hyperlink" Target="http://hfo63.cfo.in.th/CheckDataDtl.aspx?orgid=04533&amp;balance=%A7%BA%B4%D8%C5%3Cbr/%3E%A7%BA%CA%D1%C1%BE%D1%B9%B8%EC%A1%D1%B9&amp;month=4&amp;year=2020&amp;thetype=%A7%BA%CB%B9%E8%C7%C2%A7%D2%B9" TargetMode="External"/><Relationship Id="rId1778" Type="http://schemas.openxmlformats.org/officeDocument/2006/relationships/hyperlink" Target="http://hfo63.cfo.in.th/CheckDataDtl.aspx?orgid=04582&amp;balance=%A7%BA%B4%D8%C5%3Cbr/%3E%A7%BA%CA%D1%C1%BE%D1%B9%B8%EC%A1%D1%B9&amp;month=4&amp;year=2020&amp;thetype=%A7%BA%CB%B9%E8%C7%C2%A7%D2%B9" TargetMode="External"/><Relationship Id="rId1985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703" Type="http://schemas.openxmlformats.org/officeDocument/2006/relationships/hyperlink" Target="http://hfo63.cfo.in.th/CheckDataDtl.aspx?orgid=04769&amp;balance=%A7%BA%B4%D8%C5%3Cbr/%3E%A7%BA%CA%D1%C1%BE%D1%B9%B8%EC%A1%D1%B9&amp;month=4&amp;year=2020&amp;thetype=%A7%BA%CB%B9%E8%C7%C2%A7%D2%B9" TargetMode="External"/><Relationship Id="rId910" Type="http://schemas.openxmlformats.org/officeDocument/2006/relationships/hyperlink" Target="http://hfo63.cfo.in.th/CheckDataDtl.aspx?orgid=05488&amp;balance=%A7%BA%B4%D8%C5%3Cbr/%3E%A7%BA%CA%D1%C1%BE%D1%B9%B8%EC%A1%D1%B9&amp;month=4&amp;year=2020&amp;thetype=%A7%BA%CB%B9%E8%C7%C2%A7%D2%B9" TargetMode="External"/><Relationship Id="rId1333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540" Type="http://schemas.openxmlformats.org/officeDocument/2006/relationships/hyperlink" Target="http://hfo63.cfo.in.th/CheckDataDtl.aspx?orgid=10991&amp;balance=%A7%BA%B4%D8%C5%3Cbr/%3E%A7%BA%CA%D1%C1%BE%D1%B9%B8%EC%A1%D1%B9&amp;month=4&amp;year=2020&amp;thetype=%A7%BA%CB%B9%E8%C7%C2%A7%D2%B9" TargetMode="External"/><Relationship Id="rId1638" Type="http://schemas.openxmlformats.org/officeDocument/2006/relationships/hyperlink" Target="http://hfo63.cfo.in.th/CheckDataDtl.aspx?orgid=04510&amp;balance=%A7%BA%B4%D8%C5%3Cbr/%3E%A7%BA%CA%D1%C1%BE%D1%B9%B8%EC%A1%D1%B9&amp;month=4&amp;year=2020&amp;thetype=%A7%BA%CB%B9%E8%C7%C2%A7%D2%B9" TargetMode="External"/><Relationship Id="rId1400" Type="http://schemas.openxmlformats.org/officeDocument/2006/relationships/hyperlink" Target="http://hfo63.cfo.in.th/CheckDataDtl.aspx?orgid=04178&amp;balance=%A7%BA%B4%D8%C5%3Cbr/%3E%A7%BA%CA%D1%C1%BE%D1%B9%B8%EC%A1%D1%B9&amp;month=4&amp;year=2020&amp;thetype=%A7%BA%CB%B9%E8%C7%C2%A7%D2%B9" TargetMode="External"/><Relationship Id="rId1845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5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1912" Type="http://schemas.openxmlformats.org/officeDocument/2006/relationships/hyperlink" Target="http://hfo63.cfo.in.th/CheckDataDtl.aspx?orgid=04651&amp;balance=%A7%BA%B4%D8%C5%3Cbr/%3E%A7%BA%CA%D1%C1%BE%D1%B9%B8%EC%A1%D1%B9&amp;month=4&amp;year=2020&amp;thetype=%A7%BA%CB%B9%E8%C7%C2%A7%D2%B9" TargetMode="External"/><Relationship Id="rId286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493" Type="http://schemas.openxmlformats.org/officeDocument/2006/relationships/hyperlink" Target="http://hfo63.cfo.in.th/CheckDataDtl.aspx?orgid=00421&amp;balance=&amp;month=4&amp;year=2020&amp;thetype=%A7%BA%CB%B9%E8%C7%C2%A7%D2%B9" TargetMode="External"/><Relationship Id="rId146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3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560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98" Type="http://schemas.openxmlformats.org/officeDocument/2006/relationships/hyperlink" Target="http://hfo63.cfo.in.th/CheckDataDtl.aspx?orgid=00500&amp;balance=%A7%BA%B4%D8%C5%3Cbr/%3E%A7%BA%CA%D1%C1%BE%D1%B9%B8%EC%A1%D1%B9&amp;month=4&amp;year=2020&amp;thetype=%A7%BA%CB%B9%E8%C7%C2%A7%D2%B9" TargetMode="External"/><Relationship Id="rId1190" Type="http://schemas.openxmlformats.org/officeDocument/2006/relationships/hyperlink" Target="http://hfo63.cfo.in.th/CheckDataDtl.aspx?orgid=23217&amp;balance=%A7%BA%B4%D8%C5%3Cbr/%3E%A7%BA%CA%D1%C1%BE%D1%B9%B8%EC%A1%D1%B9&amp;month=4&amp;year=2020&amp;thetype=%A7%BA%CB%B9%E8%C7%C2%A7%D2%B9" TargetMode="External"/><Relationship Id="rId2034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3" Type="http://schemas.openxmlformats.org/officeDocument/2006/relationships/hyperlink" Target="http://hfo63.cfo.in.th/CheckDataDtl.aspx?orgid=05700&amp;balance=%A7%BA%B4%D8%C5%3Cbr/%3E%A7%BA%CA%D1%C1%BE%D1%B9%B8%EC%A1%D1%B9&amp;month=4&amp;year=2020&amp;thetype=%A7%BA%CB%B9%E8%C7%C2%A7%D2%B9" TargetMode="External"/><Relationship Id="rId420" Type="http://schemas.openxmlformats.org/officeDocument/2006/relationships/hyperlink" Target="http://hfo63.cfo.in.th/CheckDataDtl.aspx?orgid=04876&amp;balance=%A7%BA%B4%D8%C5%3Cbr/%3E%A7%BA%CA%D1%C1%BE%D1%B9%B8%EC%A1%D1%B9&amp;month=4&amp;year=2020&amp;thetype=%A7%BA%CB%B9%E8%C7%C2%A7%D2%B9" TargetMode="External"/><Relationship Id="rId658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5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050" Type="http://schemas.openxmlformats.org/officeDocument/2006/relationships/hyperlink" Target="http://hfo63.cfo.in.th/CheckDataDtl.aspx?orgid=05558&amp;balance=%A7%BA%B4%D8%C5%3Cbr/%3E%A7%BA%CA%D1%C1%BE%D1%B9%B8%EC%A1%D1%B9&amp;month=4&amp;year=2020&amp;thetype=%A7%BA%CB%B9%E8%C7%C2%A7%D2%B9" TargetMode="External"/><Relationship Id="rId1288" Type="http://schemas.openxmlformats.org/officeDocument/2006/relationships/hyperlink" Target="http://hfo63.cfo.in.th/CheckDataDtl.aspx?orgid=04838&amp;balance=%A7%BA%B4%D8%C5%3Cbr/%3E%A7%BA%CA%D1%C1%BE%D1%B9%B8%EC%A1%D1%B9&amp;month=4&amp;year=2020&amp;thetype=%A7%BA%CB%B9%E8%C7%C2%A7%D2%B9" TargetMode="External"/><Relationship Id="rId1495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518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5" Type="http://schemas.openxmlformats.org/officeDocument/2006/relationships/hyperlink" Target="http://hfo63.cfo.in.th/CheckDataDtl.aspx?orgid=04781&amp;balance=%A7%BA%B4%D8%C5%3Cbr/%3E%A7%BA%CA%D1%C1%BE%D1%B9%B8%EC%A1%D1%B9&amp;month=4&amp;year=2020&amp;thetype=%A7%BA%CB%B9%E8%C7%C2%A7%D2%B9" TargetMode="External"/><Relationship Id="rId932" Type="http://schemas.openxmlformats.org/officeDocument/2006/relationships/hyperlink" Target="http://hfo63.cfo.in.th/CheckDataDtl.aspx?orgid=05499&amp;balance=%A7%BA%B4%D8%C5%3Cbr/%3E%A7%BA%CA%D1%C1%BE%D1%B9%B8%EC%A1%D1%B9&amp;month=4&amp;year=2020&amp;thetype=%A7%BA%CB%B9%E8%C7%C2%A7%D2%B9" TargetMode="External"/><Relationship Id="rId1148" Type="http://schemas.openxmlformats.org/officeDocument/2006/relationships/hyperlink" Target="http://hfo63.cfo.in.th/CheckDataDtl.aspx?orgid=11100&amp;balance=%A7%BA%B4%D8%C5%3Cbr/%3E%A7%BA%CA%D1%C1%BE%D1%B9%B8%EC%A1%D1%B9&amp;month=4&amp;year=2020&amp;thetype=%A7%BA%CB%B9%E8%C7%C2%A7%D2%B9" TargetMode="External"/><Relationship Id="rId1355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2" Type="http://schemas.openxmlformats.org/officeDocument/2006/relationships/hyperlink" Target="http://hfo63.cfo.in.th/CheckDataDtl.aspx?orgid=00399&amp;balance=&amp;month=4&amp;year=2020&amp;thetype=%A7%BA%CB%B9%E8%C7%C2%A7%D2%B9" TargetMode="External"/><Relationship Id="rId1008" Type="http://schemas.openxmlformats.org/officeDocument/2006/relationships/hyperlink" Target="http://hfo63.cfo.in.th/CheckDataDtl.aspx?orgid=05537&amp;balance=%A7%BA%B4%D8%C5%3Cbr/%3E%A7%BA%CA%D1%C1%BE%D1%B9%B8%EC%A1%D1%B9&amp;month=4&amp;year=2020&amp;thetype=%A7%BA%CB%B9%E8%C7%C2%A7%D2%B9" TargetMode="External"/><Relationship Id="rId1215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2" Type="http://schemas.openxmlformats.org/officeDocument/2006/relationships/hyperlink" Target="http://hfo63.cfo.in.th/CheckDataDtl.aspx?orgid=04190&amp;balance=%A7%BA%B4%D8%C5%3Cbr/%3E%A7%BA%CA%D1%C1%BE%D1%B9%B8%EC%A1%D1%B9&amp;month=4&amp;year=2020&amp;thetype=%A7%BA%CB%B9%E8%C7%C2%A7%D2%B9" TargetMode="External"/><Relationship Id="rId1867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61" Type="http://schemas.openxmlformats.org/officeDocument/2006/relationships/hyperlink" Target="http://hfo63.cfo.in.th/CheckDataDtl.aspx?orgid=05619&amp;balance=%A7%BA%B4%D8%C5%3Cbr/%3E%A7%BA%CA%D1%C1%BE%D1%B9%B8%EC%A1%D1%B9&amp;month=4&amp;year=2020&amp;thetype=%A7%BA%CB%B9%E8%C7%C2%A7%D2%B9" TargetMode="External"/><Relationship Id="rId1727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4" Type="http://schemas.openxmlformats.org/officeDocument/2006/relationships/hyperlink" Target="http://hfo63.cfo.in.th/CheckDataDtl.aspx?orgid=04662&amp;balance=%A7%BA%B4%D8%C5%3Cbr/%3E%A7%BA%CA%D1%C1%BE%D1%B9%B8%EC%A1%D1%B9&amp;month=4&amp;year=2020&amp;thetype=%A7%BA%CB%B9%E8%C7%C2%A7%D2%B9" TargetMode="External"/><Relationship Id="rId19" Type="http://schemas.openxmlformats.org/officeDocument/2006/relationships/hyperlink" Target="http://hfo63.cfo.in.th/CheckDataDtl.aspx?orgid=05598&amp;balance=%A7%BA%B4%D8%C5%3Cbr/%3E%A7%BA%CA%D1%C1%BE%D1%B9%B8%EC%A1%D1%B9&amp;month=4&amp;year=2020&amp;thetype=%A7%BA%CB%B9%E8%C7%C2%A7%D2%B9" TargetMode="External"/><Relationship Id="rId168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5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2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6" Type="http://schemas.openxmlformats.org/officeDocument/2006/relationships/control" Target="../activeX/activeX5.xml"/><Relationship Id="rId3" Type="http://schemas.openxmlformats.org/officeDocument/2006/relationships/hyperlink" Target="http://hfo63.cfo.in.th/CheckDataDtl.aspx?orgid=00513&amp;balance=&amp;month=4&amp;year=2020&amp;thetype=%A7%BA%CB%B9%E8%C7%C2%A7%D2%B9" TargetMode="External"/><Relationship Id="rId235" Type="http://schemas.openxmlformats.org/officeDocument/2006/relationships/hyperlink" Target="http://hfo63.cfo.in.th/CheckDataDtl.aspx?orgid=05711&amp;balance=%A7%BA%B4%D8%C5%3Cbr/%3E%A7%BA%CA%D1%C1%BE%D1%B9%B8%EC%A1%D1%B9&amp;month=4&amp;year=2020&amp;thetype=%A7%BA%CB%B9%E8%C7%C2%A7%D2%B9" TargetMode="External"/><Relationship Id="rId442" Type="http://schemas.openxmlformats.org/officeDocument/2006/relationships/hyperlink" Target="http://hfo63.cfo.in.th/CheckDataDtl.aspx?orgid=04887&amp;balance=%A7%BA%B4%D8%C5%3Cbr/%3E%A7%BA%CA%D1%C1%BE%D1%B9%B8%EC%A1%D1%B9&amp;month=4&amp;year=2020&amp;thetype=%A7%BA%CB%B9%E8%C7%C2%A7%D2%B9" TargetMode="External"/><Relationship Id="rId887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1072" Type="http://schemas.openxmlformats.org/officeDocument/2006/relationships/hyperlink" Target="http://hfo63.cfo.in.th/CheckDataDtl.aspx?orgid=05569&amp;balance=%A7%BA%B4%D8%C5%3Cbr/%3E%A7%BA%CA%D1%C1%BE%D1%B9%B8%EC%A1%D1%B9&amp;month=4&amp;year=2020&amp;thetype=%A7%BA%CB%B9%E8%C7%C2%A7%D2%B9" TargetMode="External"/><Relationship Id="rId302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747" Type="http://schemas.openxmlformats.org/officeDocument/2006/relationships/hyperlink" Target="http://hfo63.cfo.in.th/CheckDataDtl.aspx?orgid=11038&amp;balance=%A7%BA%B4%D8%C5%3Cbr/%3E%A7%BA%CA%D1%C1%BE%D1%B9%B8%EC%A1%D1%B9&amp;month=4&amp;year=2020&amp;thetype=%A7%BA%CB%B9%E8%C7%C2%A7%D2%B9" TargetMode="External"/><Relationship Id="rId954" Type="http://schemas.openxmlformats.org/officeDocument/2006/relationships/hyperlink" Target="http://hfo63.cfo.in.th/CheckDataDtl.aspx?orgid=05510&amp;balance=%A7%BA%B4%D8%C5%3Cbr/%3E%A7%BA%CA%D1%C1%BE%D1%B9%B8%EC%A1%D1%B9&amp;month=4&amp;year=2020&amp;thetype=%A7%BA%CB%B9%E8%C7%C2%A7%D2%B9" TargetMode="External"/><Relationship Id="rId1377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4" Type="http://schemas.openxmlformats.org/officeDocument/2006/relationships/hyperlink" Target="http://hfo63.cfo.in.th/CheckDataDtl.aspx?orgid=04483&amp;balance=%A7%BA%B4%D8%C5%3Cbr/%3E%A7%BA%CA%D1%C1%BE%D1%B9%B8%EC%A1%D1%B9&amp;month=4&amp;year=2020&amp;thetype=%A7%BA%CB%B9%E8%C7%C2%A7%D2%B9" TargetMode="External"/><Relationship Id="rId1791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83" Type="http://schemas.openxmlformats.org/officeDocument/2006/relationships/hyperlink" Target="http://hfo63.cfo.in.th/CheckDataDtl.aspx?orgid=05630&amp;balance=%A7%BA%B4%D8%C5%3Cbr/%3E%A7%BA%CA%D1%C1%BE%D1%B9%B8%EC%A1%D1%B9&amp;month=4&amp;year=2020&amp;thetype=%A7%BA%CB%B9%E8%C7%C2%A7%D2%B9" TargetMode="External"/><Relationship Id="rId607" Type="http://schemas.openxmlformats.org/officeDocument/2006/relationships/hyperlink" Target="http://hfo63.cfo.in.th/CheckDataDtl.aspx?orgid=04720&amp;balance=%A7%BA%B4%D8%C5%3Cbr/%3E%A7%BA%CA%D1%C1%BE%D1%B9%B8%EC%A1%D1%B9&amp;month=4&amp;year=2020&amp;thetype=%A7%BA%CB%B9%E8%C7%C2%A7%D2%B9" TargetMode="External"/><Relationship Id="rId814" Type="http://schemas.openxmlformats.org/officeDocument/2006/relationships/hyperlink" Target="http://hfo63.cfo.in.th/CheckDataDtl.aspx?orgid=00508&amp;balance=%A7%BA%B4%D8%C5%3Cbr/%3E%A7%BA%CA%D1%C1%BE%D1%B9%B8%EC%A1%D1%B9&amp;month=4&amp;year=2020&amp;thetype=%A7%BA%CB%B9%E8%C7%C2%A7%D2%B9" TargetMode="External"/><Relationship Id="rId1237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444" Type="http://schemas.openxmlformats.org/officeDocument/2006/relationships/hyperlink" Target="http://hfo63.cfo.in.th/CheckDataDtl.aspx?orgid=04201&amp;balance=%A7%BA%B4%D8%C5%3Cbr/%3E%A7%BA%CA%D1%C1%BE%D1%B9%B8%EC%A1%D1%B9&amp;month=4&amp;year=2020&amp;thetype=%A7%BA%CB%B9%E8%C7%C2%A7%D2%B9" TargetMode="External"/><Relationship Id="rId1651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889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1304" Type="http://schemas.openxmlformats.org/officeDocument/2006/relationships/hyperlink" Target="http://hfo63.cfo.in.th/CheckDataDtl.aspx?orgid=04857&amp;balance=%A7%BA%B4%D8%C5%3Cbr/%3E%A7%BA%CA%D1%C1%BE%D1%B9%B8%EC%A1%D1%B9&amp;month=4&amp;year=2020&amp;thetype=%A7%BA%CB%B9%E8%C7%C2%A7%D2%B9" TargetMode="External"/><Relationship Id="rId1511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749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956" Type="http://schemas.openxmlformats.org/officeDocument/2006/relationships/hyperlink" Target="http://hfo63.cfo.in.th/CheckDataDtl.aspx?orgid=11020&amp;balance=%A7%BA%B4%D8%C5%3Cbr/%3E%A7%BA%CA%D1%C1%BE%D1%B9%B8%EC%A1%D1%B9&amp;month=4&amp;year=2020&amp;thetype=%A7%BA%CB%B9%E8%C7%C2%A7%D2%B9" TargetMode="External"/><Relationship Id="rId1609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6" Type="http://schemas.openxmlformats.org/officeDocument/2006/relationships/hyperlink" Target="http://hfo63.cfo.in.th/CheckDataDtl.aspx?orgid=04602&amp;balance=%A7%BA%B4%D8%C5%3Cbr/%3E%A7%BA%CA%D1%C1%BE%D1%B9%B8%EC%A1%D1%B9&amp;month=4&amp;year=2020&amp;thetype=%A7%BA%CB%B9%E8%C7%C2%A7%D2%B9" TargetMode="External"/><Relationship Id="rId10" Type="http://schemas.openxmlformats.org/officeDocument/2006/relationships/hyperlink" Target="http://hfo63.cfo.in.th/CheckDataDtl.aspx?orgid=00520&amp;balance=&amp;month=4&amp;year=2020&amp;thetype=%A7%BA%CB%B9%E8%C7%C2%A7%D2%B9" TargetMode="External"/><Relationship Id="rId397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7" Type="http://schemas.openxmlformats.org/officeDocument/2006/relationships/hyperlink" Target="http://hfo63.cfo.in.th/CheckDataDtl.aspx?orgid=05722&amp;balance=%A7%BA%B4%D8%C5%3Cbr/%3E%A7%BA%CA%D1%C1%BE%D1%B9%B8%EC%A1%D1%B9&amp;month=4&amp;year=2020&amp;thetype=%A7%BA%CB%B9%E8%C7%C2%A7%D2%B9" TargetMode="External"/><Relationship Id="rId464" Type="http://schemas.openxmlformats.org/officeDocument/2006/relationships/hyperlink" Target="http://hfo63.cfo.in.th/CheckDataDtl.aspx?orgid=11040&amp;balance=%A7%BA%B4%D8%C5%3Cbr/%3E%A7%BA%CA%D1%C1%BE%D1%B9%B8%EC%A1%D1%B9&amp;month=4&amp;year=2020&amp;thetype=%A7%BA%CB%B9%E8%C7%C2%A7%D2%B9" TargetMode="External"/><Relationship Id="rId1094" Type="http://schemas.openxmlformats.org/officeDocument/2006/relationships/hyperlink" Target="http://hfo63.cfo.in.th/CheckDataDtl.aspx?orgid=05580&amp;balance=%A7%BA%B4%D8%C5%3Cbr/%3E%A7%BA%CA%D1%C1%BE%D1%B9%B8%EC%A1%D1%B9&amp;month=4&amp;year=2020&amp;thetype=%A7%BA%CB%B9%E8%C7%C2%A7%D2%B9" TargetMode="External"/><Relationship Id="rId117" Type="http://schemas.openxmlformats.org/officeDocument/2006/relationships/hyperlink" Target="http://hfo63.cfo.in.th/CheckDataDtl.aspx?orgid=05648&amp;balance=%A7%BA%B4%D8%C5%3Cbr/%3E%A7%BA%CA%D1%C1%BE%D1%B9%B8%EC%A1%D1%B9&amp;month=4&amp;year=2020&amp;thetype=%A7%BA%CB%B9%E8%C7%C2%A7%D2%B9" TargetMode="External"/><Relationship Id="rId671" Type="http://schemas.openxmlformats.org/officeDocument/2006/relationships/hyperlink" Target="http://hfo63.cfo.in.th/CheckDataDtl.aspx?orgid=04753&amp;balance=%A7%BA%B4%D8%C5%3Cbr/%3E%A7%BA%CA%D1%C1%BE%D1%B9%B8%EC%A1%D1%B9&amp;month=4&amp;year=2020&amp;thetype=%A7%BA%CB%B9%E8%C7%C2%A7%D2%B9" TargetMode="External"/><Relationship Id="rId769" Type="http://schemas.openxmlformats.org/officeDocument/2006/relationships/hyperlink" Target="http://hfo63.cfo.in.th/CheckDataDtl.aspx?orgid=14149&amp;balance=&amp;month=4&amp;year=2020&amp;thetype=%A7%BA%CB%B9%E8%C7%C2%A7%D2%B9" TargetMode="External"/><Relationship Id="rId976" Type="http://schemas.openxmlformats.org/officeDocument/2006/relationships/hyperlink" Target="http://hfo63.cfo.in.th/CheckDataDtl.aspx?orgid=05521&amp;balance=%A7%BA%B4%D8%C5%3Cbr/%3E%A7%BA%CA%D1%C1%BE%D1%B9%B8%EC%A1%D1%B9&amp;month=4&amp;year=2020&amp;thetype=%A7%BA%CB%B9%E8%C7%C2%A7%D2%B9" TargetMode="External"/><Relationship Id="rId1399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324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1" Type="http://schemas.openxmlformats.org/officeDocument/2006/relationships/hyperlink" Target="http://hfo63.cfo.in.th/CheckDataDtl.aspx?orgid=04680&amp;balance=%A7%BA%B4%D8%C5%3Cbr/%3E%A7%BA%CA%D1%C1%BE%D1%B9%B8%EC%A1%D1%B9&amp;month=4&amp;year=2020&amp;thetype=%A7%BA%CB%B9%E8%C7%C2%A7%D2%B9" TargetMode="External"/><Relationship Id="rId629" Type="http://schemas.openxmlformats.org/officeDocument/2006/relationships/hyperlink" Target="http://hfo63.cfo.in.th/CheckDataDtl.aspx?orgid=04731&amp;balance=%A7%BA%B4%D8%C5%3Cbr/%3E%A7%BA%CA%D1%C1%BE%D1%B9%B8%EC%A1%D1%B9&amp;month=4&amp;year=2020&amp;thetype=%A7%BA%CB%B9%E8%C7%C2%A7%D2%B9" TargetMode="External"/><Relationship Id="rId1161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259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6" Type="http://schemas.openxmlformats.org/officeDocument/2006/relationships/hyperlink" Target="http://hfo63.cfo.in.th/CheckDataDtl.aspx?orgid=04212&amp;balance=%A7%BA%B4%D8%C5%3Cbr/%3E%A7%BA%CA%D1%C1%BE%D1%B9%B8%EC%A1%D1%B9&amp;month=4&amp;year=2020&amp;thetype=%A7%BA%CB%B9%E8%C7%C2%A7%D2%B9" TargetMode="External"/><Relationship Id="rId2005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836" Type="http://schemas.openxmlformats.org/officeDocument/2006/relationships/hyperlink" Target="http://hfo63.cfo.in.th/CheckDataDtl.aspx?orgid=05451&amp;balance=%A7%BA%B4%D8%C5%3Cbr/%3E%A7%BA%CA%D1%C1%BE%D1%B9%B8%EC%A1%D1%B9&amp;month=4&amp;year=2020&amp;thetype=%A7%BA%CB%B9%E8%C7%C2%A7%D2%B9" TargetMode="External"/><Relationship Id="rId1021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9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673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880" Type="http://schemas.openxmlformats.org/officeDocument/2006/relationships/hyperlink" Target="http://hfo63.cfo.in.th/CheckDataDtl.aspx?orgid=04635&amp;balance=%A7%BA%B4%D8%C5%3Cbr/%3E%A7%BA%CA%D1%C1%BE%D1%B9%B8%EC%A1%D1%B9&amp;month=4&amp;year=2020&amp;thetype=%A7%BA%CB%B9%E8%C7%C2%A7%D2%B9" TargetMode="External"/><Relationship Id="rId1978" Type="http://schemas.openxmlformats.org/officeDocument/2006/relationships/hyperlink" Target="http://hfo63.cfo.in.th/CheckDataDtl.aspx?orgid=13904&amp;balance=%A7%BA%B4%D8%C5%3Cbr/%3E%A7%BA%CA%D1%C1%BE%D1%B9%B8%EC%A1%D1%B9&amp;month=4&amp;year=2020&amp;thetype=%A7%BA%CB%B9%E8%C7%C2%A7%D2%B9" TargetMode="External"/><Relationship Id="rId903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326" Type="http://schemas.openxmlformats.org/officeDocument/2006/relationships/hyperlink" Target="http://hfo63.cfo.in.th/CheckDataDtl.aspx?orgid=04896&amp;balance=%A7%BA%B4%D8%C5%3Cbr/%3E%A7%BA%CA%D1%C1%BE%D1%B9%B8%EC%A1%D1%B9&amp;month=4&amp;year=2020&amp;thetype=%A7%BA%CB%B9%E8%C7%C2%A7%D2%B9" TargetMode="External"/><Relationship Id="rId1533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740" Type="http://schemas.openxmlformats.org/officeDocument/2006/relationships/hyperlink" Target="http://hfo63.cfo.in.th/CheckDataDtl.aspx?orgid=04563&amp;balance=%A7%BA%B4%D8%C5%3Cbr/%3E%A7%BA%CA%D1%C1%BE%D1%B9%B8%EC%A1%D1%B9&amp;month=4&amp;year=2020&amp;thetype=%A7%BA%CB%B9%E8%C7%C2%A7%D2%B9" TargetMode="External"/><Relationship Id="rId32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600" Type="http://schemas.openxmlformats.org/officeDocument/2006/relationships/hyperlink" Target="http://hfo63.cfo.in.th/CheckDataDtl.aspx?orgid=04491&amp;balance=%A7%BA%B4%D8%C5%3Cbr/%3E%A7%BA%CA%D1%C1%BE%D1%B9%B8%EC%A1%D1%B9&amp;month=4&amp;year=2020&amp;thetype=%A7%BA%CB%B9%E8%C7%C2%A7%D2%B9" TargetMode="External"/><Relationship Id="rId1838" Type="http://schemas.openxmlformats.org/officeDocument/2006/relationships/hyperlink" Target="http://hfo63.cfo.in.th/CheckDataDtl.aspx?orgid=04613&amp;balance=%A7%BA%B4%D8%C5%3Cbr/%3E%A7%BA%CA%D1%C1%BE%D1%B9%B8%EC%A1%D1%B9&amp;month=4&amp;year=2020&amp;thetype=%A7%BA%CB%B9%E8%C7%C2%A7%D2%B9" TargetMode="External"/><Relationship Id="rId181" Type="http://schemas.openxmlformats.org/officeDocument/2006/relationships/hyperlink" Target="http://hfo63.cfo.in.th/CheckDataDtl.aspx?orgid=05682&amp;balance=%A7%BA%B4%D8%C5%3Cbr/%3E%A7%BA%CA%D1%C1%BE%D1%B9%B8%EC%A1%D1%B9&amp;month=4&amp;year=2020&amp;thetype=%A7%BA%CB%B9%E8%C7%C2%A7%D2%B9" TargetMode="External"/><Relationship Id="rId1905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279" Type="http://schemas.openxmlformats.org/officeDocument/2006/relationships/hyperlink" Target="http://hfo63.cfo.in.th/CheckDataDtl.aspx?orgid=05733&amp;balance=%A7%BA%B4%D8%C5%3Cbr/%3E%A7%BA%CA%D1%C1%BE%D1%B9%B8%EC%A1%D1%B9&amp;month=4&amp;year=2020&amp;thetype=%A7%BA%CB%B9%E8%C7%C2%A7%D2%B9" TargetMode="External"/><Relationship Id="rId486" Type="http://schemas.openxmlformats.org/officeDocument/2006/relationships/hyperlink" Target="http://hfo63.cfo.in.th/CheckDataDtl.aspx?orgid=14182&amp;balance=%A7%BA%B4%D8%C5%3Cbr/%3E%A7%BA%CA%D1%C1%BE%D1%B9%B8%EC%A1%D1%B9&amp;month=4&amp;year=2020&amp;thetype=%A7%BA%CB%B9%E8%C7%C2%A7%D2%B9" TargetMode="External"/><Relationship Id="rId693" Type="http://schemas.openxmlformats.org/officeDocument/2006/relationships/hyperlink" Target="http://hfo63.cfo.in.th/CheckDataDtl.aspx?orgid=04764&amp;balance=%A7%BA%B4%D8%C5%3Cbr/%3E%A7%BA%CA%D1%C1%BE%D1%B9%B8%EC%A1%D1%B9&amp;month=4&amp;year=2020&amp;thetype=%A7%BA%CB%B9%E8%C7%C2%A7%D2%B9" TargetMode="External"/><Relationship Id="rId139" Type="http://schemas.openxmlformats.org/officeDocument/2006/relationships/hyperlink" Target="http://hfo63.cfo.in.th/CheckDataDtl.aspx?orgid=05660&amp;balance=%A7%BA%B4%D8%C5%3Cbr/%3E%A7%BA%CA%D1%C1%BE%D1%B9%B8%EC%A1%D1%B9&amp;month=4&amp;year=2020&amp;thetype=%A7%BA%CB%B9%E8%C7%C2%A7%D2%B9" TargetMode="External"/><Relationship Id="rId346" Type="http://schemas.openxmlformats.org/officeDocument/2006/relationships/hyperlink" Target="http://hfo63.cfo.in.th/CheckDataDtl.aspx?orgid=00440&amp;balance=%A7%BA%B4%D8%C5%3Cbr/%3E%A7%BA%CA%D1%C1%BE%D1%B9%B8%EC%A1%D1%B9&amp;month=4&amp;year=2020&amp;thetype=%A7%BA%CB%B9%E8%C7%C2%A7%D2%B9" TargetMode="External"/><Relationship Id="rId553" Type="http://schemas.openxmlformats.org/officeDocument/2006/relationships/hyperlink" Target="http://hfo63.cfo.in.th/CheckDataDtl.aspx?orgid=04691&amp;balance=%A7%BA%B4%D8%C5%3Cbr/%3E%A7%BA%CA%D1%C1%BE%D1%B9%B8%EC%A1%D1%B9&amp;month=4&amp;year=2020&amp;thetype=%A7%BA%CB%B9%E8%C7%C2%A7%D2%B9" TargetMode="External"/><Relationship Id="rId760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98" Type="http://schemas.openxmlformats.org/officeDocument/2006/relationships/hyperlink" Target="http://hfo63.cfo.in.th/CheckDataDtl.aspx?orgid=05532&amp;balance=%A7%BA%B4%D8%C5%3Cbr/%3E%A7%BA%CA%D1%C1%BE%D1%B9%B8%EC%A1%D1%B9&amp;month=4&amp;year=2020&amp;thetype=%A7%BA%CB%B9%E8%C7%C2%A7%D2%B9" TargetMode="External"/><Relationship Id="rId1183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1390" Type="http://schemas.openxmlformats.org/officeDocument/2006/relationships/hyperlink" Target="http://hfo63.cfo.in.th/CheckDataDtl.aspx?orgid=04173&amp;balance=%A7%BA%B4%D8%C5%3Cbr/%3E%A7%BA%CA%D1%C1%BE%D1%B9%B8%EC%A1%D1%B9&amp;month=4&amp;year=2020&amp;thetype=%A7%BA%CB%B9%E8%C7%C2%A7%D2%B9" TargetMode="External"/><Relationship Id="rId2027" Type="http://schemas.openxmlformats.org/officeDocument/2006/relationships/hyperlink" Target="http://hfo63.cfo.in.th/CheckDataDtl.aspx?orgid=14847&amp;balance=%A7%BA%B4%D8%C5%3Cbr/%3E%A7%BA%CA%D1%C1%BE%D1%B9%B8%EC%A1%D1%B9&amp;month=4&amp;year=2020&amp;thetype=%A7%BA%CB%B9%E8%C7%C2%A7%D2%B9" TargetMode="External"/><Relationship Id="rId206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3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8" Type="http://schemas.openxmlformats.org/officeDocument/2006/relationships/hyperlink" Target="http://hfo63.cfo.in.th/CheckDataDtl.aspx?orgid=05462&amp;balance=%A7%BA%B4%D8%C5%3Cbr/%3E%A7%BA%CA%D1%C1%BE%D1%B9%B8%EC%A1%D1%B9&amp;month=4&amp;year=2020&amp;thetype=%A7%BA%CB%B9%E8%C7%C2%A7%D2%B9" TargetMode="External"/><Relationship Id="rId1043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8" Type="http://schemas.openxmlformats.org/officeDocument/2006/relationships/hyperlink" Target="http://hfo63.cfo.in.th/CheckDataDtl.aspx?orgid=04223&amp;balance=%A7%BA%B4%D8%C5%3Cbr/%3E%A7%BA%CA%D1%C1%BE%D1%B9%B8%EC%A1%D1%B9&amp;month=4&amp;year=2020&amp;thetype=%A7%BA%CB%B9%E8%C7%C2%A7%D2%B9" TargetMode="External"/><Relationship Id="rId1695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620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718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5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250" Type="http://schemas.openxmlformats.org/officeDocument/2006/relationships/hyperlink" Target="http://hfo63.cfo.in.th/CheckDataDtl.aspx?orgid=04800&amp;balance=%A7%BA%B4%D8%C5%3Cbr/%3E%A7%BA%CA%D1%C1%BE%D1%B9%B8%EC%A1%D1%B9&amp;month=4&amp;year=2020&amp;thetype=%A7%BA%CB%B9%E8%C7%C2%A7%D2%B9" TargetMode="External"/><Relationship Id="rId1348" Type="http://schemas.openxmlformats.org/officeDocument/2006/relationships/hyperlink" Target="http://hfo63.cfo.in.th/CheckDataDtl.aspx?orgid=04907&amp;balance=%A7%BA%B4%D8%C5%3Cbr/%3E%A7%BA%CA%D1%C1%BE%D1%B9%B8%EC%A1%D1%B9&amp;month=4&amp;year=2020&amp;thetype=%A7%BA%CB%B9%E8%C7%C2%A7%D2%B9" TargetMode="External"/><Relationship Id="rId1555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2" Type="http://schemas.openxmlformats.org/officeDocument/2006/relationships/hyperlink" Target="http://hfo63.cfo.in.th/CheckDataDtl.aspx?orgid=04574&amp;balance=%A7%BA%B4%D8%C5%3Cbr/%3E%A7%BA%CA%D1%C1%BE%D1%B9%B8%EC%A1%D1%B9&amp;month=4&amp;year=2020&amp;thetype=%A7%BA%CB%B9%E8%C7%C2%A7%D2%B9" TargetMode="External"/><Relationship Id="rId1110" Type="http://schemas.openxmlformats.org/officeDocument/2006/relationships/hyperlink" Target="http://hfo63.cfo.in.th/CheckDataDtl.aspx?orgid=05588&amp;balance=%A7%BA%B4%D8%C5%3Cbr/%3E%A7%BA%CA%D1%C1%BE%D1%B9%B8%EC%A1%D1%B9&amp;month=4&amp;year=2020&amp;thetype=%A7%BA%CB%B9%E8%C7%C2%A7%D2%B9" TargetMode="External"/><Relationship Id="rId1208" Type="http://schemas.openxmlformats.org/officeDocument/2006/relationships/hyperlink" Target="http://hfo63.cfo.in.th/CheckDataDtl.aspx?orgid=00442&amp;balance=%A7%BA%B4%D8%C5%3Cbr/%3E%A7%BA%CA%D1%C1%BE%D1%B9%B8%EC%A1%D1%B9&amp;month=4&amp;year=2020&amp;thetype=%A7%BA%CB%B9%E8%C7%C2%A7%D2%B9" TargetMode="External"/><Relationship Id="rId1415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54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622" Type="http://schemas.openxmlformats.org/officeDocument/2006/relationships/hyperlink" Target="http://hfo63.cfo.in.th/CheckDataDtl.aspx?orgid=04502&amp;balance=%A7%BA%B4%D8%C5%3Cbr/%3E%A7%BA%CA%D1%C1%BE%D1%B9%B8%EC%A1%D1%B9&amp;month=4&amp;year=2020&amp;thetype=%A7%BA%CB%B9%E8%C7%C2%A7%D2%B9" TargetMode="External"/><Relationship Id="rId1927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270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130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68" Type="http://schemas.openxmlformats.org/officeDocument/2006/relationships/hyperlink" Target="http://hfo63.cfo.in.th/CheckDataDtl.aspx?orgid=04818&amp;balance=%A7%BA%B4%D8%C5%3Cbr/%3E%A7%BA%CA%D1%C1%BE%D1%B9%B8%EC%A1%D1%B9&amp;month=4&amp;year=2020&amp;thetype=%A7%BA%CB%B9%E8%C7%C2%A7%D2%B9" TargetMode="External"/><Relationship Id="rId575" Type="http://schemas.openxmlformats.org/officeDocument/2006/relationships/hyperlink" Target="http://hfo63.cfo.in.th/CheckDataDtl.aspx?orgid=04702&amp;balance=%A7%BA%B4%D8%C5%3Cbr/%3E%A7%BA%CA%D1%C1%BE%D1%B9%B8%EC%A1%D1%B9&amp;month=4&amp;year=2020&amp;thetype=%A7%BA%CB%B9%E8%C7%C2%A7%D2%B9" TargetMode="External"/><Relationship Id="rId782" Type="http://schemas.openxmlformats.org/officeDocument/2006/relationships/hyperlink" Target="http://hfo63.cfo.in.th/CheckDataDtl.aspx?orgid=28861&amp;balance=%A7%BA%B4%D8%C5%3Cbr/%3E%A7%BA%CA%D1%C1%BE%D1%B9%B8%EC%A1%D1%B9&amp;month=4&amp;year=2020&amp;thetype=%A7%BA%CB%B9%E8%C7%C2%A7%D2%B9" TargetMode="External"/><Relationship Id="rId2049" Type="http://schemas.openxmlformats.org/officeDocument/2006/relationships/image" Target="../media/image1.emf"/><Relationship Id="rId228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435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2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1065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2" Type="http://schemas.openxmlformats.org/officeDocument/2006/relationships/hyperlink" Target="http://hfo63.cfo.in.th/CheckDataDtl.aspx?orgid=04830&amp;balance=%A7%BA%B4%D8%C5%3Cbr/%3E%A7%BA%CA%D1%C1%BE%D1%B9%B8%EC%A1%D1%B9&amp;month=4&amp;year=2020&amp;thetype=%A7%BA%CB%B9%E8%C7%C2%A7%D2%B9" TargetMode="External"/><Relationship Id="rId502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7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2" Type="http://schemas.openxmlformats.org/officeDocument/2006/relationships/hyperlink" Target="http://hfo63.cfo.in.th/CheckDataDtl.aspx?orgid=11092&amp;balance=%A7%BA%B4%D8%C5%3Cbr/%3E%A7%BA%CA%D1%C1%BE%D1%B9%B8%EC%A1%D1%B9&amp;month=4&amp;year=2020&amp;thetype=%A7%BA%CB%B9%E8%C7%C2%A7%D2%B9" TargetMode="External"/><Relationship Id="rId1577" Type="http://schemas.openxmlformats.org/officeDocument/2006/relationships/hyperlink" Target="http://hfo63.cfo.in.th/CheckDataDtl.aspx?orgid=00413&amp;balance=&amp;month=4&amp;year=2020&amp;thetype=%A7%BA%CB%B9%E8%C7%C2%A7%D2%B9" TargetMode="External"/><Relationship Id="rId1784" Type="http://schemas.openxmlformats.org/officeDocument/2006/relationships/hyperlink" Target="http://hfo63.cfo.in.th/CheckDataDtl.aspx?orgid=04585&amp;balance=%A7%BA%B4%D8%C5%3Cbr/%3E%A7%BA%CA%D1%C1%BE%D1%B9%B8%EC%A1%D1%B9&amp;month=4&amp;year=2020&amp;thetype=%A7%BA%CB%B9%E8%C7%C2%A7%D2%B9" TargetMode="External"/><Relationship Id="rId1991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6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7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7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4" Type="http://schemas.openxmlformats.org/officeDocument/2006/relationships/hyperlink" Target="http://hfo63.cfo.in.th/CheckDataDtl.aspx?orgid=04514&amp;balance=%A7%BA%B4%D8%C5%3Cbr/%3E%A7%BA%CA%D1%C1%BE%D1%B9%B8%EC%A1%D1%B9&amp;month=4&amp;year=2020&amp;thetype=%A7%BA%CB%B9%E8%C7%C2%A7%D2%B9" TargetMode="External"/><Relationship Id="rId1851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4" Type="http://schemas.openxmlformats.org/officeDocument/2006/relationships/hyperlink" Target="http://hfo63.cfo.in.th/CheckDataDtl.aspx?orgid=04231&amp;balance=%A7%BA%B4%D8%C5%3Cbr/%3E%A7%BA%CA%D1%C1%BE%D1%B9%B8%EC%A1%D1%B9&amp;month=4&amp;year=2020&amp;thetype=%A7%BA%CB%B9%E8%C7%C2%A7%D2%B9" TargetMode="External"/><Relationship Id="rId1711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9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2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9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597" Type="http://schemas.openxmlformats.org/officeDocument/2006/relationships/hyperlink" Target="http://hfo63.cfo.in.th/CheckDataDtl.aspx?orgid=04715&amp;balance=%A7%BA%B4%D8%C5%3Cbr/%3E%A7%BA%CA%D1%C1%BE%D1%B9%B8%EC%A1%D1%B9&amp;month=4&amp;year=2020&amp;thetype=%A7%BA%CB%B9%E8%C7%C2%A7%D2%B9" TargetMode="External"/><Relationship Id="rId152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457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1087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4" Type="http://schemas.openxmlformats.org/officeDocument/2006/relationships/hyperlink" Target="http://hfo63.cfo.in.th/CheckDataDtl.aspx?orgid=04841&amp;balance=%A7%BA%B4%D8%C5%3Cbr/%3E%A7%BA%CA%D1%C1%BE%D1%B9%B8%EC%A1%D1%B9&amp;month=4&amp;year=2020&amp;thetype=%A7%BA%CB%B9%E8%C7%C2%A7%D2%B9" TargetMode="External"/><Relationship Id="rId2040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664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1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969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599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317" Type="http://schemas.openxmlformats.org/officeDocument/2006/relationships/hyperlink" Target="http://hfo63.cfo.in.th/CheckDataDtl.aspx?orgid=11873&amp;balance=%A7%BA%B4%D8%C5%3Cbr/%3E%A7%BA%CA%D1%C1%BE%D1%B9%B8%EC%A1%D1%B9&amp;month=4&amp;year=2020&amp;thetype=%A7%BA%CB%B9%E8%C7%C2%A7%D2%B9" TargetMode="External"/><Relationship Id="rId524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731" Type="http://schemas.openxmlformats.org/officeDocument/2006/relationships/hyperlink" Target="http://hfo63.cfo.in.th/CheckDataDtl.aspx?orgid=11030&amp;balance=%A7%BA%B4%D8%C5%3Cbr/%3E%A7%BA%CA%D1%C1%BE%D1%B9%B8%EC%A1%D1%B9&amp;month=4&amp;year=2020&amp;thetype=%A7%BA%CB%B9%E8%C7%C2%A7%D2%B9" TargetMode="External"/><Relationship Id="rId1154" Type="http://schemas.openxmlformats.org/officeDocument/2006/relationships/hyperlink" Target="http://hfo63.cfo.in.th/CheckDataDtl.aspx?orgid=11103&amp;balance=%A7%BA%B4%D8%C5%3Cbr/%3E%A7%BA%CA%D1%C1%BE%D1%B9%B8%EC%A1%D1%B9&amp;month=4&amp;year=2020&amp;thetype=%A7%BA%CB%B9%E8%C7%C2%A7%D2%B9" TargetMode="External"/><Relationship Id="rId1361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9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98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829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4" Type="http://schemas.openxmlformats.org/officeDocument/2006/relationships/hyperlink" Target="http://hfo63.cfo.in.th/CheckDataDtl.aspx?orgid=05540&amp;balance=%A7%BA%B4%D8%C5%3Cbr/%3E%A7%BA%CA%D1%C1%BE%D1%B9%B8%EC%A1%D1%B9&amp;month=4&amp;year=2020&amp;thetype=%A7%BA%CB%B9%E8%C7%C2%A7%D2%B9" TargetMode="External"/><Relationship Id="rId1221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666" Type="http://schemas.openxmlformats.org/officeDocument/2006/relationships/hyperlink" Target="http://hfo63.cfo.in.th/CheckDataDtl.aspx?orgid=04526&amp;balance=%A7%BA%B4%D8%C5%3Cbr/%3E%A7%BA%CA%D1%C1%BE%D1%B9%B8%EC%A1%D1%B9&amp;month=4&amp;year=2020&amp;thetype=%A7%BA%CB%B9%E8%C7%C2%A7%D2%B9" TargetMode="External"/><Relationship Id="rId1873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319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6" Type="http://schemas.openxmlformats.org/officeDocument/2006/relationships/hyperlink" Target="http://hfo63.cfo.in.th/CheckDataDtl.aspx?orgid=04242&amp;balance=%A7%BA%B4%D8%C5%3Cbr/%3E%A7%BA%CA%D1%C1%BE%D1%B9%B8%EC%A1%D1%B9&amp;month=4&amp;year=2020&amp;thetype=%A7%BA%CB%B9%E8%C7%C2%A7%D2%B9" TargetMode="External"/><Relationship Id="rId1733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1940" Type="http://schemas.openxmlformats.org/officeDocument/2006/relationships/hyperlink" Target="http://hfo63.cfo.in.th/CheckDataDtl.aspx?orgid=10671&amp;balance=%A7%BA%B4%D8%C5%3Cbr/%3E%A7%BA%CA%D1%C1%BE%D1%B9%B8%EC%A1%D1%B9&amp;month=4&amp;year=2020&amp;thetype=%A7%BA%CB%B9%E8%C7%C2%A7%D2%B9" TargetMode="External"/><Relationship Id="rId25" Type="http://schemas.openxmlformats.org/officeDocument/2006/relationships/hyperlink" Target="http://hfo63.cfo.in.th/CheckDataDtl.aspx?orgid=05601&amp;balance=%A7%BA%B4%D8%C5%3Cbr/%3E%A7%BA%CA%D1%C1%BE%D1%B9%B8%EC%A1%D1%B9&amp;month=4&amp;year=2020&amp;thetype=%A7%BA%CB%B9%E8%C7%C2%A7%D2%B9" TargetMode="External"/><Relationship Id="rId1800" Type="http://schemas.openxmlformats.org/officeDocument/2006/relationships/hyperlink" Target="http://hfo63.cfo.in.th/CheckDataDtl.aspx?orgid=04594&amp;balance=%A7%BA%B4%D8%C5%3Cbr/%3E%A7%BA%CA%D1%C1%BE%D1%B9%B8%EC%A1%D1%B9&amp;month=4&amp;year=2020&amp;thetype=%A7%BA%CB%B9%E8%C7%C2%A7%D2%B9" TargetMode="External"/><Relationship Id="rId174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1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1" Type="http://schemas.openxmlformats.org/officeDocument/2006/relationships/hyperlink" Target="http://hfo63.cfo.in.th/CheckDataDtl.aspx?orgid=05714&amp;balance=%A7%BA%B4%D8%C5%3Cbr/%3E%A7%BA%CA%D1%C1%BE%D1%B9%B8%EC%A1%D1%B9&amp;month=4&amp;year=2020&amp;thetype=%A7%BA%CB%B9%E8%C7%C2%A7%D2%B9" TargetMode="External"/><Relationship Id="rId479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6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3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339" Type="http://schemas.openxmlformats.org/officeDocument/2006/relationships/hyperlink" Target="http://hfo63.cfo.in.th/CheckDataDtl.aspx?orgid=00431&amp;balance=&amp;month=4&amp;year=2020&amp;thetype=%A7%BA%CB%B9%E8%C7%C2%A7%D2%B9" TargetMode="External"/><Relationship Id="rId546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3" Type="http://schemas.openxmlformats.org/officeDocument/2006/relationships/hyperlink" Target="http://hfo63.cfo.in.th/CheckDataDtl.aspx?orgid=13924&amp;balance=%A7%BA%B4%D8%C5%3Cbr/%3E%A7%BA%CA%D1%C1%BE%D1%B9%B8%EC%A1%D1%B9&amp;month=4&amp;year=2020&amp;thetype=%A7%BA%CB%B9%E8%C7%C2%A7%D2%B9" TargetMode="External"/><Relationship Id="rId1176" Type="http://schemas.openxmlformats.org/officeDocument/2006/relationships/hyperlink" Target="http://hfo63.cfo.in.th/CheckDataDtl.aspx?orgid=13976&amp;balance=%A7%BA%B4%D8%C5%3Cbr/%3E%A7%BA%CA%D1%C1%BE%D1%B9%B8%EC%A1%D1%B9&amp;month=4&amp;year=2020&amp;thetype=%A7%BA%CB%B9%E8%C7%C2%A7%D2%B9" TargetMode="External"/><Relationship Id="rId1383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101" Type="http://schemas.openxmlformats.org/officeDocument/2006/relationships/hyperlink" Target="http://hfo63.cfo.in.th/CheckDataDtl.aspx?orgid=05639&amp;balance=%A7%BA%B4%D8%C5%3Cbr/%3E%A7%BA%CA%D1%C1%BE%D1%B9%B8%EC%A1%D1%B9&amp;month=4&amp;year=2020&amp;thetype=%A7%BA%CB%B9%E8%C7%C2%A7%D2%B9" TargetMode="External"/><Relationship Id="rId406" Type="http://schemas.openxmlformats.org/officeDocument/2006/relationships/hyperlink" Target="http://hfo63.cfo.in.th/CheckDataDtl.aspx?orgid=04869&amp;balance=%A7%BA%B4%D8%C5%3Cbr/%3E%A7%BA%CA%D1%C1%BE%D1%B9%B8%EC%A1%D1%B9&amp;month=4&amp;year=2020&amp;thetype=%A7%BA%CB%B9%E8%C7%C2%A7%D2%B9" TargetMode="External"/><Relationship Id="rId960" Type="http://schemas.openxmlformats.org/officeDocument/2006/relationships/hyperlink" Target="http://hfo63.cfo.in.th/CheckDataDtl.aspx?orgid=05513&amp;balance=%A7%BA%B4%D8%C5%3Cbr/%3E%A7%BA%CA%D1%C1%BE%D1%B9%B8%EC%A1%D1%B9&amp;month=4&amp;year=2020&amp;thetype=%A7%BA%CB%B9%E8%C7%C2%A7%D2%B9" TargetMode="External"/><Relationship Id="rId1036" Type="http://schemas.openxmlformats.org/officeDocument/2006/relationships/hyperlink" Target="http://hfo63.cfo.in.th/CheckDataDtl.aspx?orgid=05551&amp;balance=%A7%BA%B4%D8%C5%3Cbr/%3E%A7%BA%CA%D1%C1%BE%D1%B9%B8%EC%A1%D1%B9&amp;month=4&amp;year=2020&amp;thetype=%A7%BA%CB%B9%E8%C7%C2%A7%D2%B9" TargetMode="External"/><Relationship Id="rId1243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590" Type="http://schemas.openxmlformats.org/officeDocument/2006/relationships/hyperlink" Target="http://hfo63.cfo.in.th/CheckDataDtl.aspx?orgid=04486&amp;balance=%A7%BA%B4%D8%C5%3Cbr/%3E%A7%BA%CA%D1%C1%BE%D1%B9%B8%EC%A1%D1%B9&amp;month=4&amp;year=2020&amp;thetype=%A7%BA%CB%B9%E8%C7%C2%A7%D2%B9" TargetMode="External"/><Relationship Id="rId1688" Type="http://schemas.openxmlformats.org/officeDocument/2006/relationships/hyperlink" Target="http://hfo63.cfo.in.th/CheckDataDtl.aspx?orgid=04537&amp;balance=%A7%BA%B4%D8%C5%3Cbr/%3E%A7%BA%CA%D1%C1%BE%D1%B9%B8%EC%A1%D1%B9&amp;month=4&amp;year=2020&amp;thetype=%A7%BA%CB%B9%E8%C7%C2%A7%D2%B9" TargetMode="External"/><Relationship Id="rId1895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613" Type="http://schemas.openxmlformats.org/officeDocument/2006/relationships/hyperlink" Target="http://hfo63.cfo.in.th/CheckDataDtl.aspx?orgid=04723&amp;balance=%A7%BA%B4%D8%C5%3Cbr/%3E%A7%BA%CA%D1%C1%BE%D1%B9%B8%EC%A1%D1%B9&amp;month=4&amp;year=2020&amp;thetype=%A7%BA%CB%B9%E8%C7%C2%A7%D2%B9" TargetMode="External"/><Relationship Id="rId820" Type="http://schemas.openxmlformats.org/officeDocument/2006/relationships/hyperlink" Target="http://hfo63.cfo.in.th/CheckDataDtl.aspx?orgid=05443&amp;balance=%A7%BA%B4%D8%C5%3Cbr/%3E%A7%BA%CA%D1%C1%BE%D1%B9%B8%EC%A1%D1%B9&amp;month=4&amp;year=2020&amp;thetype=%A7%BA%CB%B9%E8%C7%C2%A7%D2%B9" TargetMode="External"/><Relationship Id="rId918" Type="http://schemas.openxmlformats.org/officeDocument/2006/relationships/hyperlink" Target="http://hfo63.cfo.in.th/CheckDataDtl.aspx?orgid=05492&amp;balance=%A7%BA%B4%D8%C5%3Cbr/%3E%A7%BA%CA%D1%C1%BE%D1%B9%B8%EC%A1%D1%B9&amp;month=4&amp;year=2020&amp;thetype=%A7%BA%CB%B9%E8%C7%C2%A7%D2%B9" TargetMode="External"/><Relationship Id="rId1450" Type="http://schemas.openxmlformats.org/officeDocument/2006/relationships/hyperlink" Target="http://hfo63.cfo.in.th/CheckDataDtl.aspx?orgid=04204&amp;balance=%A7%BA%B4%D8%C5%3Cbr/%3E%A7%BA%CA%D1%C1%BE%D1%B9%B8%EC%A1%D1%B9&amp;month=4&amp;year=2020&amp;thetype=%A7%BA%CB%B9%E8%C7%C2%A7%D2%B9" TargetMode="External"/><Relationship Id="rId1548" Type="http://schemas.openxmlformats.org/officeDocument/2006/relationships/hyperlink" Target="http://hfo63.cfo.in.th/CheckDataDtl.aspx?orgid=11741&amp;balance=%A7%BA%B4%D8%C5%3Cbr/%3E%A7%BA%CA%D1%C1%BE%D1%B9%B8%EC%A1%D1%B9&amp;month=4&amp;year=2020&amp;thetype=%A7%BA%CB%B9%E8%C7%C2%A7%D2%B9" TargetMode="External"/><Relationship Id="rId1755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103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310" Type="http://schemas.openxmlformats.org/officeDocument/2006/relationships/hyperlink" Target="http://hfo63.cfo.in.th/CheckDataDtl.aspx?orgid=04860&amp;balance=%A7%BA%B4%D8%C5%3Cbr/%3E%A7%BA%CA%D1%C1%BE%D1%B9%B8%EC%A1%D1%B9&amp;month=4&amp;year=2020&amp;thetype=%A7%BA%CB%B9%E8%C7%C2%A7%D2%B9" TargetMode="External"/><Relationship Id="rId1408" Type="http://schemas.openxmlformats.org/officeDocument/2006/relationships/hyperlink" Target="http://hfo63.cfo.in.th/CheckDataDtl.aspx?orgid=04182&amp;balance=%A7%BA%B4%D8%C5%3Cbr/%3E%A7%BA%CA%D1%C1%BE%D1%B9%B8%EC%A1%D1%B9&amp;month=4&amp;year=2020&amp;thetype=%A7%BA%CB%B9%E8%C7%C2%A7%D2%B9" TargetMode="External"/><Relationship Id="rId1962" Type="http://schemas.openxmlformats.org/officeDocument/2006/relationships/hyperlink" Target="http://hfo63.cfo.in.th/CheckDataDtl.aspx?orgid=11023&amp;balance=%A7%BA%B4%D8%C5%3Cbr/%3E%A7%BA%CA%D1%C1%BE%D1%B9%B8%EC%A1%D1%B9&amp;month=4&amp;year=2020&amp;thetype=%A7%BA%CB%B9%E8%C7%C2%A7%D2%B9" TargetMode="External"/><Relationship Id="rId47" Type="http://schemas.openxmlformats.org/officeDocument/2006/relationships/hyperlink" Target="http://hfo63.cfo.in.th/CheckDataDtl.aspx?orgid=05612&amp;balance=%A7%BA%B4%D8%C5%3Cbr/%3E%A7%BA%CA%D1%C1%BE%D1%B9%B8%EC%A1%D1%B9&amp;month=4&amp;year=2020&amp;thetype=%A7%BA%CB%B9%E8%C7%C2%A7%D2%B9" TargetMode="External"/><Relationship Id="rId1615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2" Type="http://schemas.openxmlformats.org/officeDocument/2006/relationships/hyperlink" Target="http://hfo63.cfo.in.th/CheckDataDtl.aspx?orgid=04605&amp;balance=%A7%BA%B4%D8%C5%3Cbr/%3E%A7%BA%CA%D1%C1%BE%D1%B9%B8%EC%A1%D1%B9&amp;month=4&amp;year=2020&amp;thetype=%A7%BA%CB%B9%E8%C7%C2%A7%D2%B9" TargetMode="External"/><Relationship Id="rId196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263" Type="http://schemas.openxmlformats.org/officeDocument/2006/relationships/hyperlink" Target="http://hfo63.cfo.in.th/CheckDataDtl.aspx?orgid=05725&amp;balance=%A7%BA%B4%D8%C5%3Cbr/%3E%A7%BA%CA%D1%C1%BE%D1%B9%B8%EC%A1%D1%B9&amp;month=4&amp;year=2020&amp;thetype=%A7%BA%CB%B9%E8%C7%C2%A7%D2%B9" TargetMode="External"/><Relationship Id="rId470" Type="http://schemas.openxmlformats.org/officeDocument/2006/relationships/hyperlink" Target="http://hfo63.cfo.in.th/CheckDataDtl.aspx?orgid=11046&amp;balance=%A7%BA%B4%D8%C5%3Cbr/%3E%A7%BA%CA%D1%C1%BE%D1%B9%B8%EC%A1%D1%B9&amp;month=4&amp;year=2020&amp;thetype=%A7%BA%CB%B9%E8%C7%C2%A7%D2%B9" TargetMode="External"/><Relationship Id="rId123" Type="http://schemas.openxmlformats.org/officeDocument/2006/relationships/hyperlink" Target="http://hfo63.cfo.in.th/CheckDataDtl.aspx?orgid=05652&amp;balance=%A7%BA%B4%D8%C5%3Cbr/%3E%A7%BA%CA%D1%C1%BE%D1%B9%B8%EC%A1%D1%B9&amp;month=4&amp;year=2020&amp;thetype=%A7%BA%CB%B9%E8%C7%C2%A7%D2%B9" TargetMode="External"/><Relationship Id="rId330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68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775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2" Type="http://schemas.openxmlformats.org/officeDocument/2006/relationships/hyperlink" Target="http://hfo63.cfo.in.th/CheckDataDtl.aspx?orgid=05524&amp;balance=%A7%BA%B4%D8%C5%3Cbr/%3E%A7%BA%CA%D1%C1%BE%D1%B9%B8%EC%A1%D1%B9&amp;month=4&amp;year=2020&amp;thetype=%A7%BA%CB%B9%E8%C7%C2%A7%D2%B9" TargetMode="External"/><Relationship Id="rId1198" Type="http://schemas.openxmlformats.org/officeDocument/2006/relationships/hyperlink" Target="http://hfo63.cfo.in.th/CheckDataDtl.aspx?orgid=00429&amp;balance=%A7%BA%B4%D8%C5%3Cbr/%3E%A7%BA%CA%D1%C1%BE%D1%B9%B8%EC%A1%D1%B9&amp;month=4&amp;year=2020&amp;thetype=%A7%BA%CB%B9%E8%C7%C2%A7%D2%B9" TargetMode="External"/><Relationship Id="rId2011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8" Type="http://schemas.openxmlformats.org/officeDocument/2006/relationships/hyperlink" Target="http://hfo63.cfo.in.th/CheckDataDtl.aspx?orgid=04880&amp;balance=%A7%BA%B4%D8%C5%3Cbr/%3E%A7%BA%CA%D1%C1%BE%D1%B9%B8%EC%A1%D1%B9&amp;month=4&amp;year=2020&amp;thetype=%A7%BA%CB%B9%E8%C7%C2%A7%D2%B9" TargetMode="External"/><Relationship Id="rId635" Type="http://schemas.openxmlformats.org/officeDocument/2006/relationships/hyperlink" Target="http://hfo63.cfo.in.th/CheckDataDtl.aspx?orgid=04734&amp;balance=%A7%BA%B4%D8%C5%3Cbr/%3E%A7%BA%CA%D1%C1%BE%D1%B9%B8%EC%A1%D1%B9&amp;month=4&amp;year=2020&amp;thetype=%A7%BA%CB%B9%E8%C7%C2%A7%D2%B9" TargetMode="External"/><Relationship Id="rId842" Type="http://schemas.openxmlformats.org/officeDocument/2006/relationships/hyperlink" Target="http://hfo63.cfo.in.th/CheckDataDtl.aspx?orgid=05454&amp;balance=%A7%BA%B4%D8%C5%3Cbr/%3E%A7%BA%CA%D1%C1%BE%D1%B9%B8%EC%A1%D1%B9&amp;month=4&amp;year=2020&amp;thetype=%A7%BA%CB%B9%E8%C7%C2%A7%D2%B9" TargetMode="External"/><Relationship Id="rId1058" Type="http://schemas.openxmlformats.org/officeDocument/2006/relationships/hyperlink" Target="http://hfo63.cfo.in.th/CheckDataDtl.aspx?orgid=05562&amp;balance=%A7%BA%B4%D8%C5%3Cbr/%3E%A7%BA%CA%D1%C1%BE%D1%B9%B8%EC%A1%D1%B9&amp;month=4&amp;year=2020&amp;thetype=%A7%BA%CB%B9%E8%C7%C2%A7%D2%B9" TargetMode="External"/><Relationship Id="rId1265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2" Type="http://schemas.openxmlformats.org/officeDocument/2006/relationships/hyperlink" Target="http://hfo63.cfo.in.th/CheckDataDtl.aspx?orgid=04215&amp;balance=%A7%BA%B4%D8%C5%3Cbr/%3E%A7%BA%CA%D1%C1%BE%D1%B9%B8%EC%A1%D1%B9&amp;month=4&amp;year=2020&amp;thetype=%A7%BA%CB%B9%E8%C7%C2%A7%D2%B9" TargetMode="External"/><Relationship Id="rId702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1125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2" Type="http://schemas.openxmlformats.org/officeDocument/2006/relationships/hyperlink" Target="http://hfo63.cfo.in.th/CheckDataDtl.aspx?orgid=04899&amp;balance=%A7%BA%B4%D8%C5%3Cbr/%3E%A7%BA%CA%D1%C1%BE%D1%B9%B8%EC%A1%D1%B9&amp;month=4&amp;year=2020&amp;thetype=%A7%BA%CB%B9%E8%C7%C2%A7%D2%B9" TargetMode="External"/><Relationship Id="rId1777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4" Type="http://schemas.openxmlformats.org/officeDocument/2006/relationships/hyperlink" Target="http://hfo63.cfo.in.th/CheckDataDtl.aspx?orgid=13907&amp;balance=%A7%BA%B4%D8%C5%3Cbr/%3E%A7%BA%CA%D1%C1%BE%D1%B9%B8%EC%A1%D1%B9&amp;month=4&amp;year=2020&amp;thetype=%A7%BA%CB%B9%E8%C7%C2%A7%D2%B9" TargetMode="External"/><Relationship Id="rId69" Type="http://schemas.openxmlformats.org/officeDocument/2006/relationships/hyperlink" Target="http://hfo63.cfo.in.th/CheckDataDtl.aspx?orgid=05623&amp;balance=%A7%BA%B4%D8%C5%3Cbr/%3E%A7%BA%CA%D1%C1%BE%D1%B9%B8%EC%A1%D1%B9&amp;month=4&amp;year=2020&amp;thetype=%A7%BA%CB%B9%E8%C7%C2%A7%D2%B9" TargetMode="External"/><Relationship Id="rId1637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4" Type="http://schemas.openxmlformats.org/officeDocument/2006/relationships/hyperlink" Target="http://hfo63.cfo.in.th/CheckDataDtl.aspx?orgid=04616&amp;balance=%A7%BA%B4%D8%C5%3Cbr/%3E%A7%BA%CA%D1%C1%BE%D1%B9%B8%EC%A1%D1%B9&amp;month=4&amp;year=2020&amp;thetype=%A7%BA%CB%B9%E8%C7%C2%A7%D2%B9" TargetMode="External"/><Relationship Id="rId1704" Type="http://schemas.openxmlformats.org/officeDocument/2006/relationships/hyperlink" Target="http://hfo63.cfo.in.th/CheckDataDtl.aspx?orgid=04545&amp;balance=%A7%BA%B4%D8%C5%3Cbr/%3E%A7%BA%CA%D1%C1%BE%D1%B9%B8%EC%A1%D1%B9&amp;month=4&amp;year=2020&amp;thetype=%A7%BA%CB%B9%E8%C7%C2%A7%D2%B9" TargetMode="External"/><Relationship Id="rId285" Type="http://schemas.openxmlformats.org/officeDocument/2006/relationships/hyperlink" Target="http://hfo63.cfo.in.th/CheckDataDtl.aspx?orgid=05736&amp;balance=%A7%BA%B4%D8%C5%3Cbr/%3E%A7%BA%CA%D1%C1%BE%D1%B9%B8%EC%A1%D1%B9&amp;month=4&amp;year=2020&amp;thetype=%A7%BA%CB%B9%E8%C7%C2%A7%D2%B9" TargetMode="External"/><Relationship Id="rId1911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492" Type="http://schemas.openxmlformats.org/officeDocument/2006/relationships/hyperlink" Target="http://hfo63.cfo.in.th/CheckDataDtl.aspx?orgid=00420&amp;balance=&amp;month=4&amp;year=2020&amp;thetype=%A7%BA%CB%B9%E8%C7%C2%A7%D2%B9" TargetMode="External"/><Relationship Id="rId797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145" Type="http://schemas.openxmlformats.org/officeDocument/2006/relationships/hyperlink" Target="http://hfo63.cfo.in.th/CheckDataDtl.aspx?orgid=05663&amp;balance=%A7%BA%B4%D8%C5%3Cbr/%3E%A7%BA%CA%D1%C1%BE%D1%B9%B8%EC%A1%D1%B9&amp;month=4&amp;year=2020&amp;thetype=%A7%BA%CB%B9%E8%C7%C2%A7%D2%B9" TargetMode="External"/><Relationship Id="rId352" Type="http://schemas.openxmlformats.org/officeDocument/2006/relationships/hyperlink" Target="http://hfo63.cfo.in.th/CheckDataDtl.aspx?orgid=04810&amp;balance=%A7%BA%B4%D8%C5%3Cbr/%3E%A7%BA%CA%D1%C1%BE%D1%B9%B8%EC%A1%D1%B9&amp;month=4&amp;year=2020&amp;thetype=%A7%BA%CB%B9%E8%C7%C2%A7%D2%B9" TargetMode="External"/><Relationship Id="rId1287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2033" Type="http://schemas.openxmlformats.org/officeDocument/2006/relationships/hyperlink" Target="http://hfo63.cfo.in.th/CheckDataDtl.aspx?orgid=15221&amp;balance=%A7%BA%B4%D8%C5%3Cbr/%3E%A7%BA%CA%D1%C1%BE%D1%B9%B8%EC%A1%D1%B9&amp;month=4&amp;year=2020&amp;thetype=%A7%BA%CB%B9%E8%C7%C2%A7%D2%B9" TargetMode="External"/><Relationship Id="rId212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657" Type="http://schemas.openxmlformats.org/officeDocument/2006/relationships/hyperlink" Target="http://hfo63.cfo.in.th/CheckDataDtl.aspx?orgid=04745&amp;balance=%A7%BA%B4%D8%C5%3Cbr/%3E%A7%BA%CA%D1%C1%BE%D1%B9%B8%EC%A1%D1%B9&amp;month=4&amp;year=2020&amp;thetype=%A7%BA%CB%B9%E8%C7%C2%A7%D2%B9" TargetMode="External"/><Relationship Id="rId864" Type="http://schemas.openxmlformats.org/officeDocument/2006/relationships/hyperlink" Target="http://hfo63.cfo.in.th/CheckDataDtl.aspx?orgid=05465&amp;balance=%A7%BA%B4%D8%C5%3Cbr/%3E%A7%BA%CA%D1%C1%BE%D1%B9%B8%EC%A1%D1%B9&amp;month=4&amp;year=2020&amp;thetype=%A7%BA%CB%B9%E8%C7%C2%A7%D2%B9" TargetMode="External"/><Relationship Id="rId1494" Type="http://schemas.openxmlformats.org/officeDocument/2006/relationships/hyperlink" Target="http://hfo63.cfo.in.th/CheckDataDtl.aspx?orgid=04226&amp;balance=%A7%BA%B4%D8%C5%3Cbr/%3E%A7%BA%CA%D1%C1%BE%D1%B9%B8%EC%A1%D1%B9&amp;month=4&amp;year=2020&amp;thetype=%A7%BA%CB%B9%E8%C7%C2%A7%D2%B9" TargetMode="External"/><Relationship Id="rId1799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517" Type="http://schemas.openxmlformats.org/officeDocument/2006/relationships/hyperlink" Target="http://hfo63.cfo.in.th/CheckDataDtl.aspx?orgid=04673&amp;balance=%A7%BA%B4%D8%C5%3Cbr/%3E%A7%BA%CA%D1%C1%BE%D1%B9%B8%EC%A1%D1%B9&amp;month=4&amp;year=2020&amp;thetype=%A7%BA%CB%B9%E8%C7%C2%A7%D2%B9" TargetMode="External"/><Relationship Id="rId724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1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147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354" Type="http://schemas.openxmlformats.org/officeDocument/2006/relationships/hyperlink" Target="http://hfo63.cfo.in.th/CheckDataDtl.aspx?orgid=04910&amp;balance=%A7%BA%B4%D8%C5%3Cbr/%3E%A7%BA%CA%D1%C1%BE%D1%B9%B8%EC%A1%D1%B9&amp;month=4&amp;year=2020&amp;thetype=%A7%BA%CB%B9%E8%C7%C2%A7%D2%B9" TargetMode="External"/><Relationship Id="rId1561" Type="http://schemas.openxmlformats.org/officeDocument/2006/relationships/hyperlink" Target="http://hfo63.cfo.in.th/CheckDataDtl.aspx?orgid=00398&amp;balance=&amp;month=4&amp;year=2020&amp;thetype=%A7%BA%CB%B9%E8%C7%C2%A7%D2%B9" TargetMode="External"/><Relationship Id="rId60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007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214" Type="http://schemas.openxmlformats.org/officeDocument/2006/relationships/hyperlink" Target="http://hfo63.cfo.in.th/CheckDataDtl.aspx?orgid=04782&amp;balance=%A7%BA%B4%D8%C5%3Cbr/%3E%A7%BA%CA%D1%C1%BE%D1%B9%B8%EC%A1%D1%B9&amp;month=4&amp;year=2020&amp;thetype=%A7%BA%CB%B9%E8%C7%C2%A7%D2%B9" TargetMode="External"/><Relationship Id="rId1421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659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6" Type="http://schemas.openxmlformats.org/officeDocument/2006/relationships/hyperlink" Target="http://hfo63.cfo.in.th/CheckDataDtl.aspx?orgid=04628&amp;balance=%A7%BA%B4%D8%C5%3Cbr/%3E%A7%BA%CA%D1%C1%BE%D1%B9%B8%EC%A1%D1%B9&amp;month=4&amp;year=2020&amp;thetype=%A7%BA%CB%B9%E8%C7%C2%A7%D2%B9" TargetMode="External"/><Relationship Id="rId1519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6" Type="http://schemas.openxmlformats.org/officeDocument/2006/relationships/hyperlink" Target="http://hfo63.cfo.in.th/CheckDataDtl.aspx?orgid=04556&amp;balance=%A7%BA%B4%D8%C5%3Cbr/%3E%A7%BA%CA%D1%C1%BE%D1%B9%B8%EC%A1%D1%B9&amp;month=4&amp;year=2020&amp;thetype=%A7%BA%CB%B9%E8%C7%C2%A7%D2%B9" TargetMode="External"/><Relationship Id="rId1933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8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7" Type="http://schemas.openxmlformats.org/officeDocument/2006/relationships/hyperlink" Target="http://hfo63.cfo.in.th/CheckDataDtl.aspx?orgid=05674&amp;balance=%A7%BA%B4%D8%C5%3Cbr/%3E%A7%BA%CA%D1%C1%BE%D1%B9%B8%EC%A1%D1%B9&amp;month=4&amp;year=2020&amp;thetype=%A7%BA%CB%B9%E8%C7%C2%A7%D2%B9" TargetMode="External"/><Relationship Id="rId374" Type="http://schemas.openxmlformats.org/officeDocument/2006/relationships/hyperlink" Target="http://hfo63.cfo.in.th/CheckDataDtl.aspx?orgid=04822&amp;balance=%A7%BA%B4%D8%C5%3Cbr/%3E%A7%BA%CA%D1%C1%BE%D1%B9%B8%EC%A1%D1%B9&amp;month=4&amp;year=2020&amp;thetype=%A7%BA%CB%B9%E8%C7%C2%A7%D2%B9" TargetMode="External"/><Relationship Id="rId581" Type="http://schemas.openxmlformats.org/officeDocument/2006/relationships/hyperlink" Target="http://hfo63.cfo.in.th/CheckDataDtl.aspx?orgid=04707&amp;balance=%A7%BA%B4%D8%C5%3Cbr/%3E%A7%BA%CA%D1%C1%BE%D1%B9%B8%EC%A1%D1%B9&amp;month=4&amp;year=2020&amp;thetype=%A7%BA%CB%B9%E8%C7%C2%A7%D2%B9" TargetMode="External"/><Relationship Id="rId2055" Type="http://schemas.openxmlformats.org/officeDocument/2006/relationships/image" Target="../media/image4.emf"/><Relationship Id="rId234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679" Type="http://schemas.openxmlformats.org/officeDocument/2006/relationships/hyperlink" Target="http://hfo63.cfo.in.th/CheckDataDtl.aspx?orgid=04757&amp;balance=%A7%BA%B4%D8%C5%3Cbr/%3E%A7%BA%CA%D1%C1%BE%D1%B9%B8%EC%A1%D1%B9&amp;month=4&amp;year=2020&amp;thetype=%A7%BA%CB%B9%E8%C7%C2%A7%D2%B9" TargetMode="External"/><Relationship Id="rId886" Type="http://schemas.openxmlformats.org/officeDocument/2006/relationships/hyperlink" Target="http://hfo63.cfo.in.th/CheckDataDtl.aspx?orgid=05476&amp;balance=%A7%BA%B4%D8%C5%3Cbr/%3E%A7%BA%CA%D1%C1%BE%D1%B9%B8%EC%A1%D1%B9&amp;month=4&amp;year=2020&amp;thetype=%A7%BA%CB%B9%E8%C7%C2%A7%D2%B9" TargetMode="External"/><Relationship Id="rId2" Type="http://schemas.openxmlformats.org/officeDocument/2006/relationships/hyperlink" Target="http://hfo63.cfo.in.th/CheckDataDtl.aspx?orgid=00512&amp;balance=&amp;month=4&amp;year=2020&amp;thetype=%A7%BA%CB%B9%E8%C7%C2%A7%D2%B9" TargetMode="External"/><Relationship Id="rId441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539" Type="http://schemas.openxmlformats.org/officeDocument/2006/relationships/hyperlink" Target="http://hfo63.cfo.in.th/CheckDataDtl.aspx?orgid=04684&amp;balance=%A7%BA%B4%D8%C5%3Cbr/%3E%A7%BA%CA%D1%C1%BE%D1%B9%B8%EC%A1%D1%B9&amp;month=4&amp;year=2020&amp;thetype=%A7%BA%CB%B9%E8%C7%C2%A7%D2%B9" TargetMode="External"/><Relationship Id="rId746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1071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1169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6" Type="http://schemas.openxmlformats.org/officeDocument/2006/relationships/hyperlink" Target="http://hfo63.cfo.in.th/CheckDataDtl.aspx?orgid=28778&amp;balance=%A7%BA%B4%D8%C5%3Cbr/%3E%A7%BA%CA%D1%C1%BE%D1%B9%B8%EC%A1%D1%B9&amp;month=4&amp;year=2020&amp;thetype=%A7%BA%CB%B9%E8%C7%C2%A7%D2%B9" TargetMode="External"/><Relationship Id="rId1583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301" Type="http://schemas.openxmlformats.org/officeDocument/2006/relationships/hyperlink" Target="http://hfo63.cfo.in.th/CheckDataDtl.aspx?orgid=11106&amp;balance=%A7%BA%B4%D8%C5%3Cbr/%3E%A7%BA%CA%D1%C1%BE%D1%B9%B8%EC%A1%D1%B9&amp;month=4&amp;year=2020&amp;thetype=%A7%BA%CB%B9%E8%C7%C2%A7%D2%B9" TargetMode="External"/><Relationship Id="rId953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029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6" Type="http://schemas.openxmlformats.org/officeDocument/2006/relationships/hyperlink" Target="http://hfo63.cfo.in.th/CheckDataDtl.aspx?orgid=04793&amp;balance=%A7%BA%B4%D8%C5%3Cbr/%3E%A7%BA%CA%D1%C1%BE%D1%B9%B8%EC%A1%D1%B9&amp;month=4&amp;year=2020&amp;thetype=%A7%BA%CB%B9%E8%C7%C2%A7%D2%B9" TargetMode="External"/><Relationship Id="rId1790" Type="http://schemas.openxmlformats.org/officeDocument/2006/relationships/hyperlink" Target="http://hfo63.cfo.in.th/CheckDataDtl.aspx?orgid=04588&amp;balance=%A7%BA%B4%D8%C5%3Cbr/%3E%A7%BA%CA%D1%C1%BE%D1%B9%B8%EC%A1%D1%B9&amp;month=4&amp;year=2020&amp;thetype=%A7%BA%CB%B9%E8%C7%C2%A7%D2%B9" TargetMode="External"/><Relationship Id="rId1888" Type="http://schemas.openxmlformats.org/officeDocument/2006/relationships/hyperlink" Target="http://hfo63.cfo.in.th/CheckDataDtl.aspx?orgid=04639&amp;balance=%A7%BA%B4%D8%C5%3Cbr/%3E%A7%BA%CA%D1%C1%BE%D1%B9%B8%EC%A1%D1%B9&amp;month=4&amp;year=2020&amp;thetype=%A7%BA%CB%B9%E8%C7%C2%A7%D2%B9" TargetMode="External"/><Relationship Id="rId82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6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3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443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650" Type="http://schemas.openxmlformats.org/officeDocument/2006/relationships/hyperlink" Target="http://hfo63.cfo.in.th/CheckDataDtl.aspx?orgid=04518&amp;balance=%A7%BA%B4%D8%C5%3Cbr/%3E%A7%BA%CA%D1%C1%BE%D1%B9%B8%EC%A1%D1%B9&amp;month=4&amp;year=2020&amp;thetype=%A7%BA%CB%B9%E8%C7%C2%A7%D2%B9" TargetMode="External"/><Relationship Id="rId1748" Type="http://schemas.openxmlformats.org/officeDocument/2006/relationships/hyperlink" Target="http://hfo63.cfo.in.th/CheckDataDtl.aspx?orgid=04567&amp;balance=%A7%BA%B4%D8%C5%3Cbr/%3E%A7%BA%CA%D1%C1%BE%D1%B9%B8%EC%A1%D1%B9&amp;month=4&amp;year=2020&amp;thetype=%A7%BA%CB%B9%E8%C7%C2%A7%D2%B9" TargetMode="External"/><Relationship Id="rId1303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510" Type="http://schemas.openxmlformats.org/officeDocument/2006/relationships/hyperlink" Target="http://hfo63.cfo.in.th/CheckDataDtl.aspx?orgid=04234&amp;balance=%A7%BA%B4%D8%C5%3Cbr/%3E%A7%BA%CA%D1%C1%BE%D1%B9%B8%EC%A1%D1%B9&amp;month=4&amp;year=2020&amp;thetype=%A7%BA%CB%B9%E8%C7%C2%A7%D2%B9" TargetMode="External"/><Relationship Id="rId1955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1608" Type="http://schemas.openxmlformats.org/officeDocument/2006/relationships/hyperlink" Target="http://hfo63.cfo.in.th/CheckDataDtl.aspx?orgid=04495&amp;balance=%A7%BA%B4%D8%C5%3Cbr/%3E%A7%BA%CA%D1%C1%BE%D1%B9%B8%EC%A1%D1%B9&amp;month=4&amp;year=2020&amp;thetype=%A7%BA%CB%B9%E8%C7%C2%A7%D2%B9" TargetMode="External"/><Relationship Id="rId1815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9" Type="http://schemas.openxmlformats.org/officeDocument/2006/relationships/hyperlink" Target="http://hfo63.cfo.in.th/CheckDataDtl.aspx?orgid=05686&amp;balance=%A7%BA%B4%D8%C5%3Cbr/%3E%A7%BA%CA%D1%C1%BE%D1%B9%B8%EC%A1%D1%B9&amp;month=4&amp;year=2020&amp;thetype=%A7%BA%CB%B9%E8%C7%C2%A7%D2%B9" TargetMode="External"/><Relationship Id="rId396" Type="http://schemas.openxmlformats.org/officeDocument/2006/relationships/hyperlink" Target="http://hfo63.cfo.in.th/CheckDataDtl.aspx?orgid=04848&amp;balance=%A7%BA%B4%D8%C5%3Cbr/%3E%A7%BA%CA%D1%C1%BE%D1%B9%B8%EC%A1%D1%B9&amp;month=4&amp;year=2020&amp;thetype=%A7%BA%CB%B9%E8%C7%C2%A7%D2%B9" TargetMode="External"/><Relationship Id="rId256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3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670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1093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16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3" Type="http://schemas.openxmlformats.org/officeDocument/2006/relationships/hyperlink" Target="http://hfo63.cfo.in.th/CheckDataDtl.aspx?orgid=13981&amp;balance=%A7%BA%B4%D8%C5%3Cbr/%3E%A7%BA%CA%D1%C1%BE%D1%B9%B8%EC%A1%D1%B9&amp;month=4&amp;year=2020&amp;thetype=%A7%BA%CB%B9%E8%C7%C2%A7%D2%B9" TargetMode="External"/><Relationship Id="rId530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68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5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1160" Type="http://schemas.openxmlformats.org/officeDocument/2006/relationships/hyperlink" Target="http://hfo63.cfo.in.th/CheckDataDtl.aspx?orgid=13967&amp;balance=%A7%BA%B4%D8%C5%3Cbr/%3E%A7%BA%CA%D1%C1%BE%D1%B9%B8%EC%A1%D1%B9&amp;month=4&amp;year=2020&amp;thetype=%A7%BA%CB%B9%E8%C7%C2%A7%D2%B9" TargetMode="External"/><Relationship Id="rId1398" Type="http://schemas.openxmlformats.org/officeDocument/2006/relationships/hyperlink" Target="http://hfo63.cfo.in.th/CheckDataDtl.aspx?orgid=04177&amp;balance=%A7%BA%B4%D8%C5%3Cbr/%3E%A7%BA%CA%D1%C1%BE%D1%B9%B8%EC%A1%D1%B9&amp;month=4&amp;year=2020&amp;thetype=%A7%BA%CB%B9%E8%C7%C2%A7%D2%B9" TargetMode="External"/><Relationship Id="rId2004" Type="http://schemas.openxmlformats.org/officeDocument/2006/relationships/hyperlink" Target="http://hfo63.cfo.in.th/CheckDataDtl.aspx?orgid=13918&amp;balance=%A7%BA%B4%D8%C5%3Cbr/%3E%A7%BA%CA%D1%C1%BE%D1%B9%B8%EC%A1%D1%B9&amp;month=4&amp;year=2020&amp;thetype=%A7%BA%CB%B9%E8%C7%C2%A7%D2%B9" TargetMode="External"/><Relationship Id="rId628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5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8" Type="http://schemas.openxmlformats.org/officeDocument/2006/relationships/hyperlink" Target="http://hfo63.cfo.in.th/CheckDataDtl.aspx?orgid=04804&amp;balance=%A7%BA%B4%D8%C5%3Cbr/%3E%A7%BA%E4%C1%E8%CA%D1%C1%BE%D1%B9%B8%EC%A1%D1%B9&amp;month=4&amp;year=2020&amp;thetype=%A7%BA%CB%B9%E8%C7%C2%A7%D2%B9" TargetMode="External"/><Relationship Id="rId1465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2" Type="http://schemas.openxmlformats.org/officeDocument/2006/relationships/hyperlink" Target="http://hfo63.cfo.in.th/CheckDataDtl.aspx?orgid=04529&amp;balance=%A7%BA%B4%D8%C5%3Cbr/%3E%A7%BA%CA%D1%C1%BE%D1%B9%B8%EC%A1%D1%B9&amp;month=4&amp;year=2020&amp;thetype=%A7%BA%CB%B9%E8%C7%C2%A7%D2%B9" TargetMode="External"/><Relationship Id="rId1020" Type="http://schemas.openxmlformats.org/officeDocument/2006/relationships/hyperlink" Target="http://hfo63.cfo.in.th/CheckDataDtl.aspx?orgid=05543&amp;balance=%A7%BA%B4%D8%C5%3Cbr/%3E%A7%BA%CA%D1%C1%BE%D1%B9%B8%EC%A1%D1%B9&amp;month=4&amp;year=2020&amp;thetype=%A7%BA%CB%B9%E8%C7%C2%A7%D2%B9" TargetMode="External"/><Relationship Id="rId1118" Type="http://schemas.openxmlformats.org/officeDocument/2006/relationships/hyperlink" Target="http://hfo63.cfo.in.th/CheckDataDtl.aspx?orgid=05592&amp;balance=%A7%BA%B4%D8%C5%3Cbr/%3E%A7%BA%CA%D1%C1%BE%D1%B9%B8%EC%A1%D1%B9&amp;month=4&amp;year=2020&amp;thetype=%A7%BA%CB%B9%E8%C7%C2%A7%D2%B9" TargetMode="External"/><Relationship Id="rId1325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2" Type="http://schemas.openxmlformats.org/officeDocument/2006/relationships/hyperlink" Target="http://hfo63.cfo.in.th/CheckDataDtl.aspx?orgid=04245&amp;balance=%A7%BA%B4%D8%C5%3Cbr/%3E%A7%BA%CA%D1%C1%BE%D1%B9%B8%EC%A1%D1%B9&amp;month=4&amp;year=2020&amp;thetype=%A7%BA%CB%B9%E8%C7%C2%A7%D2%B9" TargetMode="External"/><Relationship Id="rId1977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902" Type="http://schemas.openxmlformats.org/officeDocument/2006/relationships/hyperlink" Target="http://hfo63.cfo.in.th/CheckDataDtl.aspx?orgid=05484&amp;balance=%A7%BA%B4%D8%C5%3Cbr/%3E%A7%BA%CA%D1%C1%BE%D1%B9%B8%EC%A1%D1%B9&amp;month=4&amp;year=2020&amp;thetype=%A7%BA%CB%B9%E8%C7%C2%A7%D2%B9" TargetMode="External"/><Relationship Id="rId1837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31" Type="http://schemas.openxmlformats.org/officeDocument/2006/relationships/hyperlink" Target="http://hfo63.cfo.in.th/CheckDataDtl.aspx?orgid=05604&amp;balance=%A7%BA%B4%D8%C5%3Cbr/%3E%A7%BA%CA%D1%C1%BE%D1%B9%B8%EC%A1%D1%B9&amp;month=4&amp;year=2020&amp;thetype=%A7%BA%CB%B9%E8%C7%C2%A7%D2%B9" TargetMode="External"/><Relationship Id="rId180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278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1904" Type="http://schemas.openxmlformats.org/officeDocument/2006/relationships/hyperlink" Target="http://hfo63.cfo.in.th/CheckDataDtl.aspx?orgid=04647&amp;balance=%A7%BA%B4%D8%C5%3Cbr/%3E%A7%BA%CA%D1%C1%BE%D1%B9%B8%EC%A1%D1%B9&amp;month=4&amp;year=2020&amp;thetype=%A7%BA%CB%B9%E8%C7%C2%A7%D2%B9" TargetMode="External"/><Relationship Id="rId485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692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138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5" Type="http://schemas.openxmlformats.org/officeDocument/2006/relationships/hyperlink" Target="http://hfo63.cfo.in.th/CheckDataDtl.aspx?orgid=00439&amp;balance=&amp;month=4&amp;year=2020&amp;thetype=%A7%BA%CB%B9%E8%C7%C2%A7%D2%B9" TargetMode="External"/><Relationship Id="rId552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997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1182" Type="http://schemas.openxmlformats.org/officeDocument/2006/relationships/hyperlink" Target="http://hfo63.cfo.in.th/CheckDataDtl.aspx?orgid=14721&amp;balance=%A7%BA%B4%D8%C5%3Cbr/%3E%A7%BA%CA%D1%C1%BE%D1%B9%B8%EC%A1%D1%B9&amp;month=4&amp;year=2020&amp;thetype=%A7%BA%CB%B9%E8%C7%C2%A7%D2%B9" TargetMode="External"/><Relationship Id="rId2026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205" Type="http://schemas.openxmlformats.org/officeDocument/2006/relationships/hyperlink" Target="http://hfo63.cfo.in.th/CheckDataDtl.aspx?orgid=05695&amp;balance=%A7%BA%B4%D8%C5%3Cbr/%3E%A7%BA%CA%D1%C1%BE%D1%B9%B8%EC%A1%D1%B9&amp;month=4&amp;year=2020&amp;thetype=%A7%BA%CB%B9%E8%C7%C2%A7%D2%B9" TargetMode="External"/><Relationship Id="rId412" Type="http://schemas.openxmlformats.org/officeDocument/2006/relationships/hyperlink" Target="http://hfo63.cfo.in.th/CheckDataDtl.aspx?orgid=04872&amp;balance=%A7%BA%B4%D8%C5%3Cbr/%3E%A7%BA%CA%D1%C1%BE%D1%B9%B8%EC%A1%D1%B9&amp;month=4&amp;year=2020&amp;thetype=%A7%BA%CB%B9%E8%C7%C2%A7%D2%B9" TargetMode="External"/><Relationship Id="rId857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042" Type="http://schemas.openxmlformats.org/officeDocument/2006/relationships/hyperlink" Target="http://hfo63.cfo.in.th/CheckDataDtl.aspx?orgid=05554&amp;balance=%A7%BA%B4%D8%C5%3Cbr/%3E%A7%BA%CA%D1%C1%BE%D1%B9%B8%EC%A1%D1%B9&amp;month=4&amp;year=2020&amp;thetype=%A7%BA%CB%B9%E8%C7%C2%A7%D2%B9" TargetMode="External"/><Relationship Id="rId1487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1694" Type="http://schemas.openxmlformats.org/officeDocument/2006/relationships/hyperlink" Target="http://hfo63.cfo.in.th/CheckDataDtl.aspx?orgid=04540&amp;balance=%A7%BA%B4%D8%C5%3Cbr/%3E%A7%BA%CA%D1%C1%BE%D1%B9%B8%EC%A1%D1%B9&amp;month=4&amp;year=2020&amp;thetype=%A7%BA%CB%B9%E8%C7%C2%A7%D2%B9" TargetMode="External"/><Relationship Id="rId717" Type="http://schemas.openxmlformats.org/officeDocument/2006/relationships/hyperlink" Target="http://hfo63.cfo.in.th/CheckDataDtl.aspx?orgid=04776&amp;balance=%A7%BA%B4%D8%C5%3Cbr/%3E%A7%BA%CA%D1%C1%BE%D1%B9%B8%EC%A1%D1%B9&amp;month=4&amp;year=2020&amp;thetype=%A7%BA%CB%B9%E8%C7%C2%A7%D2%B9" TargetMode="External"/><Relationship Id="rId924" Type="http://schemas.openxmlformats.org/officeDocument/2006/relationships/hyperlink" Target="http://hfo63.cfo.in.th/CheckDataDtl.aspx?orgid=05495&amp;balance=%A7%BA%B4%D8%C5%3Cbr/%3E%A7%BA%CA%D1%C1%BE%D1%B9%B8%EC%A1%D1%B9&amp;month=4&amp;year=2020&amp;thetype=%A7%BA%CB%B9%E8%C7%C2%A7%D2%B9" TargetMode="External"/><Relationship Id="rId1347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554" Type="http://schemas.openxmlformats.org/officeDocument/2006/relationships/hyperlink" Target="http://hfo63.cfo.in.th/CheckDataDtl.aspx?orgid=13895&amp;balance=%A7%BA%B4%D8%C5%3Cbr/%3E%A7%BA%CA%D1%C1%BE%D1%B9%B8%EC%A1%D1%B9&amp;month=4&amp;year=2020&amp;thetype=%A7%BA%CB%B9%E8%C7%C2%A7%D2%B9" TargetMode="External"/><Relationship Id="rId1761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999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53" Type="http://schemas.openxmlformats.org/officeDocument/2006/relationships/hyperlink" Target="http://hfo63.cfo.in.th/CheckDataDtl.aspx?orgid=05615&amp;balance=%A7%BA%B4%D8%C5%3Cbr/%3E%A7%BA%CA%D1%C1%BE%D1%B9%B8%EC%A1%D1%B9&amp;month=4&amp;year=2020&amp;thetype=%A7%BA%CB%B9%E8%C7%C2%A7%D2%B9" TargetMode="External"/><Relationship Id="rId1207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4" Type="http://schemas.openxmlformats.org/officeDocument/2006/relationships/hyperlink" Target="http://hfo63.cfo.in.th/CheckDataDtl.aspx?orgid=04186&amp;balance=%A7%BA%B4%D8%C5%3Cbr/%3E%A7%BA%CA%D1%C1%BE%D1%B9%B8%EC%A1%D1%B9&amp;month=4&amp;year=2020&amp;thetype=%A7%BA%CB%B9%E8%C7%C2%A7%D2%B9" TargetMode="External"/><Relationship Id="rId1621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859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1719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6" Type="http://schemas.openxmlformats.org/officeDocument/2006/relationships/hyperlink" Target="http://hfo63.cfo.in.th/CheckDataDtl.aspx?orgid=04658&amp;balance=%A7%BA%B4%D8%C5%3Cbr/%3E%A7%BA%CA%D1%C1%BE%D1%B9%B8%EC%A1%D1%B9&amp;month=4&amp;year=2020&amp;thetype=%A7%BA%CB%B9%E8%C7%C2%A7%D2%B9" TargetMode="External"/><Relationship Id="rId367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4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2048" Type="http://schemas.openxmlformats.org/officeDocument/2006/relationships/control" Target="../activeX/activeX1.xml"/><Relationship Id="rId227" Type="http://schemas.openxmlformats.org/officeDocument/2006/relationships/hyperlink" Target="http://hfo63.cfo.in.th/CheckDataDtl.aspx?orgid=05707&amp;balance=%A7%BA%B4%D8%C5%3Cbr/%3E%A7%BA%CA%D1%C1%BE%D1%B9%B8%EC%A1%D1%B9&amp;month=4&amp;year=2020&amp;thetype=%A7%BA%CB%B9%E8%C7%C2%A7%D2%B9" TargetMode="External"/><Relationship Id="rId781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879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434" Type="http://schemas.openxmlformats.org/officeDocument/2006/relationships/hyperlink" Target="http://hfo63.cfo.in.th/CheckDataDtl.aspx?orgid=04883&amp;balance=%A7%BA%B4%D8%C5%3Cbr/%3E%A7%BA%CA%D1%C1%BE%D1%B9%B8%EC%A1%D1%B9&amp;month=4&amp;year=2020&amp;thetype=%A7%BA%CB%B9%E8%C7%C2%A7%D2%B9" TargetMode="External"/><Relationship Id="rId641" Type="http://schemas.openxmlformats.org/officeDocument/2006/relationships/hyperlink" Target="http://hfo63.cfo.in.th/CheckDataDtl.aspx?orgid=04737&amp;balance=%A7%BA%B4%D8%C5%3Cbr/%3E%A7%BA%CA%D1%C1%BE%D1%B9%B8%EC%A1%D1%B9&amp;month=4&amp;year=2020&amp;thetype=%A7%BA%CB%B9%E8%C7%C2%A7%D2%B9" TargetMode="External"/><Relationship Id="rId739" Type="http://schemas.openxmlformats.org/officeDocument/2006/relationships/hyperlink" Target="http://hfo63.cfo.in.th/CheckDataDtl.aspx?orgid=11034&amp;balance=%A7%BA%B4%D8%C5%3Cbr/%3E%A7%BA%CA%D1%C1%BE%D1%B9%B8%EC%A1%D1%B9&amp;month=4&amp;year=2020&amp;thetype=%A7%BA%CB%B9%E8%C7%C2%A7%D2%B9" TargetMode="External"/><Relationship Id="rId1064" Type="http://schemas.openxmlformats.org/officeDocument/2006/relationships/hyperlink" Target="http://hfo63.cfo.in.th/CheckDataDtl.aspx?orgid=05565&amp;balance=%A7%BA%B4%D8%C5%3Cbr/%3E%A7%BA%CA%D1%C1%BE%D1%B9%B8%EC%A1%D1%B9&amp;month=4&amp;year=2020&amp;thetype=%A7%BA%CB%B9%E8%C7%C2%A7%D2%B9" TargetMode="External"/><Relationship Id="rId1271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1369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6" Type="http://schemas.openxmlformats.org/officeDocument/2006/relationships/hyperlink" Target="http://hfo63.cfo.in.th/CheckDataDtl.aspx?orgid=00412&amp;balance=&amp;month=4&amp;year=2020&amp;thetype=%A7%BA%CB%B9%E8%C7%C2%A7%D2%B9" TargetMode="External"/><Relationship Id="rId501" Type="http://schemas.openxmlformats.org/officeDocument/2006/relationships/hyperlink" Target="http://hfo63.cfo.in.th/CheckDataDtl.aspx?orgid=04665&amp;balance=%A7%BA%B4%D8%C5%3Cbr/%3E%A7%BA%CA%D1%C1%BE%D1%B9%B8%EC%A1%D1%B9&amp;month=4&amp;year=2020&amp;thetype=%A7%BA%CB%B9%E8%C7%C2%A7%D2%B9" TargetMode="External"/><Relationship Id="rId946" Type="http://schemas.openxmlformats.org/officeDocument/2006/relationships/hyperlink" Target="http://hfo63.cfo.in.th/CheckDataDtl.aspx?orgid=05506&amp;balance=%A7%BA%B4%D8%C5%3Cbr/%3E%A7%BA%CA%D1%C1%BE%D1%B9%B8%EC%A1%D1%B9&amp;month=4&amp;year=2020&amp;thetype=%A7%BA%CB%B9%E8%C7%C2%A7%D2%B9" TargetMode="External"/><Relationship Id="rId1131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9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783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1990" Type="http://schemas.openxmlformats.org/officeDocument/2006/relationships/hyperlink" Target="http://hfo63.cfo.in.th/CheckDataDtl.aspx?orgid=13910&amp;balance=%A7%BA%B4%D8%C5%3Cbr/%3E%A7%BA%CA%D1%C1%BE%D1%B9%B8%EC%A1%D1%B9&amp;month=4&amp;year=2020&amp;thetype=%A7%BA%CB%B9%E8%C7%C2%A7%D2%B9" TargetMode="External"/><Relationship Id="rId75" Type="http://schemas.openxmlformats.org/officeDocument/2006/relationships/hyperlink" Target="http://hfo63.cfo.in.th/CheckDataDtl.aspx?orgid=05626&amp;balance=%A7%BA%B4%D8%C5%3Cbr/%3E%A7%BA%CA%D1%C1%BE%D1%B9%B8%EC%A1%D1%B9&amp;month=4&amp;year=2020&amp;thetype=%A7%BA%CB%B9%E8%C7%C2%A7%D2%B9" TargetMode="External"/><Relationship Id="rId806" Type="http://schemas.openxmlformats.org/officeDocument/2006/relationships/hyperlink" Target="http://hfo63.cfo.in.th/CheckDataDtl.aspx?orgid=00504&amp;balance=%A7%BA%B4%D8%C5%3Cbr/%3E%A7%BA%CA%D1%C1%BE%D1%B9%B8%EC%A1%D1%B9&amp;month=4&amp;year=2020&amp;thetype=%A7%BA%CB%B9%E8%C7%C2%A7%D2%B9" TargetMode="External"/><Relationship Id="rId1436" Type="http://schemas.openxmlformats.org/officeDocument/2006/relationships/hyperlink" Target="http://hfo63.cfo.in.th/CheckDataDtl.aspx?orgid=04197&amp;balance=%A7%BA%B4%D8%C5%3Cbr/%3E%A7%BA%CA%D1%C1%BE%D1%B9%B8%EC%A1%D1%B9&amp;month=4&amp;year=2020&amp;thetype=%A7%BA%CB%B9%E8%C7%C2%A7%D2%B9" TargetMode="External"/><Relationship Id="rId1643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850" Type="http://schemas.openxmlformats.org/officeDocument/2006/relationships/hyperlink" Target="http://hfo63.cfo.in.th/CheckDataDtl.aspx?orgid=04619&amp;balance=%A7%BA%B4%D8%C5%3Cbr/%3E%A7%BA%CA%D1%C1%BE%D1%B9%B8%EC%A1%D1%B9&amp;month=4&amp;year=2020&amp;thetype=%A7%BA%CB%B9%E8%C7%C2%A7%D2%B9" TargetMode="External"/><Relationship Id="rId1503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710" Type="http://schemas.openxmlformats.org/officeDocument/2006/relationships/hyperlink" Target="http://hfo63.cfo.in.th/CheckDataDtl.aspx?orgid=04548&amp;balance=%A7%BA%B4%D8%C5%3Cbr/%3E%A7%BA%CA%D1%C1%BE%D1%B9%B8%EC%A1%D1%B9&amp;month=4&amp;year=2020&amp;thetype=%A7%BA%CB%B9%E8%C7%C2%A7%D2%B9" TargetMode="External"/><Relationship Id="rId1948" Type="http://schemas.openxmlformats.org/officeDocument/2006/relationships/hyperlink" Target="http://hfo63.cfo.in.th/CheckDataDtl.aspx?orgid=11016&amp;balance=%A7%BA%B4%D8%C5%3Cbr/%3E%A7%BA%CA%D1%C1%BE%D1%B9%B8%EC%A1%D1%B9&amp;month=4&amp;year=2020&amp;thetype=%A7%BA%CB%B9%E8%C7%C2%A7%D2%B9" TargetMode="External"/><Relationship Id="rId291" Type="http://schemas.openxmlformats.org/officeDocument/2006/relationships/hyperlink" Target="http://hfo63.cfo.in.th/CheckDataDtl.aspx?orgid=05739&amp;balance=%A7%BA%B4%D8%C5%3Cbr/%3E%A7%BA%CA%D1%C1%BE%D1%B9%B8%EC%A1%D1%B9&amp;month=4&amp;year=2020&amp;thetype=%A7%BA%CB%B9%E8%C7%C2%A7%D2%B9" TargetMode="External"/><Relationship Id="rId1808" Type="http://schemas.openxmlformats.org/officeDocument/2006/relationships/hyperlink" Target="http://hfo63.cfo.in.th/CheckDataDtl.aspx?orgid=04598&amp;balance=%A7%BA%B4%D8%C5%3Cbr/%3E%A7%BA%CA%D1%C1%BE%D1%B9%B8%EC%A1%D1%B9&amp;month=4&amp;year=2020&amp;thetype=%A7%BA%CB%B9%E8%C7%C2%A7%D2%B9" TargetMode="External"/><Relationship Id="rId151" Type="http://schemas.openxmlformats.org/officeDocument/2006/relationships/hyperlink" Target="http://hfo63.cfo.in.th/CheckDataDtl.aspx?orgid=05666&amp;balance=%A7%BA%B4%D8%C5%3Cbr/%3E%A7%BA%CA%D1%C1%BE%D1%B9%B8%EC%A1%D1%B9&amp;month=4&amp;year=2020&amp;thetype=%A7%BA%CB%B9%E8%C7%C2%A7%D2%B9" TargetMode="External"/><Relationship Id="rId389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596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9" Type="http://schemas.openxmlformats.org/officeDocument/2006/relationships/hyperlink" Target="http://hfo63.cfo.in.th/CheckDataDtl.aspx?orgid=05718&amp;balance=%A7%BA%B4%D8%C5%3Cbr/%3E%A7%BA%CA%D1%C1%BE%D1%B9%B8%EC%A1%D1%B9&amp;month=4&amp;year=2020&amp;thetype=%A7%BA%CB%B9%E8%C7%C2%A7%D2%B9" TargetMode="External"/><Relationship Id="rId456" Type="http://schemas.openxmlformats.org/officeDocument/2006/relationships/hyperlink" Target="http://hfo63.cfo.in.th/CheckDataDtl.aspx?orgid=04894&amp;balance=%A7%BA%B4%D8%C5%3Cbr/%3E%A7%BA%CA%D1%C1%BE%D1%B9%B8%EC%A1%D1%B9&amp;month=4&amp;year=2020&amp;thetype=%A7%BA%CB%B9%E8%C7%C2%A7%D2%B9" TargetMode="External"/><Relationship Id="rId663" Type="http://schemas.openxmlformats.org/officeDocument/2006/relationships/hyperlink" Target="http://hfo63.cfo.in.th/CheckDataDtl.aspx?orgid=04748&amp;balance=%A7%BA%B4%D8%C5%3Cbr/%3E%A7%BA%CA%D1%C1%BE%D1%B9%B8%EC%A1%D1%B9&amp;month=4&amp;year=2020&amp;thetype=%A7%BA%CB%B9%E8%C7%C2%A7%D2%B9" TargetMode="External"/><Relationship Id="rId870" Type="http://schemas.openxmlformats.org/officeDocument/2006/relationships/hyperlink" Target="http://hfo63.cfo.in.th/CheckDataDtl.aspx?orgid=05468&amp;balance=%A7%BA%B4%D8%C5%3Cbr/%3E%A7%BA%CA%D1%C1%BE%D1%B9%B8%EC%A1%D1%B9&amp;month=4&amp;year=2020&amp;thetype=%A7%BA%CB%B9%E8%C7%C2%A7%D2%B9" TargetMode="External"/><Relationship Id="rId1086" Type="http://schemas.openxmlformats.org/officeDocument/2006/relationships/hyperlink" Target="http://hfo63.cfo.in.th/CheckDataDtl.aspx?orgid=05576&amp;balance=%A7%BA%B4%D8%C5%3Cbr/%3E%A7%BA%CA%D1%C1%BE%D1%B9%B8%EC%A1%D1%B9&amp;month=4&amp;year=2020&amp;thetype=%A7%BA%CB%B9%E8%C7%C2%A7%D2%B9" TargetMode="External"/><Relationship Id="rId1293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9" Type="http://schemas.openxmlformats.org/officeDocument/2006/relationships/hyperlink" Target="http://hfo63.cfo.in.th/CheckDataDtl.aspx?orgid=05643&amp;balance=%A7%BA%B4%D8%C5%3Cbr/%3E%A7%BA%CA%D1%C1%BE%D1%B9%B8%EC%A1%D1%B9&amp;month=4&amp;year=2020&amp;thetype=%A7%BA%CB%B9%E8%C7%C2%A7%D2%B9" TargetMode="External"/><Relationship Id="rId316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3" Type="http://schemas.openxmlformats.org/officeDocument/2006/relationships/hyperlink" Target="http://hfo63.cfo.in.th/CheckDataDtl.aspx?orgid=04676&amp;balance=%A7%BA%B4%D8%C5%3Cbr/%3E%A7%BA%CA%D1%C1%BE%D1%B9%B8%EC%A1%D1%B9&amp;month=4&amp;year=2020&amp;thetype=%A7%BA%CB%B9%E8%C7%C2%A7%D2%B9" TargetMode="External"/><Relationship Id="rId968" Type="http://schemas.openxmlformats.org/officeDocument/2006/relationships/hyperlink" Target="http://hfo63.cfo.in.th/CheckDataDtl.aspx?orgid=05517&amp;balance=%A7%BA%B4%D8%C5%3Cbr/%3E%A7%BA%CA%D1%C1%BE%D1%B9%B8%EC%A1%D1%B9&amp;month=4&amp;year=2020&amp;thetype=%A7%BA%CB%B9%E8%C7%C2%A7%D2%B9" TargetMode="External"/><Relationship Id="rId1153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8" Type="http://schemas.openxmlformats.org/officeDocument/2006/relationships/hyperlink" Target="http://hfo63.cfo.in.th/CheckDataDtl.aspx?orgid=04490&amp;balance=%A7%BA%B4%D8%C5%3Cbr/%3E%A7%BA%CA%D1%C1%BE%D1%B9%B8%EC%A1%D1%B9&amp;month=4&amp;year=2020&amp;thetype=%A7%BA%CB%B9%E8%C7%C2%A7%D2%B9" TargetMode="External"/><Relationship Id="rId97" Type="http://schemas.openxmlformats.org/officeDocument/2006/relationships/hyperlink" Target="http://hfo63.cfo.in.th/CheckDataDtl.aspx?orgid=05637&amp;balance=%A7%BA%B4%D8%C5%3Cbr/%3E%A7%BA%CA%D1%C1%BE%D1%B9%B8%EC%A1%D1%B9&amp;month=4&amp;year=2020&amp;thetype=%A7%BA%CB%B9%E8%C7%C2%A7%D2%B9" TargetMode="External"/><Relationship Id="rId730" Type="http://schemas.openxmlformats.org/officeDocument/2006/relationships/hyperlink" Target="http://hfo63.cfo.in.th/CheckDataDtl.aspx?orgid=10705&amp;balance=%A7%BA%B4%D8%C5%3Cbr/%3E%A7%BA%CA%D1%C1%BE%D1%B9%B8%EC%A1%D1%B9&amp;month=4&amp;year=2020&amp;thetype=%A7%BA%CB%B9%E8%C7%C2%A7%D2%B9" TargetMode="External"/><Relationship Id="rId828" Type="http://schemas.openxmlformats.org/officeDocument/2006/relationships/hyperlink" Target="http://hfo63.cfo.in.th/CheckDataDtl.aspx?orgid=05447&amp;balance=%A7%BA%B4%D8%C5%3Cbr/%3E%A7%BA%CA%D1%C1%BE%D1%B9%B8%EC%A1%D1%B9&amp;month=4&amp;year=2020&amp;thetype=%A7%BA%CB%B9%E8%C7%C2%A7%D2%B9" TargetMode="External"/><Relationship Id="rId1013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360" Type="http://schemas.openxmlformats.org/officeDocument/2006/relationships/hyperlink" Target="http://hfo63.cfo.in.th/CheckDataDtl.aspx?orgid=11042&amp;balance=%A7%BA%B4%D8%C5%3Cbr/%3E%A7%BA%CA%D1%C1%BE%D1%B9%B8%EC%A1%D1%B9&amp;month=4&amp;year=2020&amp;thetype=%A7%BA%CB%B9%E8%C7%C2%A7%D2%B9" TargetMode="External"/><Relationship Id="rId1458" Type="http://schemas.openxmlformats.org/officeDocument/2006/relationships/hyperlink" Target="http://hfo63.cfo.in.th/CheckDataDtl.aspx?orgid=04208&amp;balance=%A7%BA%B4%D8%C5%3Cbr/%3E%A7%BA%CA%D1%C1%BE%D1%B9%B8%EC%A1%D1%B9&amp;month=4&amp;year=2020&amp;thetype=%A7%BA%CB%B9%E8%C7%C2%A7%D2%B9" TargetMode="External"/><Relationship Id="rId1665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2" Type="http://schemas.openxmlformats.org/officeDocument/2006/relationships/hyperlink" Target="http://hfo63.cfo.in.th/CheckDataDtl.aspx?orgid=04631&amp;balance=%A7%BA%B4%D8%C5%3Cbr/%3E%A7%BA%CA%D1%C1%BE%D1%B9%B8%EC%A1%D1%B9&amp;month=4&amp;year=2020&amp;thetype=%A7%BA%CB%B9%E8%C7%C2%A7%D2%B9" TargetMode="External"/><Relationship Id="rId1220" Type="http://schemas.openxmlformats.org/officeDocument/2006/relationships/hyperlink" Target="http://hfo63.cfo.in.th/CheckDataDtl.aspx?orgid=04785&amp;balance=%A7%BA%B4%D8%C5%3Cbr/%3E%A7%BA%CA%D1%C1%BE%D1%B9%B8%EC%A1%D1%B9&amp;month=4&amp;year=2020&amp;thetype=%A7%BA%CB%B9%E8%C7%C2%A7%D2%B9" TargetMode="External"/><Relationship Id="rId1318" Type="http://schemas.openxmlformats.org/officeDocument/2006/relationships/hyperlink" Target="http://hfo63.cfo.in.th/CheckDataDtl.aspx?orgid=04865&amp;balance=%A7%BA%B4%D8%C5%3Cbr/%3E%A7%BA%CA%D1%C1%BE%D1%B9%B8%EC%A1%D1%B9&amp;month=4&amp;year=2020&amp;thetype=%A7%BA%CB%B9%E8%C7%C2%A7%D2%B9" TargetMode="External"/><Relationship Id="rId1525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2" Type="http://schemas.openxmlformats.org/officeDocument/2006/relationships/hyperlink" Target="http://hfo63.cfo.in.th/CheckDataDtl.aspx?orgid=04559&amp;balance=%A7%BA%B4%D8%C5%3Cbr/%3E%A7%BA%CA%D1%C1%BE%D1%B9%B8%EC%A1%D1%B9&amp;month=4&amp;year=2020&amp;thetype=%A7%BA%CB%B9%E8%C7%C2%A7%D2%B9" TargetMode="External"/><Relationship Id="rId24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73" Type="http://schemas.openxmlformats.org/officeDocument/2006/relationships/hyperlink" Target="http://hfo63.cfo.in.th/CheckDataDtl.aspx?orgid=05677&amp;balance=%A7%BA%B4%D8%C5%3Cbr/%3E%A7%BA%CA%D1%C1%BE%D1%B9%B8%EC%A1%D1%B9&amp;month=4&amp;year=2020&amp;thetype=%A7%BA%CB%B9%E8%C7%C2%A7%D2%B9" TargetMode="External"/><Relationship Id="rId380" Type="http://schemas.openxmlformats.org/officeDocument/2006/relationships/hyperlink" Target="http://hfo63.cfo.in.th/CheckDataDtl.aspx?orgid=04825&amp;balance=%A7%BA%B4%D8%C5%3Cbr/%3E%A7%BA%CA%D1%C1%BE%D1%B9%B8%EC%A1%D1%B9&amp;month=4&amp;year=2020&amp;thetype=%A7%BA%CB%B9%E8%C7%C2%A7%D2%B9" TargetMode="External"/><Relationship Id="rId240" Type="http://schemas.openxmlformats.org/officeDocument/2006/relationships/hyperlink" Target="http://hfo63.cfo.in.th/CheckDataDtl.aspx?orgid=05713&amp;balance=%A7%BA%B4%D8%C5%3Cbr/%3E%A7%BA%CA%D1%C1%BE%D1%B9%B8%EC%A1%D1%B9&amp;month=4&amp;year=2020&amp;thetype=%A7%BA%CB%B9%E8%C7%C2%A7%D2%B9" TargetMode="External"/><Relationship Id="rId478" Type="http://schemas.openxmlformats.org/officeDocument/2006/relationships/hyperlink" Target="http://hfo63.cfo.in.th/CheckDataDtl.aspx?orgid=11050&amp;balance=%A7%BA%B4%D8%C5%3Cbr/%3E%A7%BA%CA%D1%C1%BE%D1%B9%B8%EC%A1%D1%B9&amp;month=4&amp;year=2020&amp;thetype=%A7%BA%CB%B9%E8%C7%C2%A7%D2%B9" TargetMode="External"/><Relationship Id="rId685" Type="http://schemas.openxmlformats.org/officeDocument/2006/relationships/hyperlink" Target="http://hfo63.cfo.in.th/CheckDataDtl.aspx?orgid=04760&amp;balance=%A7%BA%B4%D8%C5%3Cbr/%3E%A7%BA%CA%D1%C1%BE%D1%B9%B8%EC%A1%D1%B9&amp;month=4&amp;year=2020&amp;thetype=%A7%BA%CB%B9%E8%C7%C2%A7%D2%B9" TargetMode="External"/><Relationship Id="rId892" Type="http://schemas.openxmlformats.org/officeDocument/2006/relationships/hyperlink" Target="http://hfo63.cfo.in.th/CheckDataDtl.aspx?orgid=05479&amp;balance=%A7%BA%B4%D8%C5%3Cbr/%3E%A7%BA%CA%D1%C1%BE%D1%B9%B8%EC%A1%D1%B9&amp;month=4&amp;year=2020&amp;thetype=%A7%BA%CB%B9%E8%C7%C2%A7%D2%B9" TargetMode="External"/><Relationship Id="rId100" Type="http://schemas.openxmlformats.org/officeDocument/2006/relationships/hyperlink" Target="http://hfo63.cfo.in.th/CheckDataDtl.aspx?orgid=05638&amp;balance=%A7%BA%B4%D8%C5%3Cbr/%3E%A7%BA%CA%D1%C1%BE%D1%B9%B8%EC%A1%D1%B9&amp;month=4&amp;year=2020&amp;thetype=%A7%BA%CB%B9%E8%C7%C2%A7%D2%B9" TargetMode="External"/><Relationship Id="rId338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545" Type="http://schemas.openxmlformats.org/officeDocument/2006/relationships/hyperlink" Target="http://hfo63.cfo.in.th/CheckDataDtl.aspx?orgid=04687&amp;balance=%A7%BA%B4%D8%C5%3Cbr/%3E%A7%BA%CA%D1%C1%BE%D1%B9%B8%EC%A1%D1%B9&amp;month=4&amp;year=2020&amp;thetype=%A7%BA%CB%B9%E8%C7%C2%A7%D2%B9" TargetMode="External"/><Relationship Id="rId752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1175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2" Type="http://schemas.openxmlformats.org/officeDocument/2006/relationships/hyperlink" Target="http://hfo63.cfo.in.th/CheckDataDtl.aspx?orgid=04169&amp;balance=%A7%BA%B4%D8%C5%3Cbr/%3E%A7%BA%CA%D1%C1%BE%D1%B9%B8%EC%A1%D1%B9&amp;month=4&amp;year=2020&amp;thetype=%A7%BA%CB%B9%E8%C7%C2%A7%D2%B9" TargetMode="External"/><Relationship Id="rId2019" Type="http://schemas.openxmlformats.org/officeDocument/2006/relationships/hyperlink" Target="http://hfo63.cfo.in.th/CheckDataDtl.aspx?orgid=14248&amp;balance=%A7%BA%B4%D8%C5%3Cbr/%3E%A7%BA%CA%D1%C1%BE%D1%B9%B8%EC%A1%D1%B9&amp;month=4&amp;year=2020&amp;thetype=%A7%BA%CB%B9%E8%C7%C2%A7%D2%B9" TargetMode="External"/><Relationship Id="rId405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2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5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2" Type="http://schemas.openxmlformats.org/officeDocument/2006/relationships/hyperlink" Target="http://hfo63.cfo.in.th/CheckDataDtl.aspx?orgid=04796&amp;balance=%A7%BA%B4%D8%C5%3Cbr/%3E%A7%BA%CA%D1%C1%BE%D1%B9%B8%EC%A1%D1%B9&amp;month=4&amp;year=2020&amp;thetype=%A7%BA%CB%B9%E8%C7%C2%A7%D2%B9" TargetMode="External"/><Relationship Id="rId1687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1894" Type="http://schemas.openxmlformats.org/officeDocument/2006/relationships/hyperlink" Target="http://hfo63.cfo.in.th/CheckDataDtl.aspx?orgid=04642&amp;balance=%A7%BA%B4%D8%C5%3Cbr/%3E%A7%BA%CA%D1%C1%BE%D1%B9%B8%EC%A1%D1%B9&amp;month=4&amp;year=2020&amp;thetype=%A7%BA%CB%B9%E8%C7%C2%A7%D2%B9" TargetMode="External"/><Relationship Id="rId917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2" Type="http://schemas.openxmlformats.org/officeDocument/2006/relationships/hyperlink" Target="http://hfo63.cfo.in.th/CheckDataDtl.aspx?orgid=05584&amp;balance=%A7%BA%B4%D8%C5%3Cbr/%3E%A7%BA%CA%D1%C1%BE%D1%B9%B8%EC%A1%D1%B9&amp;month=4&amp;year=2020&amp;thetype=%A7%BA%CB%B9%E8%C7%C2%A7%D2%B9" TargetMode="External"/><Relationship Id="rId1547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4" Type="http://schemas.openxmlformats.org/officeDocument/2006/relationships/hyperlink" Target="http://hfo63.cfo.in.th/CheckDataDtl.aspx?orgid=04570&amp;balance=%A7%BA%B4%D8%C5%3Cbr/%3E%A7%BA%CA%D1%C1%BE%D1%B9%B8%EC%A1%D1%B9&amp;month=4&amp;year=2020&amp;thetype=%A7%BA%CB%B9%E8%C7%C2%A7%D2%B9" TargetMode="External"/><Relationship Id="rId1961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6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7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4" Type="http://schemas.openxmlformats.org/officeDocument/2006/relationships/hyperlink" Target="http://hfo63.cfo.in.th/CheckDataDtl.aspx?orgid=04498&amp;balance=%A7%BA%B4%D8%C5%3Cbr/%3E%A7%BA%CA%D1%C1%BE%D1%B9%B8%EC%A1%D1%B9&amp;month=4&amp;year=2020&amp;thetype=%A7%BA%CB%B9%E8%C7%C2%A7%D2%B9" TargetMode="External"/><Relationship Id="rId1821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5" Type="http://schemas.openxmlformats.org/officeDocument/2006/relationships/hyperlink" Target="http://hfo63.cfo.in.th/CheckDataDtl.aspx?orgid=05689&amp;balance=%A7%BA%B4%D8%C5%3Cbr/%3E%A7%BA%CA%D1%C1%BE%D1%B9%B8%EC%A1%D1%B9&amp;month=4&amp;year=2020&amp;thetype=%A7%BA%CB%B9%E8%C7%C2%A7%D2%B9" TargetMode="External"/><Relationship Id="rId1919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2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567" Type="http://schemas.openxmlformats.org/officeDocument/2006/relationships/hyperlink" Target="http://hfo63.cfo.in.th/CheckDataDtl.aspx?orgid=04698&amp;balance=%A7%BA%B4%D8%C5%3Cbr/%3E%A7%BA%CA%D1%C1%BE%D1%B9%B8%EC%A1%D1%B9&amp;month=4&amp;year=2020&amp;thetype=%A7%BA%CB%B9%E8%C7%C2%A7%D2%B9" TargetMode="External"/><Relationship Id="rId1197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2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774" Type="http://schemas.openxmlformats.org/officeDocument/2006/relationships/hyperlink" Target="http://hfo63.cfo.in.th/CheckDataDtl.aspx?orgid=14355&amp;balance=%A7%BA%B4%D8%C5%3Cbr/%3E%A7%BA%CA%D1%C1%BE%D1%B9%B8%EC%A1%D1%B9&amp;month=4&amp;year=2020&amp;thetype=%A7%BA%CB%B9%E8%C7%C2%A7%D2%B9" TargetMode="External"/><Relationship Id="rId981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7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2010" Type="http://schemas.openxmlformats.org/officeDocument/2006/relationships/hyperlink" Target="http://hfo63.cfo.in.th/CheckDataDtl.aspx?orgid=13922&amp;balance=%A7%BA%B4%D8%C5%3Cbr/%3E%A7%BA%CA%D1%C1%BE%D1%B9%B8%EC%A1%D1%B9&amp;month=4&amp;year=2020&amp;thetype=%A7%BA%CB%B9%E8%C7%C2%A7%D2%B9" TargetMode="External"/><Relationship Id="rId427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4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841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1264" Type="http://schemas.openxmlformats.org/officeDocument/2006/relationships/hyperlink" Target="http://hfo63.cfo.in.th/CheckDataDtl.aspx?orgid=04807&amp;balance=%A7%BA%B4%D8%C5%3Cbr/%3E%A7%BA%CA%D1%C1%BE%D1%B9%B8%EC%A1%D1%B9&amp;month=4&amp;year=2020&amp;thetype=%A7%BA%CB%B9%E8%C7%C2%A7%D2%B9" TargetMode="External"/><Relationship Id="rId1471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9" Type="http://schemas.openxmlformats.org/officeDocument/2006/relationships/hyperlink" Target="http://hfo63.cfo.in.th/CheckDataDtl.aspx?orgid=00406&amp;balance=&amp;month=4&amp;year=2020&amp;thetype=%A7%BA%CB%B9%E8%C7%C2%A7%D2%B9" TargetMode="External"/><Relationship Id="rId701" Type="http://schemas.openxmlformats.org/officeDocument/2006/relationships/hyperlink" Target="http://hfo63.cfo.in.th/CheckDataDtl.aspx?orgid=04768&amp;balance=%A7%BA%B4%D8%C5%3Cbr/%3E%A7%BA%CA%D1%C1%BE%D1%B9%B8%EC%A1%D1%B9&amp;month=4&amp;year=2020&amp;thetype=%A7%BA%CB%B9%E8%C7%C2%A7%D2%B9" TargetMode="External"/><Relationship Id="rId939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124" Type="http://schemas.openxmlformats.org/officeDocument/2006/relationships/hyperlink" Target="http://hfo63.cfo.in.th/CheckDataDtl.aspx?orgid=10710&amp;balance=%A7%BA%B4%D8%C5%3Cbr/%3E%A7%BA%CA%D1%C1%BE%D1%B9%B8%EC%A1%D1%B9&amp;month=4&amp;year=2020&amp;thetype=%A7%BA%CB%B9%E8%C7%C2%A7%D2%B9" TargetMode="External"/><Relationship Id="rId1331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776" Type="http://schemas.openxmlformats.org/officeDocument/2006/relationships/hyperlink" Target="http://hfo63.cfo.in.th/CheckDataDtl.aspx?orgid=04581&amp;balance=%A7%BA%B4%D8%C5%3Cbr/%3E%A7%BA%CA%D1%C1%BE%D1%B9%B8%EC%A1%D1%B9&amp;month=4&amp;year=2020&amp;thetype=%A7%BA%CB%B9%E8%C7%C2%A7%D2%B9" TargetMode="External"/><Relationship Id="rId1983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68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1429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6" Type="http://schemas.openxmlformats.org/officeDocument/2006/relationships/hyperlink" Target="http://hfo63.cfo.in.th/CheckDataDtl.aspx?orgid=04509&amp;balance=%A7%BA%B4%D8%C5%3Cbr/%3E%A7%BA%CA%D1%C1%BE%D1%B9%B8%EC%A1%D1%B9&amp;month=4&amp;year=2020&amp;thetype=%A7%BA%CB%B9%E8%C7%C2%A7%D2%B9" TargetMode="External"/><Relationship Id="rId1843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3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1910" Type="http://schemas.openxmlformats.org/officeDocument/2006/relationships/hyperlink" Target="http://hfo63.cfo.in.th/CheckDataDtl.aspx?orgid=04650&amp;balance=%A7%BA%B4%D8%C5%3Cbr/%3E%A7%BA%CA%D1%C1%BE%D1%B9%B8%EC%A1%D1%B9&amp;month=4&amp;year=2020&amp;thetype=%A7%BA%CB%B9%E8%C7%C2%A7%D2%B9" TargetMode="External"/><Relationship Id="rId284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1" Type="http://schemas.openxmlformats.org/officeDocument/2006/relationships/hyperlink" Target="http://hfo63.cfo.in.th/CheckDataDtl.aspx?orgid=00419&amp;balance=&amp;month=4&amp;year=2020&amp;thetype=%A7%BA%CB%B9%E8%C7%C2%A7%D2%B9" TargetMode="External"/><Relationship Id="rId144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589" Type="http://schemas.openxmlformats.org/officeDocument/2006/relationships/hyperlink" Target="http://hfo63.cfo.in.th/CheckDataDtl.aspx?orgid=04711&amp;balance=%A7%BA%B4%D8%C5%3Cbr/%3E%A7%BA%CA%D1%C1%BE%D1%B9%B8%EC%A1%D1%B9&amp;month=4&amp;year=2020&amp;thetype=%A7%BA%CB%B9%E8%C7%C2%A7%D2%B9" TargetMode="External"/><Relationship Id="rId796" Type="http://schemas.openxmlformats.org/officeDocument/2006/relationships/hyperlink" Target="http://hfo63.cfo.in.th/CheckDataDtl.aspx?orgid=00499&amp;balance=%A7%BA%B4%D8%C5%3Cbr/%3E%A7%BA%CA%D1%C1%BE%D1%B9%B8%EC%A1%D1%B9&amp;month=4&amp;year=2020&amp;thetype=%A7%BA%CB%B9%E8%C7%C2%A7%D2%B9" TargetMode="External"/><Relationship Id="rId351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449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6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3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9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6" Type="http://schemas.openxmlformats.org/officeDocument/2006/relationships/hyperlink" Target="http://hfo63.cfo.in.th/CheckDataDtl.aspx?orgid=04837&amp;balance=%A7%BA%B4%D8%C5%3Cbr/%3E%A7%BA%CA%D1%C1%BE%D1%B9%B8%EC%A1%D1%B9&amp;month=4&amp;year=2020&amp;thetype=%A7%BA%CB%B9%E8%C7%C2%A7%D2%B9" TargetMode="External"/><Relationship Id="rId1493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2032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211" Type="http://schemas.openxmlformats.org/officeDocument/2006/relationships/hyperlink" Target="http://hfo63.cfo.in.th/CheckDataDtl.aspx?orgid=05698&amp;balance=%A7%BA%B4%D8%C5%3Cbr/%3E%A7%BA%CA%D1%C1%BE%D1%B9%B8%EC%A1%D1%B9&amp;month=4&amp;year=2020&amp;thetype=%A7%BA%CB%B9%E8%C7%C2%A7%D2%B9" TargetMode="External"/><Relationship Id="rId309" Type="http://schemas.openxmlformats.org/officeDocument/2006/relationships/hyperlink" Target="http://hfo63.cfo.in.th/CheckDataDtl.aspx?orgid=11110&amp;balance=%A7%BA%B4%D8%C5%3Cbr/%3E%A7%BA%CA%D1%C1%BE%D1%B9%B8%EC%A1%D1%B9&amp;month=4&amp;year=2020&amp;thetype=%A7%BA%CB%B9%E8%C7%C2%A7%D2%B9" TargetMode="External"/><Relationship Id="rId516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1146" Type="http://schemas.openxmlformats.org/officeDocument/2006/relationships/hyperlink" Target="http://hfo63.cfo.in.th/CheckDataDtl.aspx?orgid=11099&amp;balance=%A7%BA%B4%D8%C5%3Cbr/%3E%A7%BA%CA%D1%C1%BE%D1%B9%B8%EC%A1%D1%B9&amp;month=4&amp;year=2020&amp;thetype=%A7%BA%CB%B9%E8%C7%C2%A7%D2%B9" TargetMode="External"/><Relationship Id="rId1798" Type="http://schemas.openxmlformats.org/officeDocument/2006/relationships/hyperlink" Target="http://hfo63.cfo.in.th/CheckDataDtl.aspx?orgid=04593&amp;balance=%A7%BA%B4%D8%C5%3Cbr/%3E%A7%BA%CA%D1%C1%BE%D1%B9%B8%EC%A1%D1%B9&amp;month=4&amp;year=2020&amp;thetype=%A7%BA%CB%B9%E8%C7%C2%A7%D2%B9" TargetMode="External"/><Relationship Id="rId723" Type="http://schemas.openxmlformats.org/officeDocument/2006/relationships/hyperlink" Target="http://hfo63.cfo.in.th/CheckDataDtl.aspx?orgid=04780&amp;balance=%A7%BA%B4%D8%C5%3Cbr/%3E%A7%BA%CA%D1%C1%BE%D1%B9%B8%EC%A1%D1%B9&amp;month=4&amp;year=2020&amp;thetype=%A7%BA%CB%B9%E8%C7%C2%A7%D2%B9" TargetMode="External"/><Relationship Id="rId930" Type="http://schemas.openxmlformats.org/officeDocument/2006/relationships/hyperlink" Target="http://hfo63.cfo.in.th/CheckDataDtl.aspx?orgid=05498&amp;balance=%A7%BA%B4%D8%C5%3Cbr/%3E%A7%BA%CA%D1%C1%BE%D1%B9%B8%EC%A1%D1%B9&amp;month=4&amp;year=2020&amp;thetype=%A7%BA%CB%B9%E8%C7%C2%A7%D2%B9" TargetMode="External"/><Relationship Id="rId1006" Type="http://schemas.openxmlformats.org/officeDocument/2006/relationships/hyperlink" Target="http://hfo63.cfo.in.th/CheckDataDtl.aspx?orgid=05536&amp;balance=%A7%BA%B4%D8%C5%3Cbr/%3E%A7%BA%CA%D1%C1%BE%D1%B9%B8%EC%A1%D1%B9&amp;month=4&amp;year=2020&amp;thetype=%A7%BA%CB%B9%E8%C7%C2%A7%D2%B9" TargetMode="External"/><Relationship Id="rId1353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560" Type="http://schemas.openxmlformats.org/officeDocument/2006/relationships/hyperlink" Target="http://hfo63.cfo.in.th/CheckDataDtl.aspx?orgid=00397&amp;balance=&amp;month=4&amp;year=2020&amp;thetype=%A7%BA%CB%B9%E8%C7%C2%A7%D2%B9" TargetMode="External"/><Relationship Id="rId1658" Type="http://schemas.openxmlformats.org/officeDocument/2006/relationships/hyperlink" Target="http://hfo63.cfo.in.th/CheckDataDtl.aspx?orgid=04522&amp;balance=%A7%BA%B4%D8%C5%3Cbr/%3E%A7%BA%CA%D1%C1%BE%D1%B9%B8%EC%A1%D1%B9&amp;month=4&amp;year=2020&amp;thetype=%A7%BA%CB%B9%E8%C7%C2%A7%D2%B9" TargetMode="External"/><Relationship Id="rId1865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213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420" Type="http://schemas.openxmlformats.org/officeDocument/2006/relationships/hyperlink" Target="http://hfo63.cfo.in.th/CheckDataDtl.aspx?orgid=04189&amp;balance=%A7%BA%B4%D8%C5%3Cbr/%3E%A7%BA%CA%D1%C1%BE%D1%B9%B8%EC%A1%D1%B9&amp;month=4&amp;year=2020&amp;thetype=%A7%BA%CB%B9%E8%C7%C2%A7%D2%B9" TargetMode="External"/><Relationship Id="rId1518" Type="http://schemas.openxmlformats.org/officeDocument/2006/relationships/hyperlink" Target="http://hfo63.cfo.in.th/CheckDataDtl.aspx?orgid=04238&amp;balance=%A7%BA%B4%D8%C5%3Cbr/%3E%A7%BA%CA%D1%C1%BE%D1%B9%B8%EC%A1%D1%B9&amp;month=4&amp;year=2020&amp;thetype=%A7%BA%CB%B9%E8%C7%C2%A7%D2%B9" TargetMode="External"/><Relationship Id="rId1725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932" Type="http://schemas.openxmlformats.org/officeDocument/2006/relationships/hyperlink" Target="http://hfo63.cfo.in.th/CheckDataDtl.aspx?orgid=04661&amp;balance=%A7%BA%B4%D8%C5%3Cbr/%3E%A7%BA%CA%D1%C1%BE%D1%B9%B8%EC%A1%D1%B9&amp;month=4&amp;year=2020&amp;thetype=%A7%BA%CB%B9%E8%C7%C2%A7%D2%B9" TargetMode="External"/><Relationship Id="rId17" Type="http://schemas.openxmlformats.org/officeDocument/2006/relationships/hyperlink" Target="http://hfo63.cfo.in.th/CheckDataDtl.aspx?orgid=05597&amp;balance=%A7%BA%B4%D8%C5%3Cbr/%3E%A7%BA%CA%D1%C1%BE%D1%B9%B8%EC%A1%D1%B9&amp;month=4&amp;year=2020&amp;thetype=%A7%BA%CB%B9%E8%C7%C2%A7%D2%B9" TargetMode="External"/><Relationship Id="rId166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3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580" Type="http://schemas.openxmlformats.org/officeDocument/2006/relationships/hyperlink" Target="http://hfo63.cfo.in.th/CheckDataDtl.aspx?orgid=04704&amp;balance=%A7%BA%B4%D8%C5%3Cbr/%3E%A7%BA%CA%D1%C1%BE%D1%B9%B8%EC%A1%D1%B9&amp;month=4&amp;year=2020&amp;thetype=%A7%BA%CB%B9%E8%C7%C2%A7%D2%B9" TargetMode="External"/><Relationship Id="rId2054" Type="http://schemas.openxmlformats.org/officeDocument/2006/relationships/control" Target="../activeX/activeX4.xml"/><Relationship Id="rId1" Type="http://schemas.openxmlformats.org/officeDocument/2006/relationships/hyperlink" Target="http://hfo63.cfo.in.th/CheckDataDtl.aspx?orgid=00511&amp;balance=&amp;month=4&amp;year=2020&amp;thetype=%A7%BA%CB%B9%E8%C7%C2%A7%D2%B9" TargetMode="External"/><Relationship Id="rId233" Type="http://schemas.openxmlformats.org/officeDocument/2006/relationships/hyperlink" Target="http://hfo63.cfo.in.th/CheckDataDtl.aspx?orgid=05710&amp;balance=%A7%BA%B4%D8%C5%3Cbr/%3E%A7%BA%CA%D1%C1%BE%D1%B9%B8%EC%A1%D1%B9&amp;month=4&amp;year=2020&amp;thetype=%A7%BA%CB%B9%E8%C7%C2%A7%D2%B9" TargetMode="External"/><Relationship Id="rId440" Type="http://schemas.openxmlformats.org/officeDocument/2006/relationships/hyperlink" Target="http://hfo63.cfo.in.th/CheckDataDtl.aspx?orgid=04886&amp;balance=%A7%BA%B4%D8%C5%3Cbr/%3E%A7%BA%CA%D1%C1%BE%D1%B9%B8%EC%A1%D1%B9&amp;month=4&amp;year=2020&amp;thetype=%A7%BA%CB%B9%E8%C7%C2%A7%D2%B9" TargetMode="External"/><Relationship Id="rId678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885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1070" Type="http://schemas.openxmlformats.org/officeDocument/2006/relationships/hyperlink" Target="http://hfo63.cfo.in.th/CheckDataDtl.aspx?orgid=05568&amp;balance=%A7%BA%B4%D8%C5%3Cbr/%3E%A7%BA%CA%D1%C1%BE%D1%B9%B8%EC%A1%D1%B9&amp;month=4&amp;year=2020&amp;thetype=%A7%BA%CB%B9%E8%C7%C2%A7%D2%B9" TargetMode="External"/><Relationship Id="rId300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538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5" Type="http://schemas.openxmlformats.org/officeDocument/2006/relationships/hyperlink" Target="http://hfo63.cfo.in.th/CheckDataDtl.aspx?orgid=11037&amp;balance=%A7%BA%B4%D8%C5%3Cbr/%3E%A7%BA%CA%D1%C1%BE%D1%B9%B8%EC%A1%D1%B9&amp;month=4&amp;year=2020&amp;thetype=%A7%BA%CB%B9%E8%C7%C2%A7%D2%B9" TargetMode="External"/><Relationship Id="rId952" Type="http://schemas.openxmlformats.org/officeDocument/2006/relationships/hyperlink" Target="http://hfo63.cfo.in.th/CheckDataDtl.aspx?orgid=05509&amp;balance=%A7%BA%B4%D8%C5%3Cbr/%3E%A7%BA%CA%D1%C1%BE%D1%B9%B8%EC%A1%D1%B9&amp;month=4&amp;year=2020&amp;thetype=%A7%BA%CB%B9%E8%C7%C2%A7%D2%B9" TargetMode="External"/><Relationship Id="rId1168" Type="http://schemas.openxmlformats.org/officeDocument/2006/relationships/hyperlink" Target="http://hfo63.cfo.in.th/CheckDataDtl.aspx?orgid=13971&amp;balance=%A7%BA%B4%D8%C5%3Cbr/%3E%A7%BA%CA%D1%C1%BE%D1%B9%B8%EC%A1%D1%B9&amp;month=4&amp;year=2020&amp;thetype=%A7%BA%CB%B9%E8%C7%C2%A7%D2%B9" TargetMode="External"/><Relationship Id="rId1375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2" Type="http://schemas.openxmlformats.org/officeDocument/2006/relationships/hyperlink" Target="http://hfo63.cfo.in.th/CheckDataDtl.aspx?orgid=04482&amp;balance=%A7%BA%B4%D8%C5%3Cbr/%3E%A7%BA%CA%D1%C1%BE%D1%B9%B8%EC%A1%D1%B9&amp;month=4&amp;year=2020&amp;thetype=%A7%BA%CB%B9%E8%C7%C2%A7%D2%B9" TargetMode="External"/><Relationship Id="rId81" Type="http://schemas.openxmlformats.org/officeDocument/2006/relationships/hyperlink" Target="http://hfo63.cfo.in.th/CheckDataDtl.aspx?orgid=05629&amp;balance=%A7%BA%B4%D8%C5%3Cbr/%3E%A7%BA%CA%D1%C1%BE%D1%B9%B8%EC%A1%D1%B9&amp;month=4&amp;year=2020&amp;thetype=%A7%BA%CB%B9%E8%C7%C2%A7%D2%B9" TargetMode="External"/><Relationship Id="rId605" Type="http://schemas.openxmlformats.org/officeDocument/2006/relationships/hyperlink" Target="http://hfo63.cfo.in.th/CheckDataDtl.aspx?orgid=04719&amp;balance=%A7%BA%B4%D8%C5%3Cbr/%3E%A7%BA%CA%D1%C1%BE%D1%B9%B8%EC%A1%D1%B9&amp;month=4&amp;year=2020&amp;thetype=%A7%BA%CB%B9%E8%C7%C2%A7%D2%B9" TargetMode="External"/><Relationship Id="rId812" Type="http://schemas.openxmlformats.org/officeDocument/2006/relationships/hyperlink" Target="http://hfo63.cfo.in.th/CheckDataDtl.aspx?orgid=00507&amp;balance=%A7%BA%B4%D8%C5%3Cbr/%3E%A7%BA%CA%D1%C1%BE%D1%B9%B8%EC%A1%D1%B9&amp;month=4&amp;year=2020&amp;thetype=%A7%BA%CB%B9%E8%C7%C2%A7%D2%B9" TargetMode="External"/><Relationship Id="rId1028" Type="http://schemas.openxmlformats.org/officeDocument/2006/relationships/hyperlink" Target="http://hfo63.cfo.in.th/CheckDataDtl.aspx?orgid=05547&amp;balance=%A7%BA%B4%D8%C5%3Cbr/%3E%A7%BA%CA%D1%C1%BE%D1%B9%B8%EC%A1%D1%B9&amp;month=4&amp;year=2020&amp;thetype=%A7%BA%CB%B9%E8%C7%C2%A7%D2%B9" TargetMode="External"/><Relationship Id="rId1235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2" Type="http://schemas.openxmlformats.org/officeDocument/2006/relationships/hyperlink" Target="http://hfo63.cfo.in.th/CheckDataDtl.aspx?orgid=04200&amp;balance=%A7%BA%B4%D8%C5%3Cbr/%3E%A7%BA%CA%D1%C1%BE%D1%B9%B8%EC%A1%D1%B9&amp;month=4&amp;year=2020&amp;thetype=%A7%BA%CB%B9%E8%C7%C2%A7%D2%B9" TargetMode="External"/><Relationship Id="rId1887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1302" Type="http://schemas.openxmlformats.org/officeDocument/2006/relationships/hyperlink" Target="http://hfo63.cfo.in.th/CheckDataDtl.aspx?orgid=04855&amp;balance=%A7%BA%B4%D8%C5%3Cbr/%3E%A7%BA%CA%D1%C1%BE%D1%B9%B8%EC%A1%D1%B9&amp;month=4&amp;year=2020&amp;thetype=%A7%BA%CB%B9%E8%C7%C2%A7%D2%B9" TargetMode="External"/><Relationship Id="rId1747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4" Type="http://schemas.openxmlformats.org/officeDocument/2006/relationships/hyperlink" Target="http://hfo63.cfo.in.th/CheckDataDtl.aspx?orgid=11019&amp;balance=%A7%BA%B4%D8%C5%3Cbr/%3E%A7%BA%CA%D1%C1%BE%D1%B9%B8%EC%A1%D1%B9&amp;month=4&amp;year=2020&amp;thetype=%A7%BA%CB%B9%E8%C7%C2%A7%D2%B9" TargetMode="External"/><Relationship Id="rId39" Type="http://schemas.openxmlformats.org/officeDocument/2006/relationships/hyperlink" Target="http://hfo63.cfo.in.th/CheckDataDtl.aspx?orgid=05608&amp;balance=%A7%BA%B4%D8%C5%3Cbr/%3E%A7%BA%CA%D1%C1%BE%D1%B9%B8%EC%A1%D1%B9&amp;month=4&amp;year=2020&amp;thetype=%A7%BA%CB%B9%E8%C7%C2%A7%D2%B9" TargetMode="External"/><Relationship Id="rId1607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4" Type="http://schemas.openxmlformats.org/officeDocument/2006/relationships/hyperlink" Target="http://hfo63.cfo.in.th/CheckDataDtl.aspx?orgid=04601&amp;balance=%A7%BA%B4%D8%C5%3Cbr/%3E%A7%BA%CA%D1%C1%BE%D1%B9%B8%EC%A1%D1%B9&amp;month=4&amp;year=2020&amp;thetype=%A7%BA%CB%B9%E8%C7%C2%A7%D2%B9" TargetMode="External"/><Relationship Id="rId188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5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5" Type="http://schemas.openxmlformats.org/officeDocument/2006/relationships/hyperlink" Target="http://hfo63.cfo.in.th/CheckDataDtl.aspx?orgid=05721&amp;balance=%A7%BA%B4%D8%C5%3Cbr/%3E%A7%BA%CA%D1%C1%BE%D1%B9%B8%EC%A1%D1%B9&amp;month=4&amp;year=2020&amp;thetype=%A7%BA%CB%B9%E8%C7%C2%A7%D2%B9" TargetMode="External"/><Relationship Id="rId462" Type="http://schemas.openxmlformats.org/officeDocument/2006/relationships/hyperlink" Target="http://hfo63.cfo.in.th/CheckDataDtl.aspx?orgid=10243&amp;balance=%A7%BA%B4%D8%C5%3Cbr/%3E%A7%BA%CA%D1%C1%BE%D1%B9%B8%EC%A1%D1%B9&amp;month=4&amp;year=2020&amp;thetype=%A7%BA%CB%B9%E8%C7%C2%A7%D2%B9" TargetMode="External"/><Relationship Id="rId1092" Type="http://schemas.openxmlformats.org/officeDocument/2006/relationships/hyperlink" Target="http://hfo63.cfo.in.th/CheckDataDtl.aspx?orgid=05579&amp;balance=%A7%BA%B4%D8%C5%3Cbr/%3E%A7%BA%CA%D1%C1%BE%D1%B9%B8%EC%A1%D1%B9&amp;month=4&amp;year=2020&amp;thetype=%A7%BA%CB%B9%E8%C7%C2%A7%D2%B9" TargetMode="External"/><Relationship Id="rId1397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115" Type="http://schemas.openxmlformats.org/officeDocument/2006/relationships/hyperlink" Target="http://hfo63.cfo.in.th/CheckDataDtl.aspx?orgid=05647&amp;balance=%A7%BA%B4%D8%C5%3Cbr/%3E%A7%BA%CA%D1%C1%BE%D1%B9%B8%EC%A1%D1%B9&amp;month=4&amp;year=2020&amp;thetype=%A7%BA%CB%B9%E8%C7%C2%A7%D2%B9" TargetMode="External"/><Relationship Id="rId322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767" Type="http://schemas.openxmlformats.org/officeDocument/2006/relationships/hyperlink" Target="http://hfo63.cfo.in.th/CheckDataDtl.aspx?orgid=14133&amp;balance=%A7%BA%B4%D8%C5%3Cbr/%3E%A7%BA%CA%D1%C1%BE%D1%B9%B8%EC%A1%D1%B9&amp;month=4&amp;year=2020&amp;thetype=%A7%BA%CB%B9%E8%C7%C2%A7%D2%B9" TargetMode="External"/><Relationship Id="rId974" Type="http://schemas.openxmlformats.org/officeDocument/2006/relationships/hyperlink" Target="http://hfo63.cfo.in.th/CheckDataDtl.aspx?orgid=05520&amp;balance=%A7%BA%B4%D8%C5%3Cbr/%3E%A7%BA%CA%D1%C1%BE%D1%B9%B8%EC%A1%D1%B9&amp;month=4&amp;year=2020&amp;thetype=%A7%BA%CB%B9%E8%C7%C2%A7%D2%B9" TargetMode="External"/><Relationship Id="rId2003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627" Type="http://schemas.openxmlformats.org/officeDocument/2006/relationships/hyperlink" Target="http://hfo63.cfo.in.th/CheckDataDtl.aspx?orgid=04730&amp;balance=%A7%BA%B4%D8%C5%3Cbr/%3E%A7%BA%CA%D1%C1%BE%D1%B9%B8%EC%A1%D1%B9&amp;month=4&amp;year=2020&amp;thetype=%A7%BA%CB%B9%E8%C7%C2%A7%D2%B9" TargetMode="External"/><Relationship Id="rId834" Type="http://schemas.openxmlformats.org/officeDocument/2006/relationships/hyperlink" Target="http://hfo63.cfo.in.th/CheckDataDtl.aspx?orgid=05450&amp;balance=%A7%BA%B4%D8%C5%3Cbr/%3E%A7%BA%CA%D1%C1%BE%D1%B9%B8%EC%A1%D1%B9&amp;month=4&amp;year=2020&amp;thetype=%A7%BA%CB%B9%E8%C7%C2%A7%D2%B9" TargetMode="External"/><Relationship Id="rId1257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1464" Type="http://schemas.openxmlformats.org/officeDocument/2006/relationships/hyperlink" Target="http://hfo63.cfo.in.th/CheckDataDtl.aspx?orgid=04211&amp;balance=%A7%BA%B4%D8%C5%3Cbr/%3E%A7%BA%CA%D1%C1%BE%D1%B9%B8%EC%A1%D1%B9&amp;month=4&amp;year=2020&amp;thetype=%A7%BA%CB%B9%E8%C7%C2%A7%D2%B9" TargetMode="External"/><Relationship Id="rId1671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901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117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324" Type="http://schemas.openxmlformats.org/officeDocument/2006/relationships/hyperlink" Target="http://hfo63.cfo.in.th/CheckDataDtl.aspx?orgid=04868&amp;balance=%A7%BA%B4%D8%C5%3Cbr/%3E%A7%BA%CA%D1%C1%BE%D1%B9%B8%EC%A1%D1%B9&amp;month=4&amp;year=2020&amp;thetype=%A7%BA%CB%B9%E8%C7%C2%A7%D2%B9" TargetMode="External"/><Relationship Id="rId1531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769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1976" Type="http://schemas.openxmlformats.org/officeDocument/2006/relationships/hyperlink" Target="http://hfo63.cfo.in.th/CheckDataDtl.aspx?orgid=11446&amp;balance=%A7%BA%B4%D8%C5%3Cbr/%3E%A7%BA%CA%D1%C1%BE%D1%B9%B8%EC%A1%D1%B9&amp;month=4&amp;year=2020&amp;thetype=%A7%BA%CB%B9%E8%C7%C2%A7%D2%B9" TargetMode="External"/><Relationship Id="rId30" Type="http://schemas.openxmlformats.org/officeDocument/2006/relationships/hyperlink" Target="http://hfo63.cfo.in.th/CheckDataDtl.aspx?orgid=05603&amp;balance=%A7%BA%B4%D8%C5%3Cbr/%3E%A7%BA%CA%D1%C1%BE%D1%B9%B8%EC%A1%D1%B9&amp;month=4&amp;year=2020&amp;thetype=%A7%BA%CB%B9%E8%C7%C2%A7%D2%B9" TargetMode="External"/><Relationship Id="rId1629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836" Type="http://schemas.openxmlformats.org/officeDocument/2006/relationships/hyperlink" Target="http://hfo63.cfo.in.th/CheckDataDtl.aspx?orgid=04612&amp;balance=%A7%BA%B4%D8%C5%3Cbr/%3E%A7%BA%CA%D1%C1%BE%D1%B9%B8%EC%A1%D1%B9&amp;month=4&amp;year=2020&amp;thetype=%A7%BA%CB%B9%E8%C7%C2%A7%D2%B9" TargetMode="External"/><Relationship Id="rId1903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7" Type="http://schemas.openxmlformats.org/officeDocument/2006/relationships/hyperlink" Target="http://hfo63.cfo.in.th/CheckDataDtl.aspx?orgid=05732&amp;balance=%A7%BA%B4%D8%C5%3Cbr/%3E%A7%BA%CA%D1%C1%BE%D1%B9%B8%EC%A1%D1%B9&amp;month=4&amp;year=2020&amp;thetype=%A7%BA%CB%B9%E8%C7%C2%A7%D2%B9" TargetMode="External"/><Relationship Id="rId484" Type="http://schemas.openxmlformats.org/officeDocument/2006/relationships/hyperlink" Target="http://hfo63.cfo.in.th/CheckDataDtl.aspx?orgid=13935&amp;balance=%A7%BA%B4%D8%C5%3Cbr/%3E%A7%BA%CA%D1%C1%BE%D1%B9%B8%EC%A1%D1%B9&amp;month=4&amp;year=2020&amp;thetype=%A7%BA%CB%B9%E8%C7%C2%A7%D2%B9" TargetMode="External"/><Relationship Id="rId137" Type="http://schemas.openxmlformats.org/officeDocument/2006/relationships/hyperlink" Target="http://hfo63.cfo.in.th/CheckDataDtl.aspx?orgid=05659&amp;balance=%A7%BA%B4%D8%C5%3Cbr/%3E%A7%BA%CA%D1%C1%BE%D1%B9%B8%EC%A1%D1%B9&amp;month=4&amp;year=2020&amp;thetype=%A7%BA%CB%B9%E8%C7%C2%A7%D2%B9" TargetMode="External"/><Relationship Id="rId344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691" Type="http://schemas.openxmlformats.org/officeDocument/2006/relationships/hyperlink" Target="http://hfo63.cfo.in.th/CheckDataDtl.aspx?orgid=04763&amp;balance=%A7%BA%B4%D8%C5%3Cbr/%3E%A7%BA%CA%D1%C1%BE%D1%B9%B8%EC%A1%D1%B9&amp;month=4&amp;year=2020&amp;thetype=%A7%BA%CB%B9%E8%C7%C2%A7%D2%B9" TargetMode="External"/><Relationship Id="rId789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6" Type="http://schemas.openxmlformats.org/officeDocument/2006/relationships/hyperlink" Target="http://hfo63.cfo.in.th/CheckDataDtl.aspx?orgid=05531&amp;balance=%A7%BA%B4%D8%C5%3Cbr/%3E%A7%BA%CA%D1%C1%BE%D1%B9%B8%EC%A1%D1%B9&amp;month=4&amp;year=2020&amp;thetype=%A7%BA%CB%B9%E8%C7%C2%A7%D2%B9" TargetMode="External"/><Relationship Id="rId2025" Type="http://schemas.openxmlformats.org/officeDocument/2006/relationships/hyperlink" Target="http://hfo63.cfo.in.th/CheckDataDtl.aspx?orgid=14846&amp;balance=%A7%BA%B4%D8%C5%3Cbr/%3E%A7%BA%CA%D1%C1%BE%D1%B9%B8%EC%A1%D1%B9&amp;month=4&amp;year=2020&amp;thetype=%A7%BA%CB%B9%E8%C7%C2%A7%D2%B9" TargetMode="External"/><Relationship Id="rId551" Type="http://schemas.openxmlformats.org/officeDocument/2006/relationships/hyperlink" Target="http://hfo63.cfo.in.th/CheckDataDtl.aspx?orgid=04690&amp;balance=%A7%BA%B4%D8%C5%3Cbr/%3E%A7%BA%CA%D1%C1%BE%D1%B9%B8%EC%A1%D1%B9&amp;month=4&amp;year=2020&amp;thetype=%A7%BA%CB%B9%E8%C7%C2%A7%D2%B9" TargetMode="External"/><Relationship Id="rId649" Type="http://schemas.openxmlformats.org/officeDocument/2006/relationships/hyperlink" Target="http://hfo63.cfo.in.th/CheckDataDtl.aspx?orgid=04741&amp;balance=%A7%BA%B4%D8%C5%3Cbr/%3E%A7%BA%CA%D1%C1%BE%D1%B9%B8%EC%A1%D1%B9&amp;month=4&amp;year=2020&amp;thetype=%A7%BA%CB%B9%E8%C7%C2%A7%D2%B9" TargetMode="External"/><Relationship Id="rId856" Type="http://schemas.openxmlformats.org/officeDocument/2006/relationships/hyperlink" Target="http://hfo63.cfo.in.th/CheckDataDtl.aspx?orgid=05461&amp;balance=%A7%BA%B4%D8%C5%3Cbr/%3E%A7%BA%CA%D1%C1%BE%D1%B9%B8%EC%A1%D1%B9&amp;month=4&amp;year=2020&amp;thetype=%A7%BA%CB%B9%E8%C7%C2%A7%D2%B9" TargetMode="External"/><Relationship Id="rId1181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1279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6" Type="http://schemas.openxmlformats.org/officeDocument/2006/relationships/hyperlink" Target="http://hfo63.cfo.in.th/CheckDataDtl.aspx?orgid=04222&amp;balance=%A7%BA%B4%D8%C5%3Cbr/%3E%A7%BA%CA%D1%C1%BE%D1%B9%B8%EC%A1%D1%B9&amp;month=4&amp;year=2020&amp;thetype=%A7%BA%CB%B9%E8%C7%C2%A7%D2%B9" TargetMode="External"/><Relationship Id="rId204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411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9" Type="http://schemas.openxmlformats.org/officeDocument/2006/relationships/hyperlink" Target="http://hfo63.cfo.in.th/CheckDataDtl.aspx?orgid=04669&amp;balance=%A7%BA%B4%D8%C5%3Cbr/%3E%A7%BA%CA%D1%C1%BE%D1%B9%B8%EC%A1%D1%B9&amp;month=4&amp;year=2020&amp;thetype=%A7%BA%CB%B9%E8%C7%C2%A7%D2%B9" TargetMode="External"/><Relationship Id="rId1041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139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6" Type="http://schemas.openxmlformats.org/officeDocument/2006/relationships/hyperlink" Target="http://hfo63.cfo.in.th/CheckDataDtl.aspx?orgid=04906&amp;balance=%A7%BA%B4%D8%C5%3Cbr/%3E%A7%BA%CA%D1%C1%BE%D1%B9%B8%EC%A1%D1%B9&amp;month=4&amp;year=2020&amp;thetype=%A7%BA%CB%B9%E8%C7%C2%A7%D2%B9" TargetMode="External"/><Relationship Id="rId1693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1998" Type="http://schemas.openxmlformats.org/officeDocument/2006/relationships/hyperlink" Target="http://hfo63.cfo.in.th/CheckDataDtl.aspx?orgid=13915&amp;balance=%A7%BA%B4%D8%C5%3Cbr/%3E%A7%BA%CA%D1%C1%BE%D1%B9%B8%EC%A1%D1%B9&amp;month=4&amp;year=2020&amp;thetype=%A7%BA%CB%B9%E8%C7%C2%A7%D2%B9" TargetMode="External"/><Relationship Id="rId716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3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553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760" Type="http://schemas.openxmlformats.org/officeDocument/2006/relationships/hyperlink" Target="http://hfo63.cfo.in.th/CheckDataDtl.aspx?orgid=04573&amp;balance=%A7%BA%B4%D8%C5%3Cbr/%3E%A7%BA%CA%D1%C1%BE%D1%B9%B8%EC%A1%D1%B9&amp;month=4&amp;year=2020&amp;thetype=%A7%BA%CB%B9%E8%C7%C2%A7%D2%B9" TargetMode="External"/><Relationship Id="rId1858" Type="http://schemas.openxmlformats.org/officeDocument/2006/relationships/hyperlink" Target="http://hfo63.cfo.in.th/CheckDataDtl.aspx?orgid=04624&amp;balance=%A7%BA%B4%D8%C5%3Cbr/%3E%A7%BA%CA%D1%C1%BE%D1%B9%B8%EC%A1%D1%B9&amp;month=4&amp;year=2020&amp;thetype=%A7%BA%CB%B9%E8%C7%C2%A7%D2%B9" TargetMode="External"/><Relationship Id="rId52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206" Type="http://schemas.openxmlformats.org/officeDocument/2006/relationships/hyperlink" Target="http://hfo63.cfo.in.th/CheckDataDtl.aspx?orgid=00436&amp;balance=%A7%BA%B4%D8%C5%3Cbr/%3E%A7%BA%CA%D1%C1%BE%D1%B9%B8%EC%A1%D1%B9&amp;month=4&amp;year=2020&amp;thetype=%A7%BA%CB%B9%E8%C7%C2%A7%D2%B9" TargetMode="External"/><Relationship Id="rId1413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620" Type="http://schemas.openxmlformats.org/officeDocument/2006/relationships/hyperlink" Target="http://hfo63.cfo.in.th/CheckDataDtl.aspx?orgid=04501&amp;balance=%A7%BA%B4%D8%C5%3Cbr/%3E%A7%BA%CA%D1%C1%BE%D1%B9%B8%EC%A1%D1%B9&amp;month=4&amp;year=2020&amp;thetype=%A7%BA%CB%B9%E8%C7%C2%A7%D2%B9" TargetMode="External"/><Relationship Id="rId1718" Type="http://schemas.openxmlformats.org/officeDocument/2006/relationships/hyperlink" Target="http://hfo63.cfo.in.th/CheckDataDtl.aspx?orgid=04552&amp;balance=%A7%BA%B4%D8%C5%3Cbr/%3E%A7%BA%CA%D1%C1%BE%D1%B9%B8%EC%A1%D1%B9&amp;month=4&amp;year=2020&amp;thetype=%A7%BA%CB%B9%E8%C7%C2%A7%D2%B9" TargetMode="External"/><Relationship Id="rId1925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9" Type="http://schemas.openxmlformats.org/officeDocument/2006/relationships/hyperlink" Target="http://hfo63.cfo.in.th/CheckDataDtl.aspx?orgid=11105&amp;balance=%A7%BA%B4%D8%C5%3Cbr/%3E%A7%BA%CA%D1%C1%BE%D1%B9%B8%EC%A1%D1%B9&amp;month=4&amp;year=2020&amp;thetype=%A7%BA%CB%B9%E8%C7%C2%A7%D2%B9" TargetMode="External"/><Relationship Id="rId159" Type="http://schemas.openxmlformats.org/officeDocument/2006/relationships/hyperlink" Target="http://hfo63.cfo.in.th/CheckDataDtl.aspx?orgid=05670&amp;balance=%A7%BA%B4%D8%C5%3Cbr/%3E%A7%BA%CA%D1%C1%BE%D1%B9%B8%EC%A1%D1%B9&amp;month=4&amp;year=2020&amp;thetype=%A7%BA%CB%B9%E8%C7%C2%A7%D2%B9" TargetMode="External"/><Relationship Id="rId366" Type="http://schemas.openxmlformats.org/officeDocument/2006/relationships/hyperlink" Target="http://hfo63.cfo.in.th/CheckDataDtl.aspx?orgid=04817&amp;balance=%A7%BA%B4%D8%C5%3Cbr/%3E%A7%BA%CA%D1%C1%BE%D1%B9%B8%EC%A1%D1%B9&amp;month=4&amp;year=2020&amp;thetype=%A7%BA%CB%B9%E8%C7%C2%A7%D2%B9" TargetMode="External"/><Relationship Id="rId573" Type="http://schemas.openxmlformats.org/officeDocument/2006/relationships/hyperlink" Target="http://hfo63.cfo.in.th/CheckDataDtl.aspx?orgid=04701&amp;balance=%A7%BA%B4%D8%C5%3Cbr/%3E%A7%BA%CA%D1%C1%BE%D1%B9%B8%EC%A1%D1%B9&amp;month=4&amp;year=2020&amp;thetype=%A7%BA%CB%B9%E8%C7%C2%A7%D2%B9" TargetMode="External"/><Relationship Id="rId780" Type="http://schemas.openxmlformats.org/officeDocument/2006/relationships/hyperlink" Target="http://hfo63.cfo.in.th/CheckDataDtl.aspx?orgid=14464&amp;balance=%A7%BA%B4%D8%C5%3Cbr/%3E%A7%BA%CA%D1%C1%BE%D1%B9%B8%EC%A1%D1%B9&amp;month=4&amp;year=2020&amp;thetype=%A7%BA%CB%B9%E8%C7%C2%A7%D2%B9" TargetMode="External"/><Relationship Id="rId2047" Type="http://schemas.openxmlformats.org/officeDocument/2006/relationships/vmlDrawing" Target="../drawings/vmlDrawing2.vml"/><Relationship Id="rId226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3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8" Type="http://schemas.openxmlformats.org/officeDocument/2006/relationships/hyperlink" Target="http://hfo63.cfo.in.th/CheckDataDtl.aspx?orgid=05472&amp;balance=%A7%BA%B4%D8%C5%3Cbr/%3E%A7%BA%CA%D1%C1%BE%D1%B9%B8%EC%A1%D1%B9&amp;month=4&amp;year=2020&amp;thetype=%A7%BA%CB%B9%E8%C7%C2%A7%D2%B9" TargetMode="External"/><Relationship Id="rId1063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1270" Type="http://schemas.openxmlformats.org/officeDocument/2006/relationships/hyperlink" Target="http://hfo63.cfo.in.th/CheckDataDtl.aspx?orgid=04829&amp;balance=%A7%BA%B4%D8%C5%3Cbr/%3E%A7%BA%CA%D1%C1%BE%D1%B9%B8%EC%A1%D1%B9&amp;month=4&amp;year=2020&amp;thetype=%A7%BA%CB%B9%E8%C7%C2%A7%D2%B9" TargetMode="External"/><Relationship Id="rId640" Type="http://schemas.openxmlformats.org/officeDocument/2006/relationships/hyperlink" Target="http://hfo63.cfo.in.th/CheckDataDtl.aspx?orgid=04736&amp;balance=%A7%BA%B4%D8%C5%3Cbr/%3E%A7%BA%CA%D1%C1%BE%D1%B9%B8%EC%A1%D1%B9&amp;month=4&amp;year=2020&amp;thetype=%A7%BA%CB%B9%E8%C7%C2%A7%D2%B9" TargetMode="External"/><Relationship Id="rId738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5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8" Type="http://schemas.openxmlformats.org/officeDocument/2006/relationships/hyperlink" Target="http://hfo63.cfo.in.th/CheckDataDtl.aspx?orgid=13933&amp;balance=%A7%BA%B4%D8%C5%3Cbr/%3E%A7%BA%CA%D1%C1%BE%D1%B9%B8%EC%A1%D1%B9&amp;month=4&amp;year=2020&amp;thetype=%A7%BA%CB%B9%E8%C7%C2%A7%D2%B9" TargetMode="External"/><Relationship Id="rId1575" Type="http://schemas.openxmlformats.org/officeDocument/2006/relationships/hyperlink" Target="http://hfo63.cfo.in.th/CheckDataDtl.aspx?orgid=00411&amp;balance=&amp;month=4&amp;year=2020&amp;thetype=%A7%BA%CB%B9%E8%C7%C2%A7%D2%B9" TargetMode="External"/><Relationship Id="rId1782" Type="http://schemas.openxmlformats.org/officeDocument/2006/relationships/hyperlink" Target="http://hfo63.cfo.in.th/CheckDataDtl.aspx?orgid=04584&amp;balance=%A7%BA%B4%D8%C5%3Cbr/%3E%A7%BA%CA%D1%C1%BE%D1%B9%B8%EC%A1%D1%B9&amp;month=4&amp;year=2020&amp;thetype=%A7%BA%CB%B9%E8%C7%C2%A7%D2%B9" TargetMode="External"/><Relationship Id="rId74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500" Type="http://schemas.openxmlformats.org/officeDocument/2006/relationships/hyperlink" Target="http://hfo63.cfo.in.th/CheckDataDtl.aspx?orgid=00428&amp;balance=&amp;month=4&amp;year=2020&amp;thetype=%A7%BA%CB%B9%E8%C7%C2%A7%D2%B9" TargetMode="External"/><Relationship Id="rId805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130" Type="http://schemas.openxmlformats.org/officeDocument/2006/relationships/hyperlink" Target="http://hfo63.cfo.in.th/CheckDataDtl.aspx?orgid=11091&amp;balance=%A7%BA%B4%D8%C5%3Cbr/%3E%A7%BA%CA%D1%C1%BE%D1%B9%B8%EC%A1%D1%B9&amp;month=4&amp;year=2020&amp;thetype=%A7%BA%CB%B9%E8%C7%C2%A7%D2%B9" TargetMode="External"/><Relationship Id="rId1228" Type="http://schemas.openxmlformats.org/officeDocument/2006/relationships/hyperlink" Target="http://hfo63.cfo.in.th/CheckDataDtl.aspx?orgid=04789&amp;balance=%A7%BA%B4%D8%C5%3Cbr/%3E%A7%BA%CA%D1%C1%BE%D1%B9%B8%EC%A1%D1%B9&amp;month=4&amp;year=2020&amp;thetype=%A7%BA%CB%B9%E8%C7%C2%A7%D2%B9" TargetMode="External"/><Relationship Id="rId1435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2" Type="http://schemas.openxmlformats.org/officeDocument/2006/relationships/hyperlink" Target="http://hfo63.cfo.in.th/CheckDataDtl.aspx?orgid=04513&amp;balance=%A7%BA%B4%D8%C5%3Cbr/%3E%A7%BA%CA%D1%C1%BE%D1%B9%B8%EC%A1%D1%B9&amp;month=4&amp;year=2020&amp;thetype=%A7%BA%CB%B9%E8%C7%C2%A7%D2%B9" TargetMode="External"/><Relationship Id="rId1947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502" Type="http://schemas.openxmlformats.org/officeDocument/2006/relationships/hyperlink" Target="http://hfo63.cfo.in.th/CheckDataDtl.aspx?orgid=04230&amp;balance=%A7%BA%B4%D8%C5%3Cbr/%3E%A7%BA%CA%D1%C1%BE%D1%B9%B8%EC%A1%D1%B9&amp;month=4&amp;year=2020&amp;thetype=%A7%BA%CB%B9%E8%C7%C2%A7%D2%B9" TargetMode="External"/><Relationship Id="rId1807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290" Type="http://schemas.openxmlformats.org/officeDocument/2006/relationships/hyperlink" Target="http://hfo63.cfo.in.th/CheckDataDtl.aspx?orgid=05738&amp;balance=%A7%BA%B4%D8%C5%3Cbr/%3E%A7%BA%CA%D1%C1%BE%D1%B9%B8%EC%A1%D1%B9&amp;month=4&amp;year=2020&amp;thetype=%A7%BA%CB%B9%E8%C7%C2%A7%D2%B9" TargetMode="External"/><Relationship Id="rId388" Type="http://schemas.openxmlformats.org/officeDocument/2006/relationships/hyperlink" Target="http://hfo63.cfo.in.th/CheckDataDtl.aspx?orgid=04844&amp;balance=%A7%BA%B4%D8%C5%3Cbr/%3E%A7%BA%CA%D1%C1%BE%D1%B9%B8%EC%A1%D1%B9&amp;month=4&amp;year=2020&amp;thetype=%A7%BA%CB%B9%E8%C7%C2%A7%D2%B9" TargetMode="External"/><Relationship Id="rId150" Type="http://schemas.openxmlformats.org/officeDocument/2006/relationships/hyperlink" Target="http://hfo63.cfo.in.th/CheckDataDtl.aspx?orgid=05665&amp;balance=%A7%BA%B4%D8%C5%3Cbr/%3E%A7%BA%CA%D1%C1%BE%D1%B9%B8%EC%A1%D1%B9&amp;month=4&amp;year=2020&amp;thetype=%A7%BA%CB%B9%E8%C7%C2%A7%D2%B9" TargetMode="External"/><Relationship Id="rId595" Type="http://schemas.openxmlformats.org/officeDocument/2006/relationships/hyperlink" Target="http://hfo63.cfo.in.th/CheckDataDtl.aspx?orgid=04714&amp;balance=%A7%BA%B4%D8%C5%3Cbr/%3E%A7%BA%CA%D1%C1%BE%D1%B9%B8%EC%A1%D1%B9&amp;month=4&amp;year=2020&amp;thetype=%A7%BA%CB%B9%E8%C7%C2%A7%D2%B9" TargetMode="External"/><Relationship Id="rId248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455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2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1085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292" Type="http://schemas.openxmlformats.org/officeDocument/2006/relationships/hyperlink" Target="http://hfo63.cfo.in.th/CheckDataDtl.aspx?orgid=04840&amp;balance=%A7%BA%B4%D8%C5%3Cbr/%3E%A7%BA%CA%D1%C1%BE%D1%B9%B8%EC%A1%D1%B9&amp;month=4&amp;year=2020&amp;thetype=%A7%BA%CB%B9%E8%C7%C2%A7%D2%B9" TargetMode="External"/><Relationship Id="rId108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315" Type="http://schemas.openxmlformats.org/officeDocument/2006/relationships/hyperlink" Target="http://hfo63.cfo.in.th/CheckDataDtl.aspx?orgid=11451&amp;balance=%A7%BA%B4%D8%C5%3Cbr/%3E%A7%BA%CA%D1%C1%BE%D1%B9%B8%EC%A1%D1%B9&amp;month=4&amp;year=2020&amp;thetype=%A7%BA%CB%B9%E8%C7%C2%A7%D2%B9" TargetMode="External"/><Relationship Id="rId522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967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152" Type="http://schemas.openxmlformats.org/officeDocument/2006/relationships/hyperlink" Target="http://hfo63.cfo.in.th/CheckDataDtl.aspx?orgid=11102&amp;balance=%A7%BA%B4%D8%C5%3Cbr/%3E%A7%BA%CA%D1%C1%BE%D1%B9%B8%EC%A1%D1%B9&amp;month=4&amp;year=2020&amp;thetype=%A7%BA%CB%B9%E8%C7%C2%A7%D2%B9" TargetMode="External"/><Relationship Id="rId1597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96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7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2" Type="http://schemas.openxmlformats.org/officeDocument/2006/relationships/hyperlink" Target="http://hfo63.cfo.in.th/CheckDataDtl.aspx?orgid=05539&amp;balance=%A7%BA%B4%D8%C5%3Cbr/%3E%A7%BA%CA%D1%C1%BE%D1%B9%B8%EC%A1%D1%B9&amp;month=4&amp;year=2020&amp;thetype=%A7%BA%CB%B9%E8%C7%C2%A7%D2%B9" TargetMode="External"/><Relationship Id="rId1457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4" Type="http://schemas.openxmlformats.org/officeDocument/2006/relationships/hyperlink" Target="http://hfo63.cfo.in.th/CheckDataDtl.aspx?orgid=04525&amp;balance=%A7%BA%B4%D8%C5%3Cbr/%3E%A7%BA%CA%D1%C1%BE%D1%B9%B8%EC%A1%D1%B9&amp;month=4&amp;year=2020&amp;thetype=%A7%BA%CB%B9%E8%C7%C2%A7%D2%B9" TargetMode="External"/><Relationship Id="rId1871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317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4" Type="http://schemas.openxmlformats.org/officeDocument/2006/relationships/hyperlink" Target="http://hfo63.cfo.in.th/CheckDataDtl.aspx?orgid=04241&amp;balance=%A7%BA%B4%D8%C5%3Cbr/%3E%A7%BA%CA%D1%C1%BE%D1%B9%B8%EC%A1%D1%B9&amp;month=4&amp;year=2020&amp;thetype=%A7%BA%CB%B9%E8%C7%C2%A7%D2%B9" TargetMode="External"/><Relationship Id="rId1731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1969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23" Type="http://schemas.openxmlformats.org/officeDocument/2006/relationships/hyperlink" Target="http://hfo63.cfo.in.th/CheckDataDtl.aspx?orgid=05600&amp;balance=%A7%BA%B4%D8%C5%3Cbr/%3E%A7%BA%CA%D1%C1%BE%D1%B9%B8%EC%A1%D1%B9&amp;month=4&amp;year=2020&amp;thetype=%A7%BA%CB%B9%E8%C7%C2%A7%D2%B9" TargetMode="External"/><Relationship Id="rId1829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2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477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4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337" Type="http://schemas.openxmlformats.org/officeDocument/2006/relationships/hyperlink" Target="http://hfo63.cfo.in.th/CheckDataDtl.aspx?orgid=40840&amp;balance=%A7%BA%B4%D8%C5%3Cbr/%3E%A7%BA%CA%D1%C1%BE%D1%B9%B8%EC%A1%D1%B9&amp;month=4&amp;year=2020&amp;thetype=%A7%BA%CB%B9%E8%C7%C2%A7%D2%B9" TargetMode="External"/><Relationship Id="rId891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989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2018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544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751" Type="http://schemas.openxmlformats.org/officeDocument/2006/relationships/hyperlink" Target="http://hfo63.cfo.in.th/CheckDataDtl.aspx?orgid=11447&amp;balance=%A7%BA%B4%D8%C5%3Cbr/%3E%A7%BA%CA%D1%C1%BE%D1%B9%B8%EC%A1%D1%B9&amp;month=4&amp;year=2020&amp;thetype=%A7%BA%CB%B9%E8%C7%C2%A7%D2%B9" TargetMode="External"/><Relationship Id="rId849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174" Type="http://schemas.openxmlformats.org/officeDocument/2006/relationships/hyperlink" Target="http://hfo63.cfo.in.th/CheckDataDtl.aspx?orgid=13975&amp;balance=%A7%BA%B4%D8%C5%3Cbr/%3E%A7%BA%CA%D1%C1%BE%D1%B9%B8%EC%A1%D1%B9&amp;month=4&amp;year=2020&amp;thetype=%A7%BA%CB%B9%E8%C7%C2%A7%D2%B9" TargetMode="External"/><Relationship Id="rId1381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1479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6" Type="http://schemas.openxmlformats.org/officeDocument/2006/relationships/hyperlink" Target="http://hfo63.cfo.in.th/CheckDataDtl.aspx?orgid=04536&amp;balance=%A7%BA%B4%D8%C5%3Cbr/%3E%A7%BA%CA%D1%C1%BE%D1%B9%B8%EC%A1%D1%B9&amp;month=4&amp;year=2020&amp;thetype=%A7%BA%CB%B9%E8%C7%C2%A7%D2%B9" TargetMode="External"/><Relationship Id="rId404" Type="http://schemas.openxmlformats.org/officeDocument/2006/relationships/hyperlink" Target="http://hfo63.cfo.in.th/CheckDataDtl.aspx?orgid=04852&amp;balance=%A7%BA%B4%D8%C5%3Cbr/%3E%A7%BA%CA%D1%C1%BE%D1%B9%B8%EC%A1%D1%B9&amp;month=4&amp;year=2020&amp;thetype=%A7%BA%CB%B9%E8%C7%C2%A7%D2%B9" TargetMode="External"/><Relationship Id="rId611" Type="http://schemas.openxmlformats.org/officeDocument/2006/relationships/hyperlink" Target="http://hfo63.cfo.in.th/CheckDataDtl.aspx?orgid=04722&amp;balance=%A7%BA%B4%D8%C5%3Cbr/%3E%A7%BA%CA%D1%C1%BE%D1%B9%B8%EC%A1%D1%B9&amp;month=4&amp;year=2020&amp;thetype=%A7%BA%CB%B9%E8%C7%C2%A7%D2%B9" TargetMode="External"/><Relationship Id="rId1034" Type="http://schemas.openxmlformats.org/officeDocument/2006/relationships/hyperlink" Target="http://hfo63.cfo.in.th/CheckDataDtl.aspx?orgid=05550&amp;balance=%A7%BA%B4%D8%C5%3Cbr/%3E%A7%BA%CA%D1%C1%BE%D1%B9%B8%EC%A1%D1%B9&amp;month=4&amp;year=2020&amp;thetype=%A7%BA%CB%B9%E8%C7%C2%A7%D2%B9" TargetMode="External"/><Relationship Id="rId1241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9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893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709" Type="http://schemas.openxmlformats.org/officeDocument/2006/relationships/hyperlink" Target="http://hfo63.cfo.in.th/CheckDataDtl.aspx?orgid=04772&amp;balance=%A7%BA%B4%D8%C5%3Cbr/%3E%A7%BA%CA%D1%C1%BE%D1%B9%B8%EC%A1%D1%B9&amp;month=4&amp;year=2020&amp;thetype=%A7%BA%CB%B9%E8%C7%C2%A7%D2%B9" TargetMode="External"/><Relationship Id="rId916" Type="http://schemas.openxmlformats.org/officeDocument/2006/relationships/hyperlink" Target="http://hfo63.cfo.in.th/CheckDataDtl.aspx?orgid=05491&amp;balance=%A7%BA%B4%D8%C5%3Cbr/%3E%A7%BA%CA%D1%C1%BE%D1%B9%B8%EC%A1%D1%B9&amp;month=4&amp;year=2020&amp;thetype=%A7%BA%CB%B9%E8%C7%C2%A7%D2%B9" TargetMode="External"/><Relationship Id="rId1101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546" Type="http://schemas.openxmlformats.org/officeDocument/2006/relationships/hyperlink" Target="http://hfo63.cfo.in.th/CheckDataDtl.aspx?orgid=10994&amp;balance=%A7%BA%B4%D8%C5%3Cbr/%3E%A7%BA%CA%D1%C1%BE%D1%B9%B8%EC%A1%D1%B9&amp;month=4&amp;year=2020&amp;thetype=%A7%BA%CB%B9%E8%C7%C2%A7%D2%B9" TargetMode="External"/><Relationship Id="rId1753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1960" Type="http://schemas.openxmlformats.org/officeDocument/2006/relationships/hyperlink" Target="http://hfo63.cfo.in.th/CheckDataDtl.aspx?orgid=11022&amp;balance=%A7%BA%B4%D8%C5%3Cbr/%3E%A7%BA%CA%D1%C1%BE%D1%B9%B8%EC%A1%D1%B9&amp;month=4&amp;year=2020&amp;thetype=%A7%BA%CB%B9%E8%C7%C2%A7%D2%B9" TargetMode="External"/><Relationship Id="rId45" Type="http://schemas.openxmlformats.org/officeDocument/2006/relationships/hyperlink" Target="http://hfo63.cfo.in.th/CheckDataDtl.aspx?orgid=05611&amp;balance=%A7%BA%B4%D8%C5%3Cbr/%3E%A7%BA%CA%D1%C1%BE%D1%B9%B8%EC%A1%D1%B9&amp;month=4&amp;year=2020&amp;thetype=%A7%BA%CB%B9%E8%C7%C2%A7%D2%B9" TargetMode="External"/><Relationship Id="rId1406" Type="http://schemas.openxmlformats.org/officeDocument/2006/relationships/hyperlink" Target="http://hfo63.cfo.in.th/CheckDataDtl.aspx?orgid=04181&amp;balance=%A7%BA%B4%D8%C5%3Cbr/%3E%A7%BA%CA%D1%C1%BE%D1%B9%B8%EC%A1%D1%B9&amp;month=4&amp;year=2020&amp;thetype=%A7%BA%CB%B9%E8%C7%C2%A7%D2%B9" TargetMode="External"/><Relationship Id="rId1613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820" Type="http://schemas.openxmlformats.org/officeDocument/2006/relationships/hyperlink" Target="http://hfo63.cfo.in.th/CheckDataDtl.aspx?orgid=04604&amp;balance=%A7%BA%B4%D8%C5%3Cbr/%3E%A7%BA%CA%D1%C1%BE%D1%B9%B8%EC%A1%D1%B9&amp;month=4&amp;year=2020&amp;thetype=%A7%BA%CB%B9%E8%C7%C2%A7%D2%B9" TargetMode="External"/><Relationship Id="rId194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1918" Type="http://schemas.openxmlformats.org/officeDocument/2006/relationships/hyperlink" Target="http://hfo63.cfo.in.th/CheckDataDtl.aspx?orgid=04654&amp;balance=%A7%BA%B4%D8%C5%3Cbr/%3E%A7%BA%CA%D1%C1%BE%D1%B9%B8%EC%A1%D1%B9&amp;month=4&amp;year=2020&amp;thetype=%A7%BA%CB%B9%E8%C7%C2%A7%D2%B9" TargetMode="External"/><Relationship Id="rId261" Type="http://schemas.openxmlformats.org/officeDocument/2006/relationships/hyperlink" Target="http://hfo63.cfo.in.th/CheckDataDtl.aspx?orgid=05724&amp;balance=%A7%BA%B4%D8%C5%3Cbr/%3E%A7%BA%CA%D1%C1%BE%D1%B9%B8%EC%A1%D1%B9&amp;month=4&amp;year=2020&amp;thetype=%A7%BA%CB%B9%E8%C7%C2%A7%D2%B9" TargetMode="External"/><Relationship Id="rId499" Type="http://schemas.openxmlformats.org/officeDocument/2006/relationships/hyperlink" Target="http://hfo63.cfo.in.th/CheckDataDtl.aspx?orgid=00427&amp;balance=&amp;month=4&amp;year=2020&amp;thetype=%A7%BA%CB%B9%E8%C7%C2%A7%D2%B9" TargetMode="External"/><Relationship Id="rId359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6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3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6" Type="http://schemas.openxmlformats.org/officeDocument/2006/relationships/hyperlink" Target="http://hfo63.cfo.in.th/CheckDataDtl.aspx?orgid=41075&amp;balance=%A7%BA%B4%D8%C5%3Cbr/%3E%A7%BA%CA%D1%C1%BE%D1%B9%B8%EC%A1%D1%B9&amp;month=4&amp;year=2020&amp;thetype=%A7%BA%CB%B9%E8%C7%C2%A7%D2%B9" TargetMode="External"/><Relationship Id="rId121" Type="http://schemas.openxmlformats.org/officeDocument/2006/relationships/hyperlink" Target="http://hfo63.cfo.in.th/CheckDataDtl.aspx?orgid=05651&amp;balance=%A7%BA%B4%D8%C5%3Cbr/%3E%A7%BA%CA%D1%C1%BE%D1%B9%B8%EC%A1%D1%B9&amp;month=4&amp;year=2020&amp;thetype=%A7%BA%CB%B9%E8%C7%C2%A7%D2%B9" TargetMode="External"/><Relationship Id="rId219" Type="http://schemas.openxmlformats.org/officeDocument/2006/relationships/hyperlink" Target="http://hfo63.cfo.in.th/CheckDataDtl.aspx?orgid=05703&amp;balance=%A7%BA%B4%D8%C5%3Cbr/%3E%A7%BA%CA%D1%C1%BE%D1%B9%B8%EC%A1%D1%B9&amp;month=4&amp;year=2020&amp;thetype=%A7%BA%CB%B9%E8%C7%C2%A7%D2%B9" TargetMode="External"/><Relationship Id="rId426" Type="http://schemas.openxmlformats.org/officeDocument/2006/relationships/hyperlink" Target="http://hfo63.cfo.in.th/CheckDataDtl.aspx?orgid=04879&amp;balance=%A7%BA%B4%D8%C5%3Cbr/%3E%A7%BA%CA%D1%C1%BE%D1%B9%B8%EC%A1%D1%B9&amp;month=4&amp;year=2020&amp;thetype=%A7%BA%CB%B9%E8%C7%C2%A7%D2%B9" TargetMode="External"/><Relationship Id="rId633" Type="http://schemas.openxmlformats.org/officeDocument/2006/relationships/hyperlink" Target="http://hfo63.cfo.in.th/CheckDataDtl.aspx?orgid=04733&amp;balance=%A7%BA%B4%D8%C5%3Cbr/%3E%A7%BA%CA%D1%C1%BE%D1%B9%B8%EC%A1%D1%B9&amp;month=4&amp;year=2020&amp;thetype=%A7%BA%CB%B9%E8%C7%C2%A7%D2%B9" TargetMode="External"/><Relationship Id="rId980" Type="http://schemas.openxmlformats.org/officeDocument/2006/relationships/hyperlink" Target="http://hfo63.cfo.in.th/CheckDataDtl.aspx?orgid=05523&amp;balance=%A7%BA%B4%D8%C5%3Cbr/%3E%A7%BA%CA%D1%C1%BE%D1%B9%B8%EC%A1%D1%B9&amp;month=4&amp;year=2020&amp;thetype=%A7%BA%CB%B9%E8%C7%C2%A7%D2%B9" TargetMode="External"/><Relationship Id="rId1056" Type="http://schemas.openxmlformats.org/officeDocument/2006/relationships/hyperlink" Target="http://hfo63.cfo.in.th/CheckDataDtl.aspx?orgid=05561&amp;balance=%A7%BA%B4%D8%C5%3Cbr/%3E%A7%BA%CA%D1%C1%BE%D1%B9%B8%EC%A1%D1%B9&amp;month=4&amp;year=2020&amp;thetype=%A7%BA%CB%B9%E8%C7%C2%A7%D2%B9" TargetMode="External"/><Relationship Id="rId1263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840" Type="http://schemas.openxmlformats.org/officeDocument/2006/relationships/hyperlink" Target="http://hfo63.cfo.in.th/CheckDataDtl.aspx?orgid=05453&amp;balance=%A7%BA%B4%D8%C5%3Cbr/%3E%A7%BA%CA%D1%C1%BE%D1%B9%B8%EC%A1%D1%B9&amp;month=4&amp;year=2020&amp;thetype=%A7%BA%CB%B9%E8%C7%C2%A7%D2%B9" TargetMode="External"/><Relationship Id="rId938" Type="http://schemas.openxmlformats.org/officeDocument/2006/relationships/hyperlink" Target="http://hfo63.cfo.in.th/CheckDataDtl.aspx?orgid=05502&amp;balance=%A7%BA%B4%D8%C5%3Cbr/%3E%A7%BA%CA%D1%C1%BE%D1%B9%B8%EC%A1%D1%B9&amp;month=4&amp;year=2020&amp;thetype=%A7%BA%CB%B9%E8%C7%C2%A7%D2%B9" TargetMode="External"/><Relationship Id="rId1470" Type="http://schemas.openxmlformats.org/officeDocument/2006/relationships/hyperlink" Target="http://hfo63.cfo.in.th/CheckDataDtl.aspx?orgid=04214&amp;balance=%A7%BA%B4%D8%C5%3Cbr/%3E%A7%BA%CA%D1%C1%BE%D1%B9%B8%EC%A1%D1%B9&amp;month=4&amp;year=2020&amp;thetype=%A7%BA%CB%B9%E8%C7%C2%A7%D2%B9" TargetMode="External"/><Relationship Id="rId1568" Type="http://schemas.openxmlformats.org/officeDocument/2006/relationships/hyperlink" Target="http://hfo63.cfo.in.th/CheckDataDtl.aspx?orgid=00405&amp;balance=&amp;month=4&amp;year=2020&amp;thetype=%A7%BA%CB%B9%E8%C7%C2%A7%D2%B9" TargetMode="External"/><Relationship Id="rId1775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67" Type="http://schemas.openxmlformats.org/officeDocument/2006/relationships/hyperlink" Target="http://hfo63.cfo.in.th/CheckDataDtl.aspx?orgid=05622&amp;balance=%A7%BA%B4%D8%C5%3Cbr/%3E%A7%BA%CA%D1%C1%BE%D1%B9%B8%EC%A1%D1%B9&amp;month=4&amp;year=2020&amp;thetype=%A7%BA%CB%B9%E8%C7%C2%A7%D2%B9" TargetMode="External"/><Relationship Id="rId700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123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330" Type="http://schemas.openxmlformats.org/officeDocument/2006/relationships/hyperlink" Target="http://hfo63.cfo.in.th/CheckDataDtl.aspx?orgid=04898&amp;balance=%A7%BA%B4%D8%C5%3Cbr/%3E%A7%BA%CA%D1%C1%BE%D1%B9%B8%EC%A1%D1%B9&amp;month=4&amp;year=2020&amp;thetype=%A7%BA%CB%B9%E8%C7%C2%A7%D2%B9" TargetMode="External"/><Relationship Id="rId1428" Type="http://schemas.openxmlformats.org/officeDocument/2006/relationships/hyperlink" Target="http://hfo63.cfo.in.th/CheckDataDtl.aspx?orgid=04193&amp;balance=%A7%BA%B4%D8%C5%3Cbr/%3E%A7%BA%CA%D1%C1%BE%D1%B9%B8%EC%A1%D1%B9&amp;month=4&amp;year=2020&amp;thetype=%A7%BA%CB%B9%E8%C7%C2%A7%D2%B9" TargetMode="External"/><Relationship Id="rId1635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982" Type="http://schemas.openxmlformats.org/officeDocument/2006/relationships/hyperlink" Target="http://hfo63.cfo.in.th/CheckDataDtl.aspx?orgid=13906&amp;balance=%A7%BA%B4%D8%C5%3Cbr/%3E%A7%BA%CA%D1%C1%BE%D1%B9%B8%EC%A1%D1%B9&amp;month=4&amp;year=2020&amp;thetype=%A7%BA%CB%B9%E8%C7%C2%A7%D2%B9" TargetMode="External"/><Relationship Id="rId1842" Type="http://schemas.openxmlformats.org/officeDocument/2006/relationships/hyperlink" Target="http://hfo63.cfo.in.th/CheckDataDtl.aspx?orgid=04615&amp;balance=%A7%BA%B4%D8%C5%3Cbr/%3E%A7%BA%CA%D1%C1%BE%D1%B9%B8%EC%A1%D1%B9&amp;month=4&amp;year=2020&amp;thetype=%A7%BA%CB%B9%E8%C7%C2%A7%D2%B9" TargetMode="External"/><Relationship Id="rId1702" Type="http://schemas.openxmlformats.org/officeDocument/2006/relationships/hyperlink" Target="http://hfo63.cfo.in.th/CheckDataDtl.aspx?orgid=04544&amp;balance=%A7%BA%B4%D8%C5%3Cbr/%3E%A7%BA%CA%D1%C1%BE%D1%B9%B8%EC%A1%D1%B9&amp;month=4&amp;year=2020&amp;thetype=%A7%BA%CB%B9%E8%C7%C2%A7%D2%B9" TargetMode="External"/><Relationship Id="rId283" Type="http://schemas.openxmlformats.org/officeDocument/2006/relationships/hyperlink" Target="http://hfo63.cfo.in.th/CheckDataDtl.aspx?orgid=05735&amp;balance=%A7%BA%B4%D8%C5%3Cbr/%3E%A7%BA%CA%D1%C1%BE%D1%B9%B8%EC%A1%D1%B9&amp;month=4&amp;year=2020&amp;thetype=%A7%BA%CB%B9%E8%C7%C2%A7%D2%B9" TargetMode="External"/><Relationship Id="rId490" Type="http://schemas.openxmlformats.org/officeDocument/2006/relationships/hyperlink" Target="http://hfo63.cfo.in.th/CheckDataDtl.aspx?orgid=00418&amp;balance=&amp;month=4&amp;year=2020&amp;thetype=%A7%BA%CB%B9%E8%C7%C2%A7%D2%B9" TargetMode="External"/><Relationship Id="rId143" Type="http://schemas.openxmlformats.org/officeDocument/2006/relationships/hyperlink" Target="http://hfo63.cfo.in.th/CheckDataDtl.aspx?orgid=05662&amp;balance=%A7%BA%B4%D8%C5%3Cbr/%3E%A7%BA%CA%D1%C1%BE%D1%B9%B8%EC%A1%D1%B9&amp;month=4&amp;year=2020&amp;thetype=%A7%BA%CB%B9%E8%C7%C2%A7%D2%B9" TargetMode="External"/><Relationship Id="rId350" Type="http://schemas.openxmlformats.org/officeDocument/2006/relationships/hyperlink" Target="http://hfo63.cfo.in.th/CheckDataDtl.aspx?orgid=04809&amp;balance=%A7%BA%B4%D8%C5%3Cbr/%3E%A7%BA%CA%D1%C1%BE%D1%B9%B8%EC%A1%D1%B9&amp;month=4&amp;year=2020&amp;thetype=%A7%BA%CB%B9%E8%C7%C2%A7%D2%B9" TargetMode="External"/><Relationship Id="rId588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795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2031" Type="http://schemas.openxmlformats.org/officeDocument/2006/relationships/hyperlink" Target="http://hfo63.cfo.in.th/CheckDataDtl.aspx?orgid=14849&amp;balance=%A7%BA%B4%D8%C5%3Cbr/%3E%A7%BA%CA%D1%C1%BE%D1%B9%B8%EC%A1%D1%B9&amp;month=4&amp;year=2020&amp;thetype=%A7%BA%CB%B9%E8%C7%C2%A7%D2%B9" TargetMode="External"/><Relationship Id="rId9" Type="http://schemas.openxmlformats.org/officeDocument/2006/relationships/hyperlink" Target="http://hfo63.cfo.in.th/CheckDataDtl.aspx?orgid=00519&amp;balance=&amp;month=4&amp;year=2020&amp;thetype=%A7%BA%CB%B9%E8%C7%C2%A7%D2%B9" TargetMode="External"/><Relationship Id="rId210" Type="http://schemas.openxmlformats.org/officeDocument/2006/relationships/hyperlink" Target="http://hfo63.cfo.in.th/CheckDataDtl.aspx?orgid=05697&amp;balance=%A7%BA%B4%D8%C5%3Cbr/%3E%A7%BA%CA%D1%C1%BE%D1%B9%B8%EC%A1%D1%B9&amp;month=4&amp;year=2020&amp;thetype=%A7%BA%CB%B9%E8%C7%C2%A7%D2%B9" TargetMode="External"/><Relationship Id="rId448" Type="http://schemas.openxmlformats.org/officeDocument/2006/relationships/hyperlink" Target="http://hfo63.cfo.in.th/CheckDataDtl.aspx?orgid=04890&amp;balance=%A7%BA%B4%D8%C5%3Cbr/%3E%A7%BA%CA%D1%C1%BE%D1%B9%B8%EC%A1%D1%B9&amp;month=4&amp;year=2020&amp;thetype=%A7%BA%CB%B9%E8%C7%C2%A7%D2%B9" TargetMode="External"/><Relationship Id="rId655" Type="http://schemas.openxmlformats.org/officeDocument/2006/relationships/hyperlink" Target="http://hfo63.cfo.in.th/CheckDataDtl.aspx?orgid=04744&amp;balance=%A7%BA%B4%D8%C5%3Cbr/%3E%A7%BA%CA%D1%C1%BE%D1%B9%B8%EC%A1%D1%B9&amp;month=4&amp;year=2020&amp;thetype=%A7%BA%CB%B9%E8%C7%C2%A7%D2%B9" TargetMode="External"/><Relationship Id="rId862" Type="http://schemas.openxmlformats.org/officeDocument/2006/relationships/hyperlink" Target="http://hfo63.cfo.in.th/CheckDataDtl.aspx?orgid=05464&amp;balance=%A7%BA%B4%D8%C5%3Cbr/%3E%A7%BA%CA%D1%C1%BE%D1%B9%B8%EC%A1%D1%B9&amp;month=4&amp;year=2020&amp;thetype=%A7%BA%CB%B9%E8%C7%C2%A7%D2%B9" TargetMode="External"/><Relationship Id="rId1078" Type="http://schemas.openxmlformats.org/officeDocument/2006/relationships/hyperlink" Target="http://hfo63.cfo.in.th/CheckDataDtl.aspx?orgid=05572&amp;balance=%A7%BA%B4%D8%C5%3Cbr/%3E%A7%BA%CA%D1%C1%BE%D1%B9%B8%EC%A1%D1%B9&amp;month=4&amp;year=2020&amp;thetype=%A7%BA%CB%B9%E8%C7%C2%A7%D2%B9" TargetMode="External"/><Relationship Id="rId1285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2" Type="http://schemas.openxmlformats.org/officeDocument/2006/relationships/hyperlink" Target="http://hfo63.cfo.in.th/CheckDataDtl.aspx?orgid=04225&amp;balance=%A7%BA%B4%D8%C5%3Cbr/%3E%A7%BA%CA%D1%C1%BE%D1%B9%B8%EC%A1%D1%B9&amp;month=4&amp;year=2020&amp;thetype=%A7%BA%CB%B9%E8%C7%C2%A7%D2%B9" TargetMode="External"/><Relationship Id="rId308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5" Type="http://schemas.openxmlformats.org/officeDocument/2006/relationships/hyperlink" Target="http://hfo63.cfo.in.th/CheckDataDtl.aspx?orgid=04672&amp;balance=%A7%BA%B4%D8%C5%3Cbr/%3E%A7%BA%CA%D1%C1%BE%D1%B9%B8%EC%A1%D1%B9&amp;month=4&amp;year=2020&amp;thetype=%A7%BA%CB%B9%E8%C7%C2%A7%D2%B9" TargetMode="External"/><Relationship Id="rId722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5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2" Type="http://schemas.openxmlformats.org/officeDocument/2006/relationships/hyperlink" Target="http://hfo63.cfo.in.th/CheckDataDtl.aspx?orgid=04909&amp;balance=%A7%BA%B4%D8%C5%3Cbr/%3E%A7%BA%CA%D1%C1%BE%D1%B9%B8%EC%A1%D1%B9&amp;month=4&amp;year=2020&amp;thetype=%A7%BA%CB%B9%E8%C7%C2%A7%D2%B9" TargetMode="External"/><Relationship Id="rId1797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9" Type="http://schemas.openxmlformats.org/officeDocument/2006/relationships/hyperlink" Target="http://hfo63.cfo.in.th/CheckDataDtl.aspx?orgid=05633&amp;balance=%A7%BA%B4%D8%C5%3Cbr/%3E%A7%BA%CA%D1%C1%BE%D1%B9%B8%EC%A1%D1%B9&amp;month=4&amp;year=2020&amp;thetype=%A7%BA%CB%B9%E8%C7%C2%A7%D2%B9" TargetMode="External"/><Relationship Id="rId1005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2" Type="http://schemas.openxmlformats.org/officeDocument/2006/relationships/hyperlink" Target="http://hfo63.cfo.in.th/CheckDataDtl.aspx?orgid=00444&amp;balance=%A7%BA%B4%D8%C5%3Cbr/%3E%A7%BA%CA%D1%C1%BE%D1%B9%B8%EC%A1%D1%B9&amp;month=4&amp;year=2020&amp;thetype=%A7%BA%CB%B9%E8%C7%C2%A7%D2%B9" TargetMode="External"/><Relationship Id="rId1657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4" Type="http://schemas.openxmlformats.org/officeDocument/2006/relationships/hyperlink" Target="http://hfo63.cfo.in.th/CheckDataDtl.aspx?orgid=04627&amp;balance=%A7%BA%B4%D8%C5%3Cbr/%3E%A7%BA%CA%D1%C1%BE%D1%B9%B8%EC%A1%D1%B9&amp;month=4&amp;year=2020&amp;thetype=%A7%BA%CB%B9%E8%C7%C2%A7%D2%B9" TargetMode="External"/><Relationship Id="rId1517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4" Type="http://schemas.openxmlformats.org/officeDocument/2006/relationships/hyperlink" Target="http://hfo63.cfo.in.th/CheckDataDtl.aspx?orgid=04555&amp;balance=%A7%BA%B4%D8%C5%3Cbr/%3E%A7%BA%CA%D1%C1%BE%D1%B9%B8%EC%A1%D1%B9&amp;month=4&amp;year=2020&amp;thetype=%A7%BA%CB%B9%E8%C7%C2%A7%D2%B9" TargetMode="External"/><Relationship Id="rId16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931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65" Type="http://schemas.openxmlformats.org/officeDocument/2006/relationships/hyperlink" Target="http://hfo63.cfo.in.th/CheckDataDtl.aspx?orgid=05673&amp;balance=%A7%BA%B4%D8%C5%3Cbr/%3E%A7%BA%CA%D1%C1%BE%D1%B9%B8%EC%A1%D1%B9&amp;month=4&amp;year=2020&amp;thetype=%A7%BA%CB%B9%E8%C7%C2%A7%D2%B9" TargetMode="External"/><Relationship Id="rId372" Type="http://schemas.openxmlformats.org/officeDocument/2006/relationships/hyperlink" Target="http://hfo63.cfo.in.th/CheckDataDtl.aspx?orgid=04821&amp;balance=%A7%BA%B4%D8%C5%3Cbr/%3E%A7%BA%CA%D1%C1%BE%D1%B9%B8%EC%A1%D1%B9&amp;month=4&amp;year=2020&amp;thetype=%A7%BA%CB%B9%E8%C7%C2%A7%D2%B9" TargetMode="External"/><Relationship Id="rId677" Type="http://schemas.openxmlformats.org/officeDocument/2006/relationships/hyperlink" Target="http://hfo63.cfo.in.th/CheckDataDtl.aspx?orgid=04756&amp;balance=%A7%BA%B4%D8%C5%3Cbr/%3E%A7%BA%CA%D1%C1%BE%D1%B9%B8%EC%A1%D1%B9&amp;month=4&amp;year=2020&amp;thetype=%A7%BA%CB%B9%E8%C7%C2%A7%D2%B9" TargetMode="External"/><Relationship Id="rId2053" Type="http://schemas.openxmlformats.org/officeDocument/2006/relationships/image" Target="../media/image3.emf"/><Relationship Id="rId232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884" Type="http://schemas.openxmlformats.org/officeDocument/2006/relationships/hyperlink" Target="http://hfo63.cfo.in.th/CheckDataDtl.aspx?orgid=05475&amp;balance=%A7%BA%B4%D8%C5%3Cbr/%3E%A7%BA%CA%D1%C1%BE%D1%B9%B8%EC%A1%D1%B9&amp;month=4&amp;year=2020&amp;thetype=%A7%BA%CB%B9%E8%C7%C2%A7%D2%B9" TargetMode="External"/><Relationship Id="rId537" Type="http://schemas.openxmlformats.org/officeDocument/2006/relationships/hyperlink" Target="http://hfo63.cfo.in.th/CheckDataDtl.aspx?orgid=04683&amp;balance=%A7%BA%B4%D8%C5%3Cbr/%3E%A7%BA%CA%D1%C1%BE%D1%B9%B8%EC%A1%D1%B9&amp;month=4&amp;year=2020&amp;thetype=%A7%BA%CB%B9%E8%C7%C2%A7%D2%B9" TargetMode="External"/><Relationship Id="rId744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1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167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4" Type="http://schemas.openxmlformats.org/officeDocument/2006/relationships/hyperlink" Target="http://hfo63.cfo.in.th/CheckDataDtl.aspx?orgid=21356&amp;balance=%A7%BA%B4%D8%C5%3Cbr/%3E%A7%BA%CA%D1%C1%BE%D1%B9%B8%EC%A1%D1%B9&amp;month=4&amp;year=2020&amp;thetype=%A7%BA%CB%B9%E8%C7%C2%A7%D2%B9" TargetMode="External"/><Relationship Id="rId1581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9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80" Type="http://schemas.openxmlformats.org/officeDocument/2006/relationships/hyperlink" Target="http://hfo63.cfo.in.th/CheckDataDtl.aspx?orgid=05628&amp;balance=%A7%BA%B4%D8%C5%3Cbr/%3E%A7%BA%CA%D1%C1%BE%D1%B9%B8%EC%A1%D1%B9&amp;month=4&amp;year=2020&amp;thetype=%A7%BA%CB%B9%E8%C7%C2%A7%D2%B9" TargetMode="External"/><Relationship Id="rId604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1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1027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234" Type="http://schemas.openxmlformats.org/officeDocument/2006/relationships/hyperlink" Target="http://hfo63.cfo.in.th/CheckDataDtl.aspx?orgid=04792&amp;balance=%A7%BA%B4%D8%C5%3Cbr/%3E%A7%BA%CA%D1%C1%BE%D1%B9%B8%EC%A1%D1%B9&amp;month=4&amp;year=2020&amp;thetype=%A7%BA%CB%B9%E8%C7%C2%A7%D2%B9" TargetMode="External"/><Relationship Id="rId1441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886" Type="http://schemas.openxmlformats.org/officeDocument/2006/relationships/hyperlink" Target="http://hfo63.cfo.in.th/CheckDataDtl.aspx?orgid=04638&amp;balance=%A7%BA%B4%D8%C5%3Cbr/%3E%A7%BA%CA%D1%C1%BE%D1%B9%B8%EC%A1%D1%B9&amp;month=4&amp;year=2020&amp;thetype=%A7%BA%CB%B9%E8%C7%C2%A7%D2%B9" TargetMode="External"/><Relationship Id="rId909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301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539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746" Type="http://schemas.openxmlformats.org/officeDocument/2006/relationships/hyperlink" Target="http://hfo63.cfo.in.th/CheckDataDtl.aspx?orgid=04566&amp;balance=%A7%BA%B4%D8%C5%3Cbr/%3E%A7%BA%CA%D1%C1%BE%D1%B9%B8%EC%A1%D1%B9&amp;month=4&amp;year=2020&amp;thetype=%A7%BA%CB%B9%E8%C7%C2%A7%D2%B9" TargetMode="External"/><Relationship Id="rId1953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8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6" Type="http://schemas.openxmlformats.org/officeDocument/2006/relationships/hyperlink" Target="http://hfo63.cfo.in.th/CheckDataDtl.aspx?orgid=04494&amp;balance=%A7%BA%B4%D8%C5%3Cbr/%3E%A7%BA%CA%D1%C1%BE%D1%B9%B8%EC%A1%D1%B9&amp;month=4&amp;year=2020&amp;thetype=%A7%BA%CB%B9%E8%C7%C2%A7%D2%B9" TargetMode="External"/><Relationship Id="rId1813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7" Type="http://schemas.openxmlformats.org/officeDocument/2006/relationships/hyperlink" Target="http://hfo63.cfo.in.th/CheckDataDtl.aspx?orgid=05685&amp;balance=%A7%BA%B4%D8%C5%3Cbr/%3E%A7%BA%CA%D1%C1%BE%D1%B9%B8%EC%A1%D1%B9&amp;month=4&amp;year=2020&amp;thetype=%A7%BA%CB%B9%E8%C7%C2%A7%D2%B9" TargetMode="External"/><Relationship Id="rId394" Type="http://schemas.openxmlformats.org/officeDocument/2006/relationships/hyperlink" Target="http://hfo63.cfo.in.th/CheckDataDtl.aspx?orgid=04847&amp;balance=%A7%BA%B4%D8%C5%3Cbr/%3E%A7%BA%CA%D1%C1%BE%D1%B9%B8%EC%A1%D1%B9&amp;month=4&amp;year=2020&amp;thetype=%A7%BA%CB%B9%E8%C7%C2%A7%D2%B9" TargetMode="External"/><Relationship Id="rId254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699" Type="http://schemas.openxmlformats.org/officeDocument/2006/relationships/hyperlink" Target="http://hfo63.cfo.in.th/CheckDataDtl.aspx?orgid=04767&amp;balance=%A7%BA%B4%D8%C5%3Cbr/%3E%A7%BA%CA%D1%C1%BE%D1%B9%B8%EC%A1%D1%B9&amp;month=4&amp;year=2020&amp;thetype=%A7%BA%CB%B9%E8%C7%C2%A7%D2%B9" TargetMode="External"/><Relationship Id="rId1091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4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461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559" Type="http://schemas.openxmlformats.org/officeDocument/2006/relationships/hyperlink" Target="http://hfo63.cfo.in.th/CheckDataDtl.aspx?orgid=04694&amp;balance=%A7%BA%B4%D8%C5%3Cbr/%3E%A7%BA%CA%D1%C1%BE%D1%B9%B8%EC%A1%D1%B9&amp;month=4&amp;year=2020&amp;thetype=%A7%BA%CB%B9%E8%C7%C2%A7%D2%B9" TargetMode="External"/><Relationship Id="rId766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1189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6" Type="http://schemas.openxmlformats.org/officeDocument/2006/relationships/hyperlink" Target="http://hfo63.cfo.in.th/CheckDataDtl.aspx?orgid=04176&amp;balance=%A7%BA%B4%D8%C5%3Cbr/%3E%A7%BA%CA%D1%C1%BE%D1%B9%B8%EC%A1%D1%B9&amp;month=4&amp;year=2020&amp;thetype=%A7%BA%CB%B9%E8%C7%C2%A7%D2%B9" TargetMode="External"/><Relationship Id="rId321" Type="http://schemas.openxmlformats.org/officeDocument/2006/relationships/hyperlink" Target="http://hfo63.cfo.in.th/CheckDataDtl.aspx?orgid=13980&amp;balance=%A7%BA%B4%D8%C5%3Cbr/%3E%A7%BA%CA%D1%C1%BE%D1%B9%B8%EC%A1%D1%B9&amp;month=4&amp;year=2020&amp;thetype=%A7%BA%CB%B9%E8%C7%C2%A7%D2%B9" TargetMode="External"/><Relationship Id="rId419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6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973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049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6" Type="http://schemas.openxmlformats.org/officeDocument/2006/relationships/hyperlink" Target="http://hfo63.cfo.in.th/CheckDataDtl.aspx?orgid=04803&amp;balance=%A7%BA%B4%D8%C5%3Cbr/%3E%A7%BA%CA%D1%C1%BE%D1%B9%B8%EC%A1%D1%B9&amp;month=4&amp;year=2020&amp;thetype=%A7%BA%CB%B9%E8%C7%C2%A7%D2%B9" TargetMode="External"/><Relationship Id="rId2002" Type="http://schemas.openxmlformats.org/officeDocument/2006/relationships/hyperlink" Target="http://hfo63.cfo.in.th/CheckDataDtl.aspx?orgid=13917&amp;balance=%A7%BA%B4%D8%C5%3Cbr/%3E%A7%BA%CA%D1%C1%BE%D1%B9%B8%EC%A1%D1%B9&amp;month=4&amp;year=2020&amp;thetype=%A7%BA%CB%B9%E8%C7%C2%A7%D2%B9" TargetMode="External"/><Relationship Id="rId833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116" Type="http://schemas.openxmlformats.org/officeDocument/2006/relationships/hyperlink" Target="http://hfo63.cfo.in.th/CheckDataDtl.aspx?orgid=05591&amp;balance=%A7%BA%B4%D8%C5%3Cbr/%3E%A7%BA%CA%D1%C1%BE%D1%B9%B8%EC%A1%D1%B9&amp;month=4&amp;year=2020&amp;thetype=%A7%BA%CB%B9%E8%C7%C2%A7%D2%B9" TargetMode="External"/><Relationship Id="rId1463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670" Type="http://schemas.openxmlformats.org/officeDocument/2006/relationships/hyperlink" Target="http://hfo63.cfo.in.th/CheckDataDtl.aspx?orgid=04528&amp;balance=%A7%BA%B4%D8%C5%3Cbr/%3E%A7%BA%CA%D1%C1%BE%D1%B9%B8%EC%A1%D1%B9&amp;month=4&amp;year=2020&amp;thetype=%A7%BA%CB%B9%E8%C7%C2%A7%D2%B9" TargetMode="External"/><Relationship Id="rId1768" Type="http://schemas.openxmlformats.org/officeDocument/2006/relationships/hyperlink" Target="http://hfo63.cfo.in.th/CheckDataDtl.aspx?orgid=04577&amp;balance=%A7%BA%B4%D8%C5%3Cbr/%3E%A7%BA%CA%D1%C1%BE%D1%B9%B8%EC%A1%D1%B9&amp;month=4&amp;year=2020&amp;thetype=%A7%BA%CB%B9%E8%C7%C2%A7%D2%B9" TargetMode="External"/><Relationship Id="rId900" Type="http://schemas.openxmlformats.org/officeDocument/2006/relationships/hyperlink" Target="http://hfo63.cfo.in.th/CheckDataDtl.aspx?orgid=05483&amp;balance=%A7%BA%B4%D8%C5%3Cbr/%3E%A7%BA%CA%D1%C1%BE%D1%B9%B8%EC%A1%D1%B9&amp;month=4&amp;year=2020&amp;thetype=%A7%BA%CB%B9%E8%C7%C2%A7%D2%B9" TargetMode="External"/><Relationship Id="rId1323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530" Type="http://schemas.openxmlformats.org/officeDocument/2006/relationships/hyperlink" Target="http://hfo63.cfo.in.th/CheckDataDtl.aspx?orgid=04244&amp;balance=%A7%BA%B4%D8%C5%3Cbr/%3E%A7%BA%CA%D1%C1%BE%D1%B9%B8%EC%A1%D1%B9&amp;month=4&amp;year=2020&amp;thetype=%A7%BA%CB%B9%E8%C7%C2%A7%D2%B9" TargetMode="External"/><Relationship Id="rId1628" Type="http://schemas.openxmlformats.org/officeDocument/2006/relationships/hyperlink" Target="http://hfo63.cfo.in.th/CheckDataDtl.aspx?orgid=04505&amp;balance=%A7%BA%B4%D8%C5%3Cbr/%3E%A7%BA%CA%D1%C1%BE%D1%B9%B8%EC%A1%D1%B9&amp;month=4&amp;year=2020&amp;thetype=%A7%BA%CB%B9%E8%C7%C2%A7%D2%B9" TargetMode="External"/><Relationship Id="rId1975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1835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2" Type="http://schemas.openxmlformats.org/officeDocument/2006/relationships/hyperlink" Target="http://hfo63.cfo.in.th/CheckDataDtl.aspx?orgid=04646&amp;balance=%A7%BA%B4%D8%C5%3Cbr/%3E%A7%BA%CA%D1%C1%BE%D1%B9%B8%EC%A1%D1%B9&amp;month=4&amp;year=2020&amp;thetype=%A7%BA%CB%B9%E8%C7%C2%A7%D2%B9" TargetMode="External"/><Relationship Id="rId276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3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690" Type="http://schemas.openxmlformats.org/officeDocument/2006/relationships/hyperlink" Target="http://hfo63.cfo.in.th/CheckDataDtl.aspx?orgid=04762&amp;balance=%A7%BA%B4%D8%C5%3Cbr/%3E%A7%BA%CA%D1%C1%BE%D1%B9%B8%EC%A1%D1%B9&amp;month=4&amp;year=2020&amp;thetype=%A7%BA%CB%B9%E8%C7%C2%A7%D2%B9" TargetMode="External"/><Relationship Id="rId136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3" Type="http://schemas.openxmlformats.org/officeDocument/2006/relationships/hyperlink" Target="http://hfo63.cfo.in.th/CheckDataDtl.aspx?orgid=00438&amp;balance=%A7%BA%B4%D8%C5%3Cbr/%3E%A7%BA%CA%D1%C1%BE%D1%B9%B8%EC%A1%D1%B9&amp;month=4&amp;year=2020&amp;thetype=%A7%BA%CB%B9%E8%C7%C2%A7%D2%B9" TargetMode="External"/><Relationship Id="rId550" Type="http://schemas.openxmlformats.org/officeDocument/2006/relationships/hyperlink" Target="http://hfo63.cfo.in.th/CheckDataDtl.aspx?orgid=04689&amp;balance=%A7%BA%B4%D8%C5%3Cbr/%3E%A7%BA%CA%D1%C1%BE%D1%B9%B8%EC%A1%D1%B9&amp;month=4&amp;year=2020&amp;thetype=%A7%BA%CB%B9%E8%C7%C2%A7%D2%B9" TargetMode="External"/><Relationship Id="rId788" Type="http://schemas.openxmlformats.org/officeDocument/2006/relationships/hyperlink" Target="http://hfo63.cfo.in.th/CheckDataDtl.aspx?orgid=00495&amp;balance=%A7%BA%B4%D8%C5%3Cbr/%3E%A7%BA%CA%D1%C1%BE%D1%B9%B8%EC%A1%D1%B9&amp;month=4&amp;year=2020&amp;thetype=%A7%BA%CB%B9%E8%C7%C2%A7%D2%B9" TargetMode="External"/><Relationship Id="rId995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1180" Type="http://schemas.openxmlformats.org/officeDocument/2006/relationships/hyperlink" Target="http://hfo63.cfo.in.th/CheckDataDtl.aspx?orgid=14441&amp;balance=%A7%BA%B4%D8%C5%3Cbr/%3E%A7%BA%CA%D1%C1%BE%D1%B9%B8%EC%A1%D1%B9&amp;month=4&amp;year=2020&amp;thetype=%A7%BA%CB%B9%E8%C7%C2%A7%D2%B9" TargetMode="External"/><Relationship Id="rId2024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3" Type="http://schemas.openxmlformats.org/officeDocument/2006/relationships/hyperlink" Target="http://hfo63.cfo.in.th/CheckDataDtl.aspx?orgid=05694&amp;balance=%A7%BA%B4%D8%C5%3Cbr/%3E%A7%BA%CA%D1%C1%BE%D1%B9%B8%EC%A1%D1%B9&amp;month=4&amp;year=2020&amp;thetype=%A7%BA%CB%B9%E8%C7%C2%A7%D2%B9" TargetMode="External"/><Relationship Id="rId648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5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040" Type="http://schemas.openxmlformats.org/officeDocument/2006/relationships/hyperlink" Target="http://hfo63.cfo.in.th/CheckDataDtl.aspx?orgid=05553&amp;balance=%A7%BA%B4%D8%C5%3Cbr/%3E%A7%BA%CA%D1%C1%BE%D1%B9%B8%EC%A1%D1%B9&amp;month=4&amp;year=2020&amp;thetype=%A7%BA%CB%B9%E8%C7%C2%A7%D2%B9" TargetMode="External"/><Relationship Id="rId1278" Type="http://schemas.openxmlformats.org/officeDocument/2006/relationships/hyperlink" Target="http://hfo63.cfo.in.th/CheckDataDtl.aspx?orgid=04833&amp;balance=%A7%BA%B4%D8%C5%3Cbr/%3E%A7%BA%CA%D1%C1%BE%D1%B9%B8%EC%A1%D1%B9&amp;month=4&amp;year=2020&amp;thetype=%A7%BA%CB%B9%E8%C7%C2%A7%D2%B9" TargetMode="External"/><Relationship Id="rId1485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2" Type="http://schemas.openxmlformats.org/officeDocument/2006/relationships/hyperlink" Target="http://hfo63.cfo.in.th/CheckDataDtl.aspx?orgid=04539&amp;balance=%A7%BA%B4%D8%C5%3Cbr/%3E%A7%BA%CA%D1%C1%BE%D1%B9%B8%EC%A1%D1%B9&amp;month=4&amp;year=2020&amp;thetype=%A7%BA%CB%B9%E8%C7%C2%A7%D2%B9" TargetMode="External"/><Relationship Id="rId410" Type="http://schemas.openxmlformats.org/officeDocument/2006/relationships/hyperlink" Target="http://hfo63.cfo.in.th/CheckDataDtl.aspx?orgid=04871&amp;balance=%A7%BA%B4%D8%C5%3Cbr/%3E%A7%BA%CA%D1%C1%BE%D1%B9%B8%EC%A1%D1%B9&amp;month=4&amp;year=2020&amp;thetype=%A7%BA%CB%B9%E8%C7%C2%A7%D2%B9" TargetMode="External"/><Relationship Id="rId508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5" Type="http://schemas.openxmlformats.org/officeDocument/2006/relationships/hyperlink" Target="http://hfo63.cfo.in.th/CheckDataDtl.aspx?orgid=04775&amp;balance=%A7%BA%B4%D8%C5%3Cbr/%3E%A7%BA%CA%D1%C1%BE%D1%B9%B8%EC%A1%D1%B9&amp;month=4&amp;year=2020&amp;thetype=%A7%BA%CB%B9%E8%C7%C2%A7%D2%B9" TargetMode="External"/><Relationship Id="rId922" Type="http://schemas.openxmlformats.org/officeDocument/2006/relationships/hyperlink" Target="http://hfo63.cfo.in.th/CheckDataDtl.aspx?orgid=05494&amp;balance=%A7%BA%B4%D8%C5%3Cbr/%3E%A7%BA%CA%D1%C1%BE%D1%B9%B8%EC%A1%D1%B9&amp;month=4&amp;year=2020&amp;thetype=%A7%BA%CB%B9%E8%C7%C2%A7%D2%B9" TargetMode="External"/><Relationship Id="rId1138" Type="http://schemas.openxmlformats.org/officeDocument/2006/relationships/hyperlink" Target="http://hfo63.cfo.in.th/CheckDataDtl.aspx?orgid=11095&amp;balance=%A7%BA%B4%D8%C5%3Cbr/%3E%A7%BA%CA%D1%C1%BE%D1%B9%B8%EC%A1%D1%B9&amp;month=4&amp;year=2020&amp;thetype=%A7%BA%CB%B9%E8%C7%C2%A7%D2%B9" TargetMode="External"/><Relationship Id="rId1345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2" Type="http://schemas.openxmlformats.org/officeDocument/2006/relationships/hyperlink" Target="http://hfo63.cfo.in.th/CheckDataDtl.aspx?orgid=13893&amp;balance=%A7%BA%B4%D8%C5%3Cbr/%3E%A7%BA%CA%D1%C1%BE%D1%B9%B8%EC%A1%D1%B9&amp;month=4&amp;year=2020&amp;thetype=%A7%BA%CB%B9%E8%C7%C2%A7%D2%B9" TargetMode="External"/><Relationship Id="rId1997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1205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857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51" Type="http://schemas.openxmlformats.org/officeDocument/2006/relationships/hyperlink" Target="http://hfo63.cfo.in.th/CheckDataDtl.aspx?orgid=05614&amp;balance=%A7%BA%B4%D8%C5%3Cbr/%3E%A7%BA%CA%D1%C1%BE%D1%B9%B8%EC%A1%D1%B9&amp;month=4&amp;year=2020&amp;thetype=%A7%BA%CB%B9%E8%C7%C2%A7%D2%B9" TargetMode="External"/><Relationship Id="rId1412" Type="http://schemas.openxmlformats.org/officeDocument/2006/relationships/hyperlink" Target="http://hfo63.cfo.in.th/CheckDataDtl.aspx?orgid=04185&amp;balance=%A7%BA%B4%D8%C5%3Cbr/%3E%A7%BA%CA%D1%C1%BE%D1%B9%B8%EC%A1%D1%B9&amp;month=4&amp;year=2020&amp;thetype=%A7%BA%CB%B9%E8%C7%C2%A7%D2%B9" TargetMode="External"/><Relationship Id="rId1717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4" Type="http://schemas.openxmlformats.org/officeDocument/2006/relationships/hyperlink" Target="http://hfo63.cfo.in.th/CheckDataDtl.aspx?orgid=04657&amp;balance=%A7%BA%B4%D8%C5%3Cbr/%3E%A7%BA%CA%D1%C1%BE%D1%B9%B8%EC%A1%D1%B9&amp;month=4&amp;year=2020&amp;thetype=%A7%BA%CB%B9%E8%C7%C2%A7%D2%B9" TargetMode="External"/><Relationship Id="rId298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8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5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572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2046" Type="http://schemas.openxmlformats.org/officeDocument/2006/relationships/drawing" Target="../drawings/drawing2.xml"/><Relationship Id="rId225" Type="http://schemas.openxmlformats.org/officeDocument/2006/relationships/hyperlink" Target="http://hfo63.cfo.in.th/CheckDataDtl.aspx?orgid=05706&amp;balance=%A7%BA%B4%D8%C5%3Cbr/%3E%A7%BA%CA%D1%C1%BE%D1%B9%B8%EC%A1%D1%B9&amp;month=4&amp;year=2020&amp;thetype=%A7%BA%CB%B9%E8%C7%C2%A7%D2%B9" TargetMode="External"/><Relationship Id="rId432" Type="http://schemas.openxmlformats.org/officeDocument/2006/relationships/hyperlink" Target="http://hfo63.cfo.in.th/CheckDataDtl.aspx?orgid=04882&amp;balance=%A7%BA%B4%D8%C5%3Cbr/%3E%A7%BA%CA%D1%C1%BE%D1%B9%B8%EC%A1%D1%B9&amp;month=4&amp;year=2020&amp;thetype=%A7%BA%CB%B9%E8%C7%C2%A7%D2%B9" TargetMode="External"/><Relationship Id="rId877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062" Type="http://schemas.openxmlformats.org/officeDocument/2006/relationships/hyperlink" Target="http://hfo63.cfo.in.th/CheckDataDtl.aspx?orgid=05564&amp;balance=%A7%BA%B4%D8%C5%3Cbr/%3E%A7%BA%CA%D1%C1%BE%D1%B9%B8%EC%A1%D1%B9&amp;month=4&amp;year=2020&amp;thetype=%A7%BA%CB%B9%E8%C7%C2%A7%D2%B9" TargetMode="External"/><Relationship Id="rId737" Type="http://schemas.openxmlformats.org/officeDocument/2006/relationships/hyperlink" Target="http://hfo63.cfo.in.th/CheckDataDtl.aspx?orgid=11033&amp;balance=%A7%BA%B4%D8%C5%3Cbr/%3E%A7%BA%CA%D1%C1%BE%D1%B9%B8%EC%A1%D1%B9&amp;month=4&amp;year=2020&amp;thetype=%A7%BA%CB%B9%E8%C7%C2%A7%D2%B9" TargetMode="External"/><Relationship Id="rId944" Type="http://schemas.openxmlformats.org/officeDocument/2006/relationships/hyperlink" Target="http://hfo63.cfo.in.th/CheckDataDtl.aspx?orgid=05505&amp;balance=%A7%BA%B4%D8%C5%3Cbr/%3E%A7%BA%CA%D1%C1%BE%D1%B9%B8%EC%A1%D1%B9&amp;month=4&amp;year=2020&amp;thetype=%A7%BA%CB%B9%E8%C7%C2%A7%D2%B9" TargetMode="External"/><Relationship Id="rId1367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1574" Type="http://schemas.openxmlformats.org/officeDocument/2006/relationships/hyperlink" Target="http://hfo63.cfo.in.th/CheckDataDtl.aspx?orgid=00410&amp;balance=&amp;month=4&amp;year=2020&amp;thetype=%A7%BA%CB%B9%E8%C7%C2%A7%D2%B9" TargetMode="External"/><Relationship Id="rId1781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73" Type="http://schemas.openxmlformats.org/officeDocument/2006/relationships/hyperlink" Target="http://hfo63.cfo.in.th/CheckDataDtl.aspx?orgid=05625&amp;balance=%A7%BA%B4%D8%C5%3Cbr/%3E%A7%BA%CA%D1%C1%BE%D1%B9%B8%EC%A1%D1%B9&amp;month=4&amp;year=2020&amp;thetype=%A7%BA%CB%B9%E8%C7%C2%A7%D2%B9" TargetMode="External"/><Relationship Id="rId804" Type="http://schemas.openxmlformats.org/officeDocument/2006/relationships/hyperlink" Target="http://hfo63.cfo.in.th/CheckDataDtl.aspx?orgid=00503&amp;balance=%A7%BA%B4%D8%C5%3Cbr/%3E%A7%BA%CA%D1%C1%BE%D1%B9%B8%EC%A1%D1%B9&amp;month=4&amp;year=2020&amp;thetype=%A7%BA%CB%B9%E8%C7%C2%A7%D2%B9" TargetMode="External"/><Relationship Id="rId1227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4" Type="http://schemas.openxmlformats.org/officeDocument/2006/relationships/hyperlink" Target="http://hfo63.cfo.in.th/CheckDataDtl.aspx?orgid=04196&amp;balance=%A7%BA%B4%D8%C5%3Cbr/%3E%A7%BA%CA%D1%C1%BE%D1%B9%B8%EC%A1%D1%B9&amp;month=4&amp;year=2020&amp;thetype=%A7%BA%CB%B9%E8%C7%C2%A7%D2%B9" TargetMode="External"/><Relationship Id="rId1641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879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1501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739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946" Type="http://schemas.openxmlformats.org/officeDocument/2006/relationships/hyperlink" Target="http://hfo63.cfo.in.th/CheckDataDtl.aspx?orgid=11015&amp;balance=%A7%BA%B4%D8%C5%3Cbr/%3E%A7%BA%CA%D1%C1%BE%D1%B9%B8%EC%A1%D1%B9&amp;month=4&amp;year=2020&amp;thetype=%A7%BA%CB%B9%E8%C7%C2%A7%D2%B9" TargetMode="External"/><Relationship Id="rId1806" Type="http://schemas.openxmlformats.org/officeDocument/2006/relationships/hyperlink" Target="http://hfo63.cfo.in.th/CheckDataDtl.aspx?orgid=04597&amp;balance=%A7%BA%B4%D8%C5%3Cbr/%3E%A7%BA%CA%D1%C1%BE%D1%B9%B8%EC%A1%D1%B9&amp;month=4&amp;year=2020&amp;thetype=%A7%BA%CB%B9%E8%C7%C2%A7%D2%B9" TargetMode="External"/><Relationship Id="rId387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4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7" Type="http://schemas.openxmlformats.org/officeDocument/2006/relationships/hyperlink" Target="http://hfo63.cfo.in.th/CheckDataDtl.aspx?orgid=05717&amp;balance=%A7%BA%B4%D8%C5%3Cbr/%3E%A7%BA%CA%D1%C1%BE%D1%B9%B8%EC%A1%D1%B9&amp;month=4&amp;year=2020&amp;thetype=%A7%BA%CB%B9%E8%C7%C2%A7%D2%B9" TargetMode="External"/><Relationship Id="rId899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4" Type="http://schemas.openxmlformats.org/officeDocument/2006/relationships/hyperlink" Target="http://hfo63.cfo.in.th/CheckDataDtl.aspx?orgid=05575&amp;balance=%A7%BA%B4%D8%C5%3Cbr/%3E%A7%BA%CA%D1%C1%BE%D1%B9%B8%EC%A1%D1%B9&amp;month=4&amp;year=2020&amp;thetype=%A7%BA%CB%B9%E8%C7%C2%A7%D2%B9" TargetMode="External"/><Relationship Id="rId107" Type="http://schemas.openxmlformats.org/officeDocument/2006/relationships/hyperlink" Target="http://hfo63.cfo.in.th/CheckDataDtl.aspx?orgid=05642&amp;balance=%A7%BA%B4%D8%C5%3Cbr/%3E%A7%BA%CA%D1%C1%BE%D1%B9%B8%EC%A1%D1%B9&amp;month=4&amp;year=2020&amp;thetype=%A7%BA%CB%B9%E8%C7%C2%A7%D2%B9" TargetMode="External"/><Relationship Id="rId454" Type="http://schemas.openxmlformats.org/officeDocument/2006/relationships/hyperlink" Target="http://hfo63.cfo.in.th/CheckDataDtl.aspx?orgid=04893&amp;balance=%A7%BA%B4%D8%C5%3Cbr/%3E%A7%BA%CA%D1%C1%BE%D1%B9%B8%EC%A1%D1%B9&amp;month=4&amp;year=2020&amp;thetype=%A7%BA%CB%B9%E8%C7%C2%A7%D2%B9" TargetMode="External"/><Relationship Id="rId661" Type="http://schemas.openxmlformats.org/officeDocument/2006/relationships/hyperlink" Target="http://hfo63.cfo.in.th/CheckDataDtl.aspx?orgid=04747&amp;balance=%A7%BA%B4%D8%C5%3Cbr/%3E%A7%BA%CA%D1%C1%BE%D1%B9%B8%EC%A1%D1%B9&amp;month=4&amp;year=2020&amp;thetype=%A7%BA%CB%B9%E8%C7%C2%A7%D2%B9" TargetMode="External"/><Relationship Id="rId759" Type="http://schemas.openxmlformats.org/officeDocument/2006/relationships/hyperlink" Target="http://hfo63.cfo.in.th/CheckDataDtl.aspx?orgid=13927&amp;balance=%A7%BA%B4%D8%C5%3Cbr/%3E%A7%BA%CA%D1%C1%BE%D1%B9%B8%EC%A1%D1%B9&amp;month=4&amp;year=2020&amp;thetype=%A7%BA%CB%B9%E8%C7%C2%A7%D2%B9" TargetMode="External"/><Relationship Id="rId966" Type="http://schemas.openxmlformats.org/officeDocument/2006/relationships/hyperlink" Target="http://hfo63.cfo.in.th/CheckDataDtl.aspx?orgid=05516&amp;balance=%A7%BA%B4%D8%C5%3Cbr/%3E%A7%BA%CA%D1%C1%BE%D1%B9%B8%EC%A1%D1%B9&amp;month=4&amp;year=2020&amp;thetype=%A7%BA%CB%B9%E8%C7%C2%A7%D2%B9" TargetMode="External"/><Relationship Id="rId1291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389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6" Type="http://schemas.openxmlformats.org/officeDocument/2006/relationships/hyperlink" Target="http://hfo63.cfo.in.th/CheckDataDtl.aspx?orgid=04489&amp;balance=%A7%BA%B4%D8%C5%3Cbr/%3E%A7%BA%CA%D1%C1%BE%D1%B9%B8%EC%A1%D1%B9&amp;month=4&amp;year=2020&amp;thetype=%A7%BA%CB%B9%E8%C7%C2%A7%D2%B9" TargetMode="External"/><Relationship Id="rId314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521" Type="http://schemas.openxmlformats.org/officeDocument/2006/relationships/hyperlink" Target="http://hfo63.cfo.in.th/CheckDataDtl.aspx?orgid=04675&amp;balance=%A7%BA%B4%D8%C5%3Cbr/%3E%A7%BA%CA%D1%C1%BE%D1%B9%B8%EC%A1%D1%B9&amp;month=4&amp;year=2020&amp;thetype=%A7%BA%CB%B9%E8%C7%C2%A7%D2%B9" TargetMode="External"/><Relationship Id="rId619" Type="http://schemas.openxmlformats.org/officeDocument/2006/relationships/hyperlink" Target="http://hfo63.cfo.in.th/CheckDataDtl.aspx?orgid=04726&amp;balance=%A7%BA%B4%D8%C5%3Cbr/%3E%A7%BA%CA%D1%C1%BE%D1%B9%B8%EC%A1%D1%B9&amp;month=4&amp;year=2020&amp;thetype=%A7%BA%CB%B9%E8%C7%C2%A7%D2%B9" TargetMode="External"/><Relationship Id="rId1151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249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95" Type="http://schemas.openxmlformats.org/officeDocument/2006/relationships/hyperlink" Target="http://hfo63.cfo.in.th/CheckDataDtl.aspx?orgid=05636&amp;balance=%A7%BA%B4%D8%C5%3Cbr/%3E%A7%BA%CA%D1%C1%BE%D1%B9%B8%EC%A1%D1%B9&amp;month=4&amp;year=2020&amp;thetype=%A7%BA%CB%B9%E8%C7%C2%A7%D2%B9" TargetMode="External"/><Relationship Id="rId826" Type="http://schemas.openxmlformats.org/officeDocument/2006/relationships/hyperlink" Target="http://hfo63.cfo.in.th/CheckDataDtl.aspx?orgid=05446&amp;balance=%A7%BA%B4%D8%C5%3Cbr/%3E%A7%BA%CA%D1%C1%BE%D1%B9%B8%EC%A1%D1%B9&amp;month=4&amp;year=2020&amp;thetype=%A7%BA%CB%B9%E8%C7%C2%A7%D2%B9" TargetMode="External"/><Relationship Id="rId1011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9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456" Type="http://schemas.openxmlformats.org/officeDocument/2006/relationships/hyperlink" Target="http://hfo63.cfo.in.th/CheckDataDtl.aspx?orgid=04207&amp;balance=%A7%BA%B4%D8%C5%3Cbr/%3E%A7%BA%CA%D1%C1%BE%D1%B9%B8%EC%A1%D1%B9&amp;month=4&amp;year=2020&amp;thetype=%A7%BA%CB%B9%E8%C7%C2%A7%D2%B9" TargetMode="External"/><Relationship Id="rId1663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870" Type="http://schemas.openxmlformats.org/officeDocument/2006/relationships/hyperlink" Target="http://hfo63.cfo.in.th/CheckDataDtl.aspx?orgid=04630&amp;balance=%A7%BA%B4%D8%C5%3Cbr/%3E%A7%BA%CA%D1%C1%BE%D1%B9%B8%EC%A1%D1%B9&amp;month=4&amp;year=2020&amp;thetype=%A7%BA%CB%B9%E8%C7%C2%A7%D2%B9" TargetMode="External"/><Relationship Id="rId1968" Type="http://schemas.openxmlformats.org/officeDocument/2006/relationships/hyperlink" Target="http://hfo63.cfo.in.th/CheckDataDtl.aspx?orgid=11026&amp;balance=%A7%BA%B4%D8%C5%3Cbr/%3E%A7%BA%CA%D1%C1%BE%D1%B9%B8%EC%A1%D1%B9&amp;month=4&amp;year=2020&amp;thetype=%A7%BA%CB%B9%E8%C7%C2%A7%D2%B9" TargetMode="External"/><Relationship Id="rId1316" Type="http://schemas.openxmlformats.org/officeDocument/2006/relationships/hyperlink" Target="http://hfo63.cfo.in.th/CheckDataDtl.aspx?orgid=04864&amp;balance=%A7%BA%B4%D8%C5%3Cbr/%3E%A7%BA%CA%D1%C1%BE%D1%B9%B8%EC%A1%D1%B9&amp;month=4&amp;year=2020&amp;thetype=%A7%BA%CB%B9%E8%C7%C2%A7%D2%B9" TargetMode="External"/><Relationship Id="rId1523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1730" Type="http://schemas.openxmlformats.org/officeDocument/2006/relationships/hyperlink" Target="http://hfo63.cfo.in.th/CheckDataDtl.aspx?orgid=04558&amp;balance=%A7%BA%B4%D8%C5%3Cbr/%3E%A7%BA%CA%D1%C1%BE%D1%B9%B8%EC%A1%D1%B9&amp;month=4&amp;year=2020&amp;thetype=%A7%BA%CB%B9%E8%C7%C2%A7%D2%B9" TargetMode="External"/><Relationship Id="rId22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Relationship Id="rId1828" Type="http://schemas.openxmlformats.org/officeDocument/2006/relationships/hyperlink" Target="http://hfo63.cfo.in.th/CheckDataDtl.aspx?orgid=04608&amp;balance=%A7%BA%B4%D8%C5%3Cbr/%3E%A7%BA%CA%D1%C1%BE%D1%B9%B8%EC%A1%D1%B9&amp;month=4&amp;year=2020&amp;thetype=%A7%BA%CB%B9%E8%C7%C2%A7%D2%B9" TargetMode="External"/><Relationship Id="rId171" Type="http://schemas.openxmlformats.org/officeDocument/2006/relationships/hyperlink" Target="http://hfo63.cfo.in.th/CheckDataDtl.aspx?orgid=05676&amp;balance=%A7%BA%B4%D8%C5%3Cbr/%3E%A7%BA%CA%D1%C1%BE%D1%B9%B8%EC%A1%D1%B9&amp;month=4&amp;year=2020&amp;thetype=%A7%BA%CB%B9%E8%C7%C2%A7%D2%B9" TargetMode="External"/><Relationship Id="rId269" Type="http://schemas.openxmlformats.org/officeDocument/2006/relationships/hyperlink" Target="http://hfo63.cfo.in.th/CheckDataDtl.aspx?orgid=05728&amp;balance=%A7%BA%B4%D8%C5%3Cbr/%3E%A7%BA%CA%D1%C1%BE%D1%B9%B8%EC%A1%D1%B9&amp;month=4&amp;year=2020&amp;thetype=%A7%BA%CB%B9%E8%C7%C2%A7%D2%B9" TargetMode="External"/><Relationship Id="rId476" Type="http://schemas.openxmlformats.org/officeDocument/2006/relationships/hyperlink" Target="http://hfo63.cfo.in.th/CheckDataDtl.aspx?orgid=11049&amp;balance=%A7%BA%B4%D8%C5%3Cbr/%3E%A7%BA%CA%D1%C1%BE%D1%B9%B8%EC%A1%D1%B9&amp;month=4&amp;year=2020&amp;thetype=%A7%BA%CB%B9%E8%C7%C2%A7%D2%B9" TargetMode="External"/><Relationship Id="rId683" Type="http://schemas.openxmlformats.org/officeDocument/2006/relationships/hyperlink" Target="http://hfo63.cfo.in.th/CheckDataDtl.aspx?orgid=04759&amp;balance=%A7%BA%B4%D8%C5%3Cbr/%3E%A7%BA%CA%D1%C1%BE%D1%B9%B8%EC%A1%D1%B9&amp;month=4&amp;year=2020&amp;thetype=%A7%BA%CB%B9%E8%C7%C2%A7%D2%B9" TargetMode="External"/><Relationship Id="rId890" Type="http://schemas.openxmlformats.org/officeDocument/2006/relationships/hyperlink" Target="http://hfo63.cfo.in.th/CheckDataDtl.aspx?orgid=05478&amp;balance=%A7%BA%B4%D8%C5%3Cbr/%3E%A7%BA%CA%D1%C1%BE%D1%B9%B8%EC%A1%D1%B9&amp;month=4&amp;year=2020&amp;thetype=%A7%BA%CB%B9%E8%C7%C2%A7%D2%B9" TargetMode="External"/><Relationship Id="rId129" Type="http://schemas.openxmlformats.org/officeDocument/2006/relationships/hyperlink" Target="http://hfo63.cfo.in.th/CheckDataDtl.aspx?orgid=05655&amp;balance=%A7%BA%B4%D8%C5%3Cbr/%3E%A7%BA%CA%D1%C1%BE%D1%B9%B8%EC%A1%D1%B9&amp;month=4&amp;year=2020&amp;thetype=%A7%BA%CB%B9%E8%C7%C2%A7%D2%B9" TargetMode="External"/><Relationship Id="rId336" Type="http://schemas.openxmlformats.org/officeDocument/2006/relationships/hyperlink" Target="http://hfo63.cfo.in.th/CheckDataDtl.aspx?orgid=24724&amp;balance=%A7%BA%B4%D8%C5%3Cbr/%3E%A7%BA%CA%D1%C1%BE%D1%B9%B8%EC%A1%D1%B9&amp;month=4&amp;year=2020&amp;thetype=%A7%BA%CB%B9%E8%C7%C2%A7%D2%B9" TargetMode="External"/><Relationship Id="rId543" Type="http://schemas.openxmlformats.org/officeDocument/2006/relationships/hyperlink" Target="http://hfo63.cfo.in.th/CheckDataDtl.aspx?orgid=04686&amp;balance=%A7%BA%B4%D8%C5%3Cbr/%3E%A7%BA%CA%D1%C1%BE%D1%B9%B8%EC%A1%D1%B9&amp;month=4&amp;year=2020&amp;thetype=%A7%BA%CB%B9%E8%C7%C2%A7%D2%B9" TargetMode="External"/><Relationship Id="rId988" Type="http://schemas.openxmlformats.org/officeDocument/2006/relationships/hyperlink" Target="http://hfo63.cfo.in.th/CheckDataDtl.aspx?orgid=05527&amp;balance=%A7%BA%B4%D8%C5%3Cbr/%3E%A7%BA%CA%D1%C1%BE%D1%B9%B8%EC%A1%D1%B9&amp;month=4&amp;year=2020&amp;thetype=%A7%BA%CB%B9%E8%C7%C2%A7%D2%B9" TargetMode="External"/><Relationship Id="rId1173" Type="http://schemas.openxmlformats.org/officeDocument/2006/relationships/hyperlink" Target="http://hfo63.cfo.in.th/CheckDataDtl.aspx?orgid=13973&amp;balance=%A7%BA%B4%D8%C5%3Cbr/%3E%A7%BA%CA%D1%C1%BE%D1%B9%B8%EC%A1%D1%B9&amp;month=4&amp;year=2020&amp;thetype=%A7%BA%CB%B9%E8%C7%C2%A7%D2%B9" TargetMode="External"/><Relationship Id="rId1380" Type="http://schemas.openxmlformats.org/officeDocument/2006/relationships/hyperlink" Target="http://hfo63.cfo.in.th/CheckDataDtl.aspx?orgid=28815&amp;balance=%A7%BA%B4%D8%C5%3Cbr/%3E%A7%BA%CA%D1%C1%BE%D1%B9%B8%EC%A1%D1%B9&amp;month=4&amp;year=2020&amp;thetype=%A7%BA%CB%B9%E8%C7%C2%A7%D2%B9" TargetMode="External"/><Relationship Id="rId2017" Type="http://schemas.openxmlformats.org/officeDocument/2006/relationships/hyperlink" Target="http://hfo63.cfo.in.th/CheckDataDtl.aspx?orgid=14247&amp;balance=%A7%BA%B4%D8%C5%3Cbr/%3E%A7%BA%CA%D1%C1%BE%D1%B9%B8%EC%A1%D1%B9&amp;month=4&amp;year=2020&amp;thetype=%A7%BA%CB%B9%E8%C7%C2%A7%D2%B9" TargetMode="External"/><Relationship Id="rId403" Type="http://schemas.openxmlformats.org/officeDocument/2006/relationships/hyperlink" Target="http://hfo63.cfo.in.th/CheckDataDtl.aspx?orgid=04851&amp;balance=%A7%BA%B4%D8%C5%3Cbr/%3E%A7%BA%CA%D1%C1%BE%D1%B9%B8%EC%A1%D1%B9&amp;month=4&amp;year=2020&amp;thetype=%A7%BA%CB%B9%E8%C7%C2%A7%D2%B9" TargetMode="External"/><Relationship Id="rId750" Type="http://schemas.openxmlformats.org/officeDocument/2006/relationships/hyperlink" Target="http://hfo63.cfo.in.th/CheckDataDtl.aspx?orgid=11039&amp;balance=%A7%BA%B4%D8%C5%3Cbr/%3E%A7%BA%CA%D1%C1%BE%D1%B9%B8%EC%A1%D1%B9&amp;month=4&amp;year=2020&amp;thetype=%A7%BA%CB%B9%E8%C7%C2%A7%D2%B9" TargetMode="External"/><Relationship Id="rId848" Type="http://schemas.openxmlformats.org/officeDocument/2006/relationships/hyperlink" Target="http://hfo63.cfo.in.th/CheckDataDtl.aspx?orgid=05457&amp;balance=%A7%BA%B4%D8%C5%3Cbr/%3E%A7%BA%CA%D1%C1%BE%D1%B9%B8%EC%A1%D1%B9&amp;month=4&amp;year=2020&amp;thetype=%A7%BA%CB%B9%E8%C7%C2%A7%D2%B9" TargetMode="External"/><Relationship Id="rId1033" Type="http://schemas.openxmlformats.org/officeDocument/2006/relationships/hyperlink" Target="http://hfo63.cfo.in.th/CheckDataDtl.aspx?orgid=05549&amp;balance=%A7%BA%B4%D8%C5%3Cbr/%3E%A7%BA%CA%D1%C1%BE%D1%B9%B8%EC%A1%D1%B9&amp;month=4&amp;year=2020&amp;thetype=%A7%BA%CB%B9%E8%C7%C2%A7%D2%B9" TargetMode="External"/><Relationship Id="rId1478" Type="http://schemas.openxmlformats.org/officeDocument/2006/relationships/hyperlink" Target="http://hfo63.cfo.in.th/CheckDataDtl.aspx?orgid=04218&amp;balance=%A7%BA%B4%D8%C5%3Cbr/%3E%A7%BA%CA%D1%C1%BE%D1%B9%B8%EC%A1%D1%B9&amp;month=4&amp;year=2020&amp;thetype=%A7%BA%CB%B9%E8%C7%C2%A7%D2%B9" TargetMode="External"/><Relationship Id="rId1685" Type="http://schemas.openxmlformats.org/officeDocument/2006/relationships/hyperlink" Target="http://hfo63.cfo.in.th/CheckDataDtl.aspx?orgid=04535&amp;balance=%A7%BA%B4%D8%C5%3Cbr/%3E%A7%BA%CA%D1%C1%BE%D1%B9%B8%EC%A1%D1%B9&amp;month=4&amp;year=2020&amp;thetype=%A7%BA%CB%B9%E8%C7%C2%A7%D2%B9" TargetMode="External"/><Relationship Id="rId1892" Type="http://schemas.openxmlformats.org/officeDocument/2006/relationships/hyperlink" Target="http://hfo63.cfo.in.th/CheckDataDtl.aspx?orgid=04641&amp;balance=%A7%BA%B4%D8%C5%3Cbr/%3E%A7%BA%CA%D1%C1%BE%D1%B9%B8%EC%A1%D1%B9&amp;month=4&amp;year=2020&amp;thetype=%A7%BA%CB%B9%E8%C7%C2%A7%D2%B9" TargetMode="External"/><Relationship Id="rId610" Type="http://schemas.openxmlformats.org/officeDocument/2006/relationships/hyperlink" Target="http://hfo63.cfo.in.th/CheckDataDtl.aspx?orgid=04721&amp;balance=%A7%BA%B4%D8%C5%3Cbr/%3E%A7%BA%CA%D1%C1%BE%D1%B9%B8%EC%A1%D1%B9&amp;month=4&amp;year=2020&amp;thetype=%A7%BA%CB%B9%E8%C7%C2%A7%D2%B9" TargetMode="External"/><Relationship Id="rId708" Type="http://schemas.openxmlformats.org/officeDocument/2006/relationships/hyperlink" Target="http://hfo63.cfo.in.th/CheckDataDtl.aspx?orgid=04771&amp;balance=%A7%BA%B4%D8%C5%3Cbr/%3E%A7%BA%CA%D1%C1%BE%D1%B9%B8%EC%A1%D1%B9&amp;month=4&amp;year=2020&amp;thetype=%A7%BA%CB%B9%E8%C7%C2%A7%D2%B9" TargetMode="External"/><Relationship Id="rId915" Type="http://schemas.openxmlformats.org/officeDocument/2006/relationships/hyperlink" Target="http://hfo63.cfo.in.th/CheckDataDtl.aspx?orgid=05490&amp;balance=%A7%BA%B4%D8%C5%3Cbr/%3E%A7%BA%CA%D1%C1%BE%D1%B9%B8%EC%A1%D1%B9&amp;month=4&amp;year=2020&amp;thetype=%A7%BA%CB%B9%E8%C7%C2%A7%D2%B9" TargetMode="External"/><Relationship Id="rId1240" Type="http://schemas.openxmlformats.org/officeDocument/2006/relationships/hyperlink" Target="http://hfo63.cfo.in.th/CheckDataDtl.aspx?orgid=04795&amp;balance=%A7%BA%B4%D8%C5%3Cbr/%3E%A7%BA%CA%D1%C1%BE%D1%B9%B8%EC%A1%D1%B9&amp;month=4&amp;year=2020&amp;thetype=%A7%BA%CB%B9%E8%C7%C2%A7%D2%B9" TargetMode="External"/><Relationship Id="rId1338" Type="http://schemas.openxmlformats.org/officeDocument/2006/relationships/hyperlink" Target="http://hfo63.cfo.in.th/CheckDataDtl.aspx?orgid=04902&amp;balance=%A7%BA%B4%D8%C5%3Cbr/%3E%A7%BA%CA%D1%C1%BE%D1%B9%B8%EC%A1%D1%B9&amp;month=4&amp;year=2020&amp;thetype=%A7%BA%CB%B9%E8%C7%C2%A7%D2%B9" TargetMode="External"/><Relationship Id="rId1545" Type="http://schemas.openxmlformats.org/officeDocument/2006/relationships/hyperlink" Target="http://hfo63.cfo.in.th/CheckDataDtl.aspx?orgid=10993&amp;balance=%A7%BA%B4%D8%C5%3Cbr/%3E%A7%BA%CA%D1%C1%BE%D1%B9%B8%EC%A1%D1%B9&amp;month=4&amp;year=2020&amp;thetype=%A7%BA%CB%B9%E8%C7%C2%A7%D2%B9" TargetMode="External"/><Relationship Id="rId1100" Type="http://schemas.openxmlformats.org/officeDocument/2006/relationships/hyperlink" Target="http://hfo63.cfo.in.th/CheckDataDtl.aspx?orgid=05583&amp;balance=%A7%BA%B4%D8%C5%3Cbr/%3E%A7%BA%CA%D1%C1%BE%D1%B9%B8%EC%A1%D1%B9&amp;month=4&amp;year=2020&amp;thetype=%A7%BA%CB%B9%E8%C7%C2%A7%D2%B9" TargetMode="External"/><Relationship Id="rId1405" Type="http://schemas.openxmlformats.org/officeDocument/2006/relationships/hyperlink" Target="http://hfo63.cfo.in.th/CheckDataDtl.aspx?orgid=04180&amp;balance=%A7%BA%B4%D8%C5%3Cbr/%3E%A7%BA%CA%D1%C1%BE%D1%B9%B8%EC%A1%D1%B9&amp;month=4&amp;year=2020&amp;thetype=%A7%BA%CB%B9%E8%C7%C2%A7%D2%B9" TargetMode="External"/><Relationship Id="rId1752" Type="http://schemas.openxmlformats.org/officeDocument/2006/relationships/hyperlink" Target="http://hfo63.cfo.in.th/CheckDataDtl.aspx?orgid=04569&amp;balance=%A7%BA%B4%D8%C5%3Cbr/%3E%A7%BA%CA%D1%C1%BE%D1%B9%B8%EC%A1%D1%B9&amp;month=4&amp;year=2020&amp;thetype=%A7%BA%CB%B9%E8%C7%C2%A7%D2%B9" TargetMode="External"/><Relationship Id="rId44" Type="http://schemas.openxmlformats.org/officeDocument/2006/relationships/hyperlink" Target="http://hfo63.cfo.in.th/CheckDataDtl.aspx?orgid=05610&amp;balance=%A7%BA%B4%D8%C5%3Cbr/%3E%A7%BA%CA%D1%C1%BE%D1%B9%B8%EC%A1%D1%B9&amp;month=4&amp;year=2020&amp;thetype=%A7%BA%CB%B9%E8%C7%C2%A7%D2%B9" TargetMode="External"/><Relationship Id="rId1612" Type="http://schemas.openxmlformats.org/officeDocument/2006/relationships/hyperlink" Target="http://hfo63.cfo.in.th/CheckDataDtl.aspx?orgid=04497&amp;balance=%A7%BA%B4%D8%C5%3Cbr/%3E%A7%BA%CA%D1%C1%BE%D1%B9%B8%EC%A1%D1%B9&amp;month=4&amp;year=2020&amp;thetype=%A7%BA%CB%B9%E8%C7%C2%A7%D2%B9" TargetMode="External"/><Relationship Id="rId1917" Type="http://schemas.openxmlformats.org/officeDocument/2006/relationships/hyperlink" Target="http://hfo63.cfo.in.th/CheckDataDtl.aspx?orgid=04653&amp;balance=%A7%BA%B4%D8%C5%3Cbr/%3E%A7%BA%CA%D1%C1%BE%D1%B9%B8%EC%A1%D1%B9&amp;month=4&amp;year=2020&amp;thetype=%A7%BA%CB%B9%E8%C7%C2%A7%D2%B9" TargetMode="External"/><Relationship Id="rId193" Type="http://schemas.openxmlformats.org/officeDocument/2006/relationships/hyperlink" Target="http://hfo63.cfo.in.th/CheckDataDtl.aspx?orgid=05688&amp;balance=%A7%BA%B4%D8%C5%3Cbr/%3E%A7%BA%CA%D1%C1%BE%D1%B9%B8%EC%A1%D1%B9&amp;month=4&amp;year=2020&amp;thetype=%A7%BA%CB%B9%E8%C7%C2%A7%D2%B9" TargetMode="External"/><Relationship Id="rId498" Type="http://schemas.openxmlformats.org/officeDocument/2006/relationships/hyperlink" Target="http://hfo63.cfo.in.th/CheckDataDtl.aspx?orgid=00426&amp;balance=&amp;month=4&amp;year=2020&amp;thetype=%A7%BA%CB%B9%E8%C7%C2%A7%D2%B9" TargetMode="External"/><Relationship Id="rId260" Type="http://schemas.openxmlformats.org/officeDocument/2006/relationships/hyperlink" Target="http://hfo63.cfo.in.th/CheckDataDtl.aspx?orgid=05723&amp;balance=%A7%BA%B4%D8%C5%3Cbr/%3E%A7%BA%CA%D1%C1%BE%D1%B9%B8%EC%A1%D1%B9&amp;month=4&amp;year=2020&amp;thetype=%A7%BA%CB%B9%E8%C7%C2%A7%D2%B9" TargetMode="External"/><Relationship Id="rId120" Type="http://schemas.openxmlformats.org/officeDocument/2006/relationships/hyperlink" Target="http://hfo63.cfo.in.th/CheckDataDtl.aspx?orgid=05649&amp;balance=%A7%BA%B4%D8%C5%3Cbr/%3E%A7%BA%CA%D1%C1%BE%D1%B9%B8%EC%A1%D1%B9&amp;month=4&amp;year=2020&amp;thetype=%A7%BA%CB%B9%E8%C7%C2%A7%D2%B9" TargetMode="External"/><Relationship Id="rId358" Type="http://schemas.openxmlformats.org/officeDocument/2006/relationships/hyperlink" Target="http://hfo63.cfo.in.th/CheckDataDtl.aspx?orgid=04813&amp;balance=%A7%BA%B4%D8%C5%3Cbr/%3E%A7%BA%CA%D1%C1%BE%D1%B9%B8%EC%A1%D1%B9&amp;month=4&amp;year=2020&amp;thetype=%A7%BA%CB%B9%E8%C7%C2%A7%D2%B9" TargetMode="External"/><Relationship Id="rId565" Type="http://schemas.openxmlformats.org/officeDocument/2006/relationships/hyperlink" Target="http://hfo63.cfo.in.th/CheckDataDtl.aspx?orgid=04697&amp;balance=%A7%BA%B4%D8%C5%3Cbr/%3E%A7%BA%CA%D1%C1%BE%D1%B9%B8%EC%A1%D1%B9&amp;month=4&amp;year=2020&amp;thetype=%A7%BA%CB%B9%E8%C7%C2%A7%D2%B9" TargetMode="External"/><Relationship Id="rId772" Type="http://schemas.openxmlformats.org/officeDocument/2006/relationships/hyperlink" Target="http://hfo63.cfo.in.th/CheckDataDtl.aspx?orgid=14353&amp;balance=%A7%BA%B4%D8%C5%3Cbr/%3E%A7%BA%CA%D1%C1%BE%D1%B9%B8%EC%A1%D1%B9&amp;month=4&amp;year=2020&amp;thetype=%A7%BA%CB%B9%E8%C7%C2%A7%D2%B9" TargetMode="External"/><Relationship Id="rId1195" Type="http://schemas.openxmlformats.org/officeDocument/2006/relationships/hyperlink" Target="http://hfo63.cfo.in.th/CheckDataDtl.aspx?orgid=23816&amp;balance=%A7%BA%B4%D8%C5%3Cbr/%3E%A7%BA%CA%D1%C1%BE%D1%B9%B8%EC%A1%D1%B9&amp;month=4&amp;year=2020&amp;thetype=%A7%BA%CB%B9%E8%C7%C2%A7%D2%B9" TargetMode="External"/><Relationship Id="rId2039" Type="http://schemas.openxmlformats.org/officeDocument/2006/relationships/hyperlink" Target="http://hfo63.cfo.in.th/CheckDataDtl.aspx?orgid=24933&amp;balance=%A7%BA%B4%D8%C5%3Cbr/%3E%A7%BA%CA%D1%C1%BE%D1%B9%B8%EC%A1%D1%B9&amp;month=4&amp;year=2020&amp;thetype=%A7%BA%CB%B9%E8%C7%C2%A7%D2%B9" TargetMode="External"/><Relationship Id="rId218" Type="http://schemas.openxmlformats.org/officeDocument/2006/relationships/hyperlink" Target="http://hfo63.cfo.in.th/CheckDataDtl.aspx?orgid=05702&amp;balance=%A7%BA%B4%D8%C5%3Cbr/%3E%A7%BA%CA%D1%C1%BE%D1%B9%B8%EC%A1%D1%B9&amp;month=4&amp;year=2020&amp;thetype=%A7%BA%CB%B9%E8%C7%C2%A7%D2%B9" TargetMode="External"/><Relationship Id="rId425" Type="http://schemas.openxmlformats.org/officeDocument/2006/relationships/hyperlink" Target="http://hfo63.cfo.in.th/CheckDataDtl.aspx?orgid=04878&amp;balance=%A7%BA%B4%D8%C5%3Cbr/%3E%A7%BA%CA%D1%C1%BE%D1%B9%B8%EC%A1%D1%B9&amp;month=4&amp;year=2020&amp;thetype=%A7%BA%CB%B9%E8%C7%C2%A7%D2%B9" TargetMode="External"/><Relationship Id="rId632" Type="http://schemas.openxmlformats.org/officeDocument/2006/relationships/hyperlink" Target="http://hfo63.cfo.in.th/CheckDataDtl.aspx?orgid=04732&amp;balance=%A7%BA%B4%D8%C5%3Cbr/%3E%A7%BA%CA%D1%C1%BE%D1%B9%B8%EC%A1%D1%B9&amp;month=4&amp;year=2020&amp;thetype=%A7%BA%CB%B9%E8%C7%C2%A7%D2%B9" TargetMode="External"/><Relationship Id="rId1055" Type="http://schemas.openxmlformats.org/officeDocument/2006/relationships/hyperlink" Target="http://hfo63.cfo.in.th/CheckDataDtl.aspx?orgid=05560&amp;balance=%A7%BA%B4%D8%C5%3Cbr/%3E%A7%BA%CA%D1%C1%BE%D1%B9%B8%EC%A1%D1%B9&amp;month=4&amp;year=2020&amp;thetype=%A7%BA%CB%B9%E8%C7%C2%A7%D2%B9" TargetMode="External"/><Relationship Id="rId1262" Type="http://schemas.openxmlformats.org/officeDocument/2006/relationships/hyperlink" Target="http://hfo63.cfo.in.th/CheckDataDtl.aspx?orgid=04806&amp;balance=%A7%BA%B4%D8%C5%3Cbr/%3E%A7%BA%E4%C1%E8%CA%D1%C1%BE%D1%B9%B8%EC%A1%D1%B9&amp;month=4&amp;year=2020&amp;thetype=%A7%BA%CB%B9%E8%C7%C2%A7%D2%B9" TargetMode="External"/><Relationship Id="rId937" Type="http://schemas.openxmlformats.org/officeDocument/2006/relationships/hyperlink" Target="http://hfo63.cfo.in.th/CheckDataDtl.aspx?orgid=05501&amp;balance=%A7%BA%B4%D8%C5%3Cbr/%3E%A7%BA%CA%D1%C1%BE%D1%B9%B8%EC%A1%D1%B9&amp;month=4&amp;year=2020&amp;thetype=%A7%BA%CB%B9%E8%C7%C2%A7%D2%B9" TargetMode="External"/><Relationship Id="rId1122" Type="http://schemas.openxmlformats.org/officeDocument/2006/relationships/hyperlink" Target="http://hfo63.cfo.in.th/CheckDataDtl.aspx?orgid=05594&amp;balance=%A7%BA%B4%D8%C5%3Cbr/%3E%A7%BA%CA%D1%C1%BE%D1%B9%B8%EC%A1%D1%B9&amp;month=4&amp;year=2020&amp;thetype=%A7%BA%CB%B9%E8%C7%C2%A7%D2%B9" TargetMode="External"/><Relationship Id="rId1567" Type="http://schemas.openxmlformats.org/officeDocument/2006/relationships/hyperlink" Target="http://hfo63.cfo.in.th/CheckDataDtl.aspx?orgid=00404&amp;balance=&amp;month=4&amp;year=2020&amp;thetype=%A7%BA%CB%B9%E8%C7%C2%A7%D2%B9" TargetMode="External"/><Relationship Id="rId1774" Type="http://schemas.openxmlformats.org/officeDocument/2006/relationships/hyperlink" Target="http://hfo63.cfo.in.th/CheckDataDtl.aspx?orgid=04580&amp;balance=%A7%BA%B4%D8%C5%3Cbr/%3E%A7%BA%CA%D1%C1%BE%D1%B9%B8%EC%A1%D1%B9&amp;month=4&amp;year=2020&amp;thetype=%A7%BA%CB%B9%E8%C7%C2%A7%D2%B9" TargetMode="External"/><Relationship Id="rId1981" Type="http://schemas.openxmlformats.org/officeDocument/2006/relationships/hyperlink" Target="http://hfo63.cfo.in.th/CheckDataDtl.aspx?orgid=13905&amp;balance=%A7%BA%B4%D8%C5%3Cbr/%3E%A7%BA%CA%D1%C1%BE%D1%B9%B8%EC%A1%D1%B9&amp;month=4&amp;year=2020&amp;thetype=%A7%BA%CB%B9%E8%C7%C2%A7%D2%B9" TargetMode="External"/><Relationship Id="rId66" Type="http://schemas.openxmlformats.org/officeDocument/2006/relationships/hyperlink" Target="http://hfo63.cfo.in.th/CheckDataDtl.aspx?orgid=05621&amp;balance=%A7%BA%B4%D8%C5%3Cbr/%3E%A7%BA%CA%D1%C1%BE%D1%B9%B8%EC%A1%D1%B9&amp;month=4&amp;year=2020&amp;thetype=%A7%BA%CB%B9%E8%C7%C2%A7%D2%B9" TargetMode="External"/><Relationship Id="rId1427" Type="http://schemas.openxmlformats.org/officeDocument/2006/relationships/hyperlink" Target="http://hfo63.cfo.in.th/CheckDataDtl.aspx?orgid=04192&amp;balance=%A7%BA%B4%D8%C5%3Cbr/%3E%A7%BA%CA%D1%C1%BE%D1%B9%B8%EC%A1%D1%B9&amp;month=4&amp;year=2020&amp;thetype=%A7%BA%CB%B9%E8%C7%C2%A7%D2%B9" TargetMode="External"/><Relationship Id="rId1634" Type="http://schemas.openxmlformats.org/officeDocument/2006/relationships/hyperlink" Target="http://hfo63.cfo.in.th/CheckDataDtl.aspx?orgid=04508&amp;balance=%A7%BA%B4%D8%C5%3Cbr/%3E%A7%BA%CA%D1%C1%BE%D1%B9%B8%EC%A1%D1%B9&amp;month=4&amp;year=2020&amp;thetype=%A7%BA%CB%B9%E8%C7%C2%A7%D2%B9" TargetMode="External"/><Relationship Id="rId1841" Type="http://schemas.openxmlformats.org/officeDocument/2006/relationships/hyperlink" Target="http://hfo63.cfo.in.th/CheckDataDtl.aspx?orgid=04614&amp;balance=%A7%BA%B4%D8%C5%3Cbr/%3E%A7%BA%CA%D1%C1%BE%D1%B9%B8%EC%A1%D1%B9&amp;month=4&amp;year=2020&amp;thetype=%A7%BA%CB%B9%E8%C7%C2%A7%D2%B9" TargetMode="External"/><Relationship Id="rId1939" Type="http://schemas.openxmlformats.org/officeDocument/2006/relationships/hyperlink" Target="http://hfo63.cfo.in.th/CheckDataDtl.aspx?orgid=04664&amp;balance=%A7%BA%B4%D8%C5%3Cbr/%3E%A7%BA%CA%D1%C1%BE%D1%B9%B8%EC%A1%D1%B9&amp;month=4&amp;year=2020&amp;thetype=%A7%BA%CB%B9%E8%C7%C2%A7%D2%B9" TargetMode="External"/><Relationship Id="rId1701" Type="http://schemas.openxmlformats.org/officeDocument/2006/relationships/hyperlink" Target="http://hfo63.cfo.in.th/CheckDataDtl.aspx?orgid=04543&amp;balance=%A7%BA%B4%D8%C5%3Cbr/%3E%A7%BA%CA%D1%C1%BE%D1%B9%B8%EC%A1%D1%B9&amp;month=4&amp;year=2020&amp;thetype=%A7%BA%CB%B9%E8%C7%C2%A7%D2%B9" TargetMode="External"/><Relationship Id="rId282" Type="http://schemas.openxmlformats.org/officeDocument/2006/relationships/hyperlink" Target="http://hfo63.cfo.in.th/CheckDataDtl.aspx?orgid=05734&amp;balance=%A7%BA%B4%D8%C5%3Cbr/%3E%A7%BA%CA%D1%C1%BE%D1%B9%B8%EC%A1%D1%B9&amp;month=4&amp;year=2020&amp;thetype=%A7%BA%CB%B9%E8%C7%C2%A7%D2%B9" TargetMode="External"/><Relationship Id="rId587" Type="http://schemas.openxmlformats.org/officeDocument/2006/relationships/hyperlink" Target="http://hfo63.cfo.in.th/CheckDataDtl.aspx?orgid=04710&amp;balance=%A7%BA%B4%D8%C5%3Cbr/%3E%A7%BA%CA%D1%C1%BE%D1%B9%B8%EC%A1%D1%B9&amp;month=4&amp;year=2020&amp;thetype=%A7%BA%CB%B9%E8%C7%C2%A7%D2%B9" TargetMode="External"/><Relationship Id="rId8" Type="http://schemas.openxmlformats.org/officeDocument/2006/relationships/hyperlink" Target="http://hfo63.cfo.in.th/CheckDataDtl.aspx?orgid=00518&amp;balance=&amp;month=4&amp;year=2020&amp;thetype=%A7%BA%CB%B9%E8%C7%C2%A7%D2%B9" TargetMode="External"/><Relationship Id="rId142" Type="http://schemas.openxmlformats.org/officeDocument/2006/relationships/hyperlink" Target="http://hfo63.cfo.in.th/CheckDataDtl.aspx?orgid=05661&amp;balance=%A7%BA%B4%D8%C5%3Cbr/%3E%A7%BA%CA%D1%C1%BE%D1%B9%B8%EC%A1%D1%B9&amp;month=4&amp;year=2020&amp;thetype=%A7%BA%CB%B9%E8%C7%C2%A7%D2%B9" TargetMode="External"/><Relationship Id="rId447" Type="http://schemas.openxmlformats.org/officeDocument/2006/relationships/hyperlink" Target="http://hfo63.cfo.in.th/CheckDataDtl.aspx?orgid=04889&amp;balance=%A7%BA%B4%D8%C5%3Cbr/%3E%A7%BA%CA%D1%C1%BE%D1%B9%B8%EC%A1%D1%B9&amp;month=4&amp;year=2020&amp;thetype=%A7%BA%CB%B9%E8%C7%C2%A7%D2%B9" TargetMode="External"/><Relationship Id="rId794" Type="http://schemas.openxmlformats.org/officeDocument/2006/relationships/hyperlink" Target="http://hfo63.cfo.in.th/CheckDataDtl.aspx?orgid=00498&amp;balance=%A7%BA%B4%D8%C5%3Cbr/%3E%A7%BA%CA%D1%C1%BE%D1%B9%B8%EC%A1%D1%B9&amp;month=4&amp;year=2020&amp;thetype=%A7%BA%CB%B9%E8%C7%C2%A7%D2%B9" TargetMode="External"/><Relationship Id="rId1077" Type="http://schemas.openxmlformats.org/officeDocument/2006/relationships/hyperlink" Target="http://hfo63.cfo.in.th/CheckDataDtl.aspx?orgid=05571&amp;balance=%A7%BA%B4%D8%C5%3Cbr/%3E%A7%BA%CA%D1%C1%BE%D1%B9%B8%EC%A1%D1%B9&amp;month=4&amp;year=2020&amp;thetype=%A7%BA%CB%B9%E8%C7%C2%A7%D2%B9" TargetMode="External"/><Relationship Id="rId2030" Type="http://schemas.openxmlformats.org/officeDocument/2006/relationships/hyperlink" Target="http://hfo63.cfo.in.th/CheckDataDtl.aspx?orgid=14848&amp;balance=%A7%BA%B4%D8%C5%3Cbr/%3E%A7%BA%CA%D1%C1%BE%D1%B9%B8%EC%A1%D1%B9&amp;month=4&amp;year=2020&amp;thetype=%A7%BA%CB%B9%E8%C7%C2%A7%D2%B9" TargetMode="External"/><Relationship Id="rId654" Type="http://schemas.openxmlformats.org/officeDocument/2006/relationships/hyperlink" Target="http://hfo63.cfo.in.th/CheckDataDtl.aspx?orgid=04743&amp;balance=%A7%BA%B4%D8%C5%3Cbr/%3E%A7%BA%CA%D1%C1%BE%D1%B9%B8%EC%A1%D1%B9&amp;month=4&amp;year=2020&amp;thetype=%A7%BA%CB%B9%E8%C7%C2%A7%D2%B9" TargetMode="External"/><Relationship Id="rId861" Type="http://schemas.openxmlformats.org/officeDocument/2006/relationships/hyperlink" Target="http://hfo63.cfo.in.th/CheckDataDtl.aspx?orgid=05463&amp;balance=%A7%BA%B4%D8%C5%3Cbr/%3E%A7%BA%CA%D1%C1%BE%D1%B9%B8%EC%A1%D1%B9&amp;month=4&amp;year=2020&amp;thetype=%A7%BA%CB%B9%E8%C7%C2%A7%D2%B9" TargetMode="External"/><Relationship Id="rId959" Type="http://schemas.openxmlformats.org/officeDocument/2006/relationships/hyperlink" Target="http://hfo63.cfo.in.th/CheckDataDtl.aspx?orgid=05512&amp;balance=%A7%BA%B4%D8%C5%3Cbr/%3E%A7%BA%CA%D1%C1%BE%D1%B9%B8%EC%A1%D1%B9&amp;month=4&amp;year=2020&amp;thetype=%A7%BA%CB%B9%E8%C7%C2%A7%D2%B9" TargetMode="External"/><Relationship Id="rId1284" Type="http://schemas.openxmlformats.org/officeDocument/2006/relationships/hyperlink" Target="http://hfo63.cfo.in.th/CheckDataDtl.aspx?orgid=04836&amp;balance=%A7%BA%B4%D8%C5%3Cbr/%3E%A7%BA%CA%D1%C1%BE%D1%B9%B8%EC%A1%D1%B9&amp;month=4&amp;year=2020&amp;thetype=%A7%BA%CB%B9%E8%C7%C2%A7%D2%B9" TargetMode="External"/><Relationship Id="rId1491" Type="http://schemas.openxmlformats.org/officeDocument/2006/relationships/hyperlink" Target="http://hfo63.cfo.in.th/CheckDataDtl.aspx?orgid=04224&amp;balance=%A7%BA%B4%D8%C5%3Cbr/%3E%A7%BA%CA%D1%C1%BE%D1%B9%B8%EC%A1%D1%B9&amp;month=4&amp;year=2020&amp;thetype=%A7%BA%CB%B9%E8%C7%C2%A7%D2%B9" TargetMode="External"/><Relationship Id="rId1589" Type="http://schemas.openxmlformats.org/officeDocument/2006/relationships/hyperlink" Target="http://hfo63.cfo.in.th/CheckDataDtl.aspx?orgid=04485&amp;balance=%A7%BA%B4%D8%C5%3Cbr/%3E%A7%BA%CA%D1%C1%BE%D1%B9%B8%EC%A1%D1%B9&amp;month=4&amp;year=2020&amp;thetype=%A7%BA%CB%B9%E8%C7%C2%A7%D2%B9" TargetMode="External"/><Relationship Id="rId307" Type="http://schemas.openxmlformats.org/officeDocument/2006/relationships/hyperlink" Target="http://hfo63.cfo.in.th/CheckDataDtl.aspx?orgid=11109&amp;balance=%A7%BA%B4%D8%C5%3Cbr/%3E%A7%BA%CA%D1%C1%BE%D1%B9%B8%EC%A1%D1%B9&amp;month=4&amp;year=2020&amp;thetype=%A7%BA%CB%B9%E8%C7%C2%A7%D2%B9" TargetMode="External"/><Relationship Id="rId514" Type="http://schemas.openxmlformats.org/officeDocument/2006/relationships/hyperlink" Target="http://hfo63.cfo.in.th/CheckDataDtl.aspx?orgid=04671&amp;balance=%A7%BA%B4%D8%C5%3Cbr/%3E%A7%BA%CA%D1%C1%BE%D1%B9%B8%EC%A1%D1%B9&amp;month=4&amp;year=2020&amp;thetype=%A7%BA%CB%B9%E8%C7%C2%A7%D2%B9" TargetMode="External"/><Relationship Id="rId721" Type="http://schemas.openxmlformats.org/officeDocument/2006/relationships/hyperlink" Target="http://hfo63.cfo.in.th/CheckDataDtl.aspx?orgid=04778&amp;balance=%A7%BA%B4%D8%C5%3Cbr/%3E%A7%BA%CA%D1%C1%BE%D1%B9%B8%EC%A1%D1%B9&amp;month=4&amp;year=2020&amp;thetype=%A7%BA%CB%B9%E8%C7%C2%A7%D2%B9" TargetMode="External"/><Relationship Id="rId1144" Type="http://schemas.openxmlformats.org/officeDocument/2006/relationships/hyperlink" Target="http://hfo63.cfo.in.th/CheckDataDtl.aspx?orgid=11098&amp;balance=%A7%BA%B4%D8%C5%3Cbr/%3E%A7%BA%CA%D1%C1%BE%D1%B9%B8%EC%A1%D1%B9&amp;month=4&amp;year=2020&amp;thetype=%A7%BA%CB%B9%E8%C7%C2%A7%D2%B9" TargetMode="External"/><Relationship Id="rId1351" Type="http://schemas.openxmlformats.org/officeDocument/2006/relationships/hyperlink" Target="http://hfo63.cfo.in.th/CheckDataDtl.aspx?orgid=04908&amp;balance=%A7%BA%B4%D8%C5%3Cbr/%3E%A7%BA%CA%D1%C1%BE%D1%B9%B8%EC%A1%D1%B9&amp;month=4&amp;year=2020&amp;thetype=%A7%BA%CB%B9%E8%C7%C2%A7%D2%B9" TargetMode="External"/><Relationship Id="rId1449" Type="http://schemas.openxmlformats.org/officeDocument/2006/relationships/hyperlink" Target="http://hfo63.cfo.in.th/CheckDataDtl.aspx?orgid=04203&amp;balance=%A7%BA%B4%D8%C5%3Cbr/%3E%A7%BA%CA%D1%C1%BE%D1%B9%B8%EC%A1%D1%B9&amp;month=4&amp;year=2020&amp;thetype=%A7%BA%CB%B9%E8%C7%C2%A7%D2%B9" TargetMode="External"/><Relationship Id="rId1796" Type="http://schemas.openxmlformats.org/officeDocument/2006/relationships/hyperlink" Target="http://hfo63.cfo.in.th/CheckDataDtl.aspx?orgid=04592&amp;balance=%A7%BA%B4%D8%C5%3Cbr/%3E%A7%BA%CA%D1%C1%BE%D1%B9%B8%EC%A1%D1%B9&amp;month=4&amp;year=2020&amp;thetype=%A7%BA%CB%B9%E8%C7%C2%A7%D2%B9" TargetMode="External"/><Relationship Id="rId88" Type="http://schemas.openxmlformats.org/officeDocument/2006/relationships/hyperlink" Target="http://hfo63.cfo.in.th/CheckDataDtl.aspx?orgid=05632&amp;balance=%A7%BA%B4%D8%C5%3Cbr/%3E%A7%BA%CA%D1%C1%BE%D1%B9%B8%EC%A1%D1%B9&amp;month=4&amp;year=2020&amp;thetype=%A7%BA%CB%B9%E8%C7%C2%A7%D2%B9" TargetMode="External"/><Relationship Id="rId819" Type="http://schemas.openxmlformats.org/officeDocument/2006/relationships/hyperlink" Target="http://hfo63.cfo.in.th/CheckDataDtl.aspx?orgid=00510&amp;balance=%A7%BA%B4%D8%C5%3Cbr/%3E%A7%BA%CA%D1%C1%BE%D1%B9%B8%EC%A1%D1%B9&amp;month=4&amp;year=2020&amp;thetype=%A7%BA%CB%B9%E8%C7%C2%A7%D2%B9" TargetMode="External"/><Relationship Id="rId1004" Type="http://schemas.openxmlformats.org/officeDocument/2006/relationships/hyperlink" Target="http://hfo63.cfo.in.th/CheckDataDtl.aspx?orgid=05535&amp;balance=%A7%BA%B4%D8%C5%3Cbr/%3E%A7%BA%CA%D1%C1%BE%D1%B9%B8%EC%A1%D1%B9&amp;month=4&amp;year=2020&amp;thetype=%A7%BA%CB%B9%E8%C7%C2%A7%D2%B9" TargetMode="External"/><Relationship Id="rId1211" Type="http://schemas.openxmlformats.org/officeDocument/2006/relationships/hyperlink" Target="http://hfo63.cfo.in.th/CheckDataDtl.aspx?orgid=00443&amp;balance=%A7%BA%B4%D8%C5%3Cbr/%3E%A7%BA%CA%D1%C1%BE%D1%B9%B8%EC%A1%D1%B9&amp;month=4&amp;year=2020&amp;thetype=%A7%BA%CB%B9%E8%C7%C2%A7%D2%B9" TargetMode="External"/><Relationship Id="rId1656" Type="http://schemas.openxmlformats.org/officeDocument/2006/relationships/hyperlink" Target="http://hfo63.cfo.in.th/CheckDataDtl.aspx?orgid=04521&amp;balance=%A7%BA%B4%D8%C5%3Cbr/%3E%A7%BA%CA%D1%C1%BE%D1%B9%B8%EC%A1%D1%B9&amp;month=4&amp;year=2020&amp;thetype=%A7%BA%CB%B9%E8%C7%C2%A7%D2%B9" TargetMode="External"/><Relationship Id="rId1863" Type="http://schemas.openxmlformats.org/officeDocument/2006/relationships/hyperlink" Target="http://hfo63.cfo.in.th/CheckDataDtl.aspx?orgid=04626&amp;balance=%A7%BA%B4%D8%C5%3Cbr/%3E%A7%BA%CA%D1%C1%BE%D1%B9%B8%EC%A1%D1%B9&amp;month=4&amp;year=2020&amp;thetype=%A7%BA%CB%B9%E8%C7%C2%A7%D2%B9" TargetMode="External"/><Relationship Id="rId1309" Type="http://schemas.openxmlformats.org/officeDocument/2006/relationships/hyperlink" Target="http://hfo63.cfo.in.th/CheckDataDtl.aspx?orgid=04859&amp;balance=%A7%BA%B4%D8%C5%3Cbr/%3E%A7%BA%CA%D1%C1%BE%D1%B9%B8%EC%A1%D1%B9&amp;month=4&amp;year=2020&amp;thetype=%A7%BA%CB%B9%E8%C7%C2%A7%D2%B9" TargetMode="External"/><Relationship Id="rId1516" Type="http://schemas.openxmlformats.org/officeDocument/2006/relationships/hyperlink" Target="http://hfo63.cfo.in.th/CheckDataDtl.aspx?orgid=04237&amp;balance=%A7%BA%B4%D8%C5%3Cbr/%3E%A7%BA%CA%D1%C1%BE%D1%B9%B8%EC%A1%D1%B9&amp;month=4&amp;year=2020&amp;thetype=%A7%BA%CB%B9%E8%C7%C2%A7%D2%B9" TargetMode="External"/><Relationship Id="rId1723" Type="http://schemas.openxmlformats.org/officeDocument/2006/relationships/hyperlink" Target="http://hfo63.cfo.in.th/CheckDataDtl.aspx?orgid=04554&amp;balance=%A7%BA%B4%D8%C5%3Cbr/%3E%A7%BA%CA%D1%C1%BE%D1%B9%B8%EC%A1%D1%B9&amp;month=4&amp;year=2020&amp;thetype=%A7%BA%CB%B9%E8%C7%C2%A7%D2%B9" TargetMode="External"/><Relationship Id="rId1930" Type="http://schemas.openxmlformats.org/officeDocument/2006/relationships/hyperlink" Target="http://hfo63.cfo.in.th/CheckDataDtl.aspx?orgid=04660&amp;balance=%A7%BA%B4%D8%C5%3Cbr/%3E%A7%BA%CA%D1%C1%BE%D1%B9%B8%EC%A1%D1%B9&amp;month=4&amp;year=2020&amp;thetype=%A7%BA%CB%B9%E8%C7%C2%A7%D2%B9" TargetMode="External"/><Relationship Id="rId15" Type="http://schemas.openxmlformats.org/officeDocument/2006/relationships/hyperlink" Target="http://hfo63.cfo.in.th/CheckDataDtl.aspx?orgid=05596&amp;balance=%A7%BA%B4%D8%C5%3Cbr/%3E%A7%BA%CA%D1%C1%BE%D1%B9%B8%EC%A1%D1%B9&amp;month=4&amp;year=2020&amp;thetype=%A7%BA%CB%B9%E8%C7%C2%A7%D2%B9" TargetMode="External"/><Relationship Id="rId164" Type="http://schemas.openxmlformats.org/officeDocument/2006/relationships/hyperlink" Target="http://hfo63.cfo.in.th/CheckDataDtl.aspx?orgid=05672&amp;balance=%A7%BA%B4%D8%C5%3Cbr/%3E%A7%BA%CA%D1%C1%BE%D1%B9%B8%EC%A1%D1%B9&amp;month=4&amp;year=2020&amp;thetype=%A7%BA%CB%B9%E8%C7%C2%A7%D2%B9" TargetMode="External"/><Relationship Id="rId371" Type="http://schemas.openxmlformats.org/officeDocument/2006/relationships/hyperlink" Target="http://hfo63.cfo.in.th/CheckDataDtl.aspx?orgid=04820&amp;balance=%A7%BA%B4%D8%C5%3Cbr/%3E%A7%BA%CA%D1%C1%BE%D1%B9%B8%EC%A1%D1%B9&amp;month=4&amp;year=2020&amp;thetype=%A7%BA%CB%B9%E8%C7%C2%A7%D2%B9" TargetMode="External"/><Relationship Id="rId2052" Type="http://schemas.openxmlformats.org/officeDocument/2006/relationships/control" Target="../activeX/activeX3.xml"/><Relationship Id="rId469" Type="http://schemas.openxmlformats.org/officeDocument/2006/relationships/hyperlink" Target="http://hfo63.cfo.in.th/CheckDataDtl.aspx?orgid=11043&amp;balance=%A7%BA%B4%D8%C5%3Cbr/%3E%A7%BA%CA%D1%C1%BE%D1%B9%B8%EC%A1%D1%B9&amp;month=4&amp;year=2020&amp;thetype=%A7%BA%CB%B9%E8%C7%C2%A7%D2%B9" TargetMode="External"/><Relationship Id="rId676" Type="http://schemas.openxmlformats.org/officeDocument/2006/relationships/hyperlink" Target="http://hfo63.cfo.in.th/CheckDataDtl.aspx?orgid=04755&amp;balance=%A7%BA%B4%D8%C5%3Cbr/%3E%A7%BA%CA%D1%C1%BE%D1%B9%B8%EC%A1%D1%B9&amp;month=4&amp;year=2020&amp;thetype=%A7%BA%CB%B9%E8%C7%C2%A7%D2%B9" TargetMode="External"/><Relationship Id="rId883" Type="http://schemas.openxmlformats.org/officeDocument/2006/relationships/hyperlink" Target="http://hfo63.cfo.in.th/CheckDataDtl.aspx?orgid=05474&amp;balance=%A7%BA%B4%D8%C5%3Cbr/%3E%A7%BA%CA%D1%C1%BE%D1%B9%B8%EC%A1%D1%B9&amp;month=4&amp;year=2020&amp;thetype=%A7%BA%CB%B9%E8%C7%C2%A7%D2%B9" TargetMode="External"/><Relationship Id="rId1099" Type="http://schemas.openxmlformats.org/officeDocument/2006/relationships/hyperlink" Target="http://hfo63.cfo.in.th/CheckDataDtl.aspx?orgid=05582&amp;balance=%A7%BA%B4%D8%C5%3Cbr/%3E%A7%BA%CA%D1%C1%BE%D1%B9%B8%EC%A1%D1%B9&amp;month=4&amp;year=2020&amp;thetype=%A7%BA%CB%B9%E8%C7%C2%A7%D2%B9" TargetMode="External"/><Relationship Id="rId231" Type="http://schemas.openxmlformats.org/officeDocument/2006/relationships/hyperlink" Target="http://hfo63.cfo.in.th/CheckDataDtl.aspx?orgid=05709&amp;balance=%A7%BA%B4%D8%C5%3Cbr/%3E%A7%BA%CA%D1%C1%BE%D1%B9%B8%EC%A1%D1%B9&amp;month=4&amp;year=2020&amp;thetype=%A7%BA%CB%B9%E8%C7%C2%A7%D2%B9" TargetMode="External"/><Relationship Id="rId329" Type="http://schemas.openxmlformats.org/officeDocument/2006/relationships/hyperlink" Target="http://hfo63.cfo.in.th/CheckDataDtl.aspx?orgid=14277&amp;balance=%A7%BA%B4%D8%C5%3Cbr/%3E%A7%BA%CA%D1%C1%BE%D1%B9%B8%EC%A1%D1%B9&amp;month=4&amp;year=2020&amp;thetype=%A7%BA%CB%B9%E8%C7%C2%A7%D2%B9" TargetMode="External"/><Relationship Id="rId536" Type="http://schemas.openxmlformats.org/officeDocument/2006/relationships/hyperlink" Target="http://hfo63.cfo.in.th/CheckDataDtl.aspx?orgid=04682&amp;balance=%A7%BA%B4%D8%C5%3Cbr/%3E%A7%BA%CA%D1%C1%BE%D1%B9%B8%EC%A1%D1%B9&amp;month=4&amp;year=2020&amp;thetype=%A7%BA%CB%B9%E8%C7%C2%A7%D2%B9" TargetMode="External"/><Relationship Id="rId1166" Type="http://schemas.openxmlformats.org/officeDocument/2006/relationships/hyperlink" Target="http://hfo63.cfo.in.th/CheckDataDtl.aspx?orgid=13970&amp;balance=%A7%BA%B4%D8%C5%3Cbr/%3E%A7%BA%CA%D1%C1%BE%D1%B9%B8%EC%A1%D1%B9&amp;month=4&amp;year=2020&amp;thetype=%A7%BA%CB%B9%E8%C7%C2%A7%D2%B9" TargetMode="External"/><Relationship Id="rId1373" Type="http://schemas.openxmlformats.org/officeDocument/2006/relationships/hyperlink" Target="http://hfo63.cfo.in.th/CheckDataDtl.aspx?orgid=14184&amp;balance=%A7%BA%B4%D8%C5%3Cbr/%3E%A7%BA%CA%D1%C1%BE%D1%B9%B8%EC%A1%D1%B9&amp;month=4&amp;year=2020&amp;thetype=%A7%BA%CB%B9%E8%C7%C2%A7%D2%B9" TargetMode="External"/><Relationship Id="rId743" Type="http://schemas.openxmlformats.org/officeDocument/2006/relationships/hyperlink" Target="http://hfo63.cfo.in.th/CheckDataDtl.aspx?orgid=11036&amp;balance=%A7%BA%B4%D8%C5%3Cbr/%3E%A7%BA%CA%D1%C1%BE%D1%B9%B8%EC%A1%D1%B9&amp;month=4&amp;year=2020&amp;thetype=%A7%BA%CB%B9%E8%C7%C2%A7%D2%B9" TargetMode="External"/><Relationship Id="rId950" Type="http://schemas.openxmlformats.org/officeDocument/2006/relationships/hyperlink" Target="http://hfo63.cfo.in.th/CheckDataDtl.aspx?orgid=05508&amp;balance=%A7%BA%B4%D8%C5%3Cbr/%3E%A7%BA%CA%D1%C1%BE%D1%B9%B8%EC%A1%D1%B9&amp;month=4&amp;year=2020&amp;thetype=%A7%BA%CB%B9%E8%C7%C2%A7%D2%B9" TargetMode="External"/><Relationship Id="rId1026" Type="http://schemas.openxmlformats.org/officeDocument/2006/relationships/hyperlink" Target="http://hfo63.cfo.in.th/CheckDataDtl.aspx?orgid=05546&amp;balance=%A7%BA%B4%D8%C5%3Cbr/%3E%A7%BA%CA%D1%C1%BE%D1%B9%B8%EC%A1%D1%B9&amp;month=4&amp;year=2020&amp;thetype=%A7%BA%CB%B9%E8%C7%C2%A7%D2%B9" TargetMode="External"/><Relationship Id="rId1580" Type="http://schemas.openxmlformats.org/officeDocument/2006/relationships/hyperlink" Target="http://hfo63.cfo.in.th/CheckDataDtl.aspx?orgid=04481&amp;balance=%A7%BA%B4%D8%C5%3Cbr/%3E%A7%BA%CA%D1%C1%BE%D1%B9%B8%EC%A1%D1%B9&amp;month=4&amp;year=2020&amp;thetype=%A7%BA%CB%B9%E8%C7%C2%A7%D2%B9" TargetMode="External"/><Relationship Id="rId1678" Type="http://schemas.openxmlformats.org/officeDocument/2006/relationships/hyperlink" Target="http://hfo63.cfo.in.th/CheckDataDtl.aspx?orgid=04532&amp;balance=%A7%BA%B4%D8%C5%3Cbr/%3E%A7%BA%CA%D1%C1%BE%D1%B9%B8%EC%A1%D1%B9&amp;month=4&amp;year=2020&amp;thetype=%A7%BA%CB%B9%E8%C7%C2%A7%D2%B9" TargetMode="External"/><Relationship Id="rId1885" Type="http://schemas.openxmlformats.org/officeDocument/2006/relationships/hyperlink" Target="http://hfo63.cfo.in.th/CheckDataDtl.aspx?orgid=04637&amp;balance=%A7%BA%B4%D8%C5%3Cbr/%3E%A7%BA%CA%D1%C1%BE%D1%B9%B8%EC%A1%D1%B9&amp;month=4&amp;year=2020&amp;thetype=%A7%BA%CB%B9%E8%C7%C2%A7%D2%B9" TargetMode="External"/><Relationship Id="rId603" Type="http://schemas.openxmlformats.org/officeDocument/2006/relationships/hyperlink" Target="http://hfo63.cfo.in.th/CheckDataDtl.aspx?orgid=04718&amp;balance=%A7%BA%B4%D8%C5%3Cbr/%3E%A7%BA%CA%D1%C1%BE%D1%B9%B8%EC%A1%D1%B9&amp;month=4&amp;year=2020&amp;thetype=%A7%BA%CB%B9%E8%C7%C2%A7%D2%B9" TargetMode="External"/><Relationship Id="rId810" Type="http://schemas.openxmlformats.org/officeDocument/2006/relationships/hyperlink" Target="http://hfo63.cfo.in.th/CheckDataDtl.aspx?orgid=00506&amp;balance=%A7%BA%B4%D8%C5%3Cbr/%3E%A7%BA%CA%D1%C1%BE%D1%B9%B8%EC%A1%D1%B9&amp;month=4&amp;year=2020&amp;thetype=%A7%BA%CB%B9%E8%C7%C2%A7%D2%B9" TargetMode="External"/><Relationship Id="rId908" Type="http://schemas.openxmlformats.org/officeDocument/2006/relationships/hyperlink" Target="http://hfo63.cfo.in.th/CheckDataDtl.aspx?orgid=05487&amp;balance=%A7%BA%B4%D8%C5%3Cbr/%3E%A7%BA%CA%D1%C1%BE%D1%B9%B8%EC%A1%D1%B9&amp;month=4&amp;year=2020&amp;thetype=%A7%BA%CB%B9%E8%C7%C2%A7%D2%B9" TargetMode="External"/><Relationship Id="rId1233" Type="http://schemas.openxmlformats.org/officeDocument/2006/relationships/hyperlink" Target="http://hfo63.cfo.in.th/CheckDataDtl.aspx?orgid=04791&amp;balance=%A7%BA%B4%D8%C5%3Cbr/%3E%A7%BA%CA%D1%C1%BE%D1%B9%B8%EC%A1%D1%B9&amp;month=4&amp;year=2020&amp;thetype=%A7%BA%CB%B9%E8%C7%C2%A7%D2%B9" TargetMode="External"/><Relationship Id="rId1440" Type="http://schemas.openxmlformats.org/officeDocument/2006/relationships/hyperlink" Target="http://hfo63.cfo.in.th/CheckDataDtl.aspx?orgid=04199&amp;balance=%A7%BA%B4%D8%C5%3Cbr/%3E%A7%BA%CA%D1%C1%BE%D1%B9%B8%EC%A1%D1%B9&amp;month=4&amp;year=2020&amp;thetype=%A7%BA%CB%B9%E8%C7%C2%A7%D2%B9" TargetMode="External"/><Relationship Id="rId1538" Type="http://schemas.openxmlformats.org/officeDocument/2006/relationships/hyperlink" Target="http://hfo63.cfo.in.th/CheckDataDtl.aspx?orgid=10704&amp;balance=%A7%BA%B4%D8%C5%3Cbr/%3E%A7%BA%CA%D1%C1%BE%D1%B9%B8%EC%A1%D1%B9&amp;month=4&amp;year=2020&amp;thetype=%A7%BA%CB%B9%E8%C7%C2%A7%D2%B9" TargetMode="External"/><Relationship Id="rId1300" Type="http://schemas.openxmlformats.org/officeDocument/2006/relationships/hyperlink" Target="http://hfo63.cfo.in.th/CheckDataDtl.aspx?orgid=04854&amp;balance=%A7%BA%B4%D8%C5%3Cbr/%3E%A7%BA%CA%D1%C1%BE%D1%B9%B8%EC%A1%D1%B9&amp;month=4&amp;year=2020&amp;thetype=%A7%BA%CB%B9%E8%C7%C2%A7%D2%B9" TargetMode="External"/><Relationship Id="rId1745" Type="http://schemas.openxmlformats.org/officeDocument/2006/relationships/hyperlink" Target="http://hfo63.cfo.in.th/CheckDataDtl.aspx?orgid=04565&amp;balance=%A7%BA%B4%D8%C5%3Cbr/%3E%A7%BA%CA%D1%C1%BE%D1%B9%B8%EC%A1%D1%B9&amp;month=4&amp;year=2020&amp;thetype=%A7%BA%CB%B9%E8%C7%C2%A7%D2%B9" TargetMode="External"/><Relationship Id="rId1952" Type="http://schemas.openxmlformats.org/officeDocument/2006/relationships/hyperlink" Target="http://hfo63.cfo.in.th/CheckDataDtl.aspx?orgid=11018&amp;balance=%A7%BA%B4%D8%C5%3Cbr/%3E%A7%BA%CA%D1%C1%BE%D1%B9%B8%EC%A1%D1%B9&amp;month=4&amp;year=2020&amp;thetype=%A7%BA%CB%B9%E8%C7%C2%A7%D2%B9" TargetMode="External"/><Relationship Id="rId37" Type="http://schemas.openxmlformats.org/officeDocument/2006/relationships/hyperlink" Target="http://hfo63.cfo.in.th/CheckDataDtl.aspx?orgid=05607&amp;balance=%A7%BA%B4%D8%C5%3Cbr/%3E%A7%BA%CA%D1%C1%BE%D1%B9%B8%EC%A1%D1%B9&amp;month=4&amp;year=2020&amp;thetype=%A7%BA%CB%B9%E8%C7%C2%A7%D2%B9" TargetMode="External"/><Relationship Id="rId1605" Type="http://schemas.openxmlformats.org/officeDocument/2006/relationships/hyperlink" Target="http://hfo63.cfo.in.th/CheckDataDtl.aspx?orgid=04493&amp;balance=%A7%BA%B4%D8%C5%3Cbr/%3E%A7%BA%CA%D1%C1%BE%D1%B9%B8%EC%A1%D1%B9&amp;month=4&amp;year=2020&amp;thetype=%A7%BA%CB%B9%E8%C7%C2%A7%D2%B9" TargetMode="External"/><Relationship Id="rId1812" Type="http://schemas.openxmlformats.org/officeDocument/2006/relationships/hyperlink" Target="http://hfo63.cfo.in.th/CheckDataDtl.aspx?orgid=04600&amp;balance=%A7%BA%B4%D8%C5%3Cbr/%3E%A7%BA%CA%D1%C1%BE%D1%B9%B8%EC%A1%D1%B9&amp;month=4&amp;year=2020&amp;thetype=%A7%BA%CB%B9%E8%C7%C2%A7%D2%B9" TargetMode="External"/><Relationship Id="rId186" Type="http://schemas.openxmlformats.org/officeDocument/2006/relationships/hyperlink" Target="http://hfo63.cfo.in.th/CheckDataDtl.aspx?orgid=05684&amp;balance=%A7%BA%B4%D8%C5%3Cbr/%3E%A7%BA%CA%D1%C1%BE%D1%B9%B8%EC%A1%D1%B9&amp;month=4&amp;year=2020&amp;thetype=%A7%BA%CB%B9%E8%C7%C2%A7%D2%B9" TargetMode="External"/><Relationship Id="rId393" Type="http://schemas.openxmlformats.org/officeDocument/2006/relationships/hyperlink" Target="http://hfo63.cfo.in.th/CheckDataDtl.aspx?orgid=04846&amp;balance=%A7%BA%B4%D8%C5%3Cbr/%3E%A7%BA%CA%D1%C1%BE%D1%B9%B8%EC%A1%D1%B9&amp;month=4&amp;year=2020&amp;thetype=%A7%BA%CB%B9%E8%C7%C2%A7%D2%B9" TargetMode="External"/><Relationship Id="rId253" Type="http://schemas.openxmlformats.org/officeDocument/2006/relationships/hyperlink" Target="http://hfo63.cfo.in.th/CheckDataDtl.aspx?orgid=05720&amp;balance=%A7%BA%B4%D8%C5%3Cbr/%3E%A7%BA%CA%D1%C1%BE%D1%B9%B8%EC%A1%D1%B9&amp;month=4&amp;year=2020&amp;thetype=%A7%BA%CB%B9%E8%C7%C2%A7%D2%B9" TargetMode="External"/><Relationship Id="rId460" Type="http://schemas.openxmlformats.org/officeDocument/2006/relationships/hyperlink" Target="http://hfo63.cfo.in.th/CheckDataDtl.aspx?orgid=10240&amp;balance=%A7%BA%B4%D8%C5%3Cbr/%3E%A7%BA%CA%D1%C1%BE%D1%B9%B8%EC%A1%D1%B9&amp;month=4&amp;year=2020&amp;thetype=%A7%BA%CB%B9%E8%C7%C2%A7%D2%B9" TargetMode="External"/><Relationship Id="rId698" Type="http://schemas.openxmlformats.org/officeDocument/2006/relationships/hyperlink" Target="http://hfo63.cfo.in.th/CheckDataDtl.aspx?orgid=04766&amp;balance=%A7%BA%B4%D8%C5%3Cbr/%3E%A7%BA%CA%D1%C1%BE%D1%B9%B8%EC%A1%D1%B9&amp;month=4&amp;year=2020&amp;thetype=%A7%BA%CB%B9%E8%C7%C2%A7%D2%B9" TargetMode="External"/><Relationship Id="rId1090" Type="http://schemas.openxmlformats.org/officeDocument/2006/relationships/hyperlink" Target="http://hfo63.cfo.in.th/CheckDataDtl.aspx?orgid=05578&amp;balance=%A7%BA%B4%D8%C5%3Cbr/%3E%A7%BA%CA%D1%C1%BE%D1%B9%B8%EC%A1%D1%B9&amp;month=4&amp;year=2020&amp;thetype=%A7%BA%CB%B9%E8%C7%C2%A7%D2%B9" TargetMode="External"/><Relationship Id="rId113" Type="http://schemas.openxmlformats.org/officeDocument/2006/relationships/hyperlink" Target="http://hfo63.cfo.in.th/CheckDataDtl.aspx?orgid=05645&amp;balance=%A7%BA%B4%D8%C5%3Cbr/%3E%A7%BA%CA%D1%C1%BE%D1%B9%B8%EC%A1%D1%B9&amp;month=4&amp;year=2020&amp;thetype=%A7%BA%CB%B9%E8%C7%C2%A7%D2%B9" TargetMode="External"/><Relationship Id="rId320" Type="http://schemas.openxmlformats.org/officeDocument/2006/relationships/hyperlink" Target="http://hfo63.cfo.in.th/CheckDataDtl.aspx?orgid=13979&amp;balance=%A7%BA%B4%D8%C5%3Cbr/%3E%A7%BA%CA%D1%C1%BE%D1%B9%B8%EC%A1%D1%B9&amp;month=4&amp;year=2020&amp;thetype=%A7%BA%CB%B9%E8%C7%C2%A7%D2%B9" TargetMode="External"/><Relationship Id="rId558" Type="http://schemas.openxmlformats.org/officeDocument/2006/relationships/hyperlink" Target="http://hfo63.cfo.in.th/CheckDataDtl.aspx?orgid=04693&amp;balance=%A7%BA%B4%D8%C5%3Cbr/%3E%A7%BA%CA%D1%C1%BE%D1%B9%B8%EC%A1%D1%B9&amp;month=4&amp;year=2020&amp;thetype=%A7%BA%CB%B9%E8%C7%C2%A7%D2%B9" TargetMode="External"/><Relationship Id="rId765" Type="http://schemas.openxmlformats.org/officeDocument/2006/relationships/hyperlink" Target="http://hfo63.cfo.in.th/CheckDataDtl.aspx?orgid=13930&amp;balance=%A7%BA%B4%D8%C5%3Cbr/%3E%A7%BA%CA%D1%C1%BE%D1%B9%B8%EC%A1%D1%B9&amp;month=4&amp;year=2020&amp;thetype=%A7%BA%CB%B9%E8%C7%C2%A7%D2%B9" TargetMode="External"/><Relationship Id="rId972" Type="http://schemas.openxmlformats.org/officeDocument/2006/relationships/hyperlink" Target="http://hfo63.cfo.in.th/CheckDataDtl.aspx?orgid=05519&amp;balance=%A7%BA%B4%D8%C5%3Cbr/%3E%A7%BA%CA%D1%C1%BE%D1%B9%B8%EC%A1%D1%B9&amp;month=4&amp;year=2020&amp;thetype=%A7%BA%CB%B9%E8%C7%C2%A7%D2%B9" TargetMode="External"/><Relationship Id="rId1188" Type="http://schemas.openxmlformats.org/officeDocument/2006/relationships/hyperlink" Target="http://hfo63.cfo.in.th/CheckDataDtl.aspx?orgid=21323&amp;balance=%A7%BA%B4%D8%C5%3Cbr/%3E%A7%BA%CA%D1%C1%BE%D1%B9%B8%EC%A1%D1%B9&amp;month=4&amp;year=2020&amp;thetype=%A7%BA%CB%B9%E8%C7%C2%A7%D2%B9" TargetMode="External"/><Relationship Id="rId1395" Type="http://schemas.openxmlformats.org/officeDocument/2006/relationships/hyperlink" Target="http://hfo63.cfo.in.th/CheckDataDtl.aspx?orgid=04175&amp;balance=%A7%BA%B4%D8%C5%3Cbr/%3E%A7%BA%CA%D1%C1%BE%D1%B9%B8%EC%A1%D1%B9&amp;month=4&amp;year=2020&amp;thetype=%A7%BA%CB%B9%E8%C7%C2%A7%D2%B9" TargetMode="External"/><Relationship Id="rId2001" Type="http://schemas.openxmlformats.org/officeDocument/2006/relationships/hyperlink" Target="http://hfo63.cfo.in.th/CheckDataDtl.aspx?orgid=13916&amp;balance=%A7%BA%B4%D8%C5%3Cbr/%3E%A7%BA%CA%D1%C1%BE%D1%B9%B8%EC%A1%D1%B9&amp;month=4&amp;year=2020&amp;thetype=%A7%BA%CB%B9%E8%C7%C2%A7%D2%B9" TargetMode="External"/><Relationship Id="rId418" Type="http://schemas.openxmlformats.org/officeDocument/2006/relationships/hyperlink" Target="http://hfo63.cfo.in.th/CheckDataDtl.aspx?orgid=04875&amp;balance=%A7%BA%B4%D8%C5%3Cbr/%3E%A7%BA%CA%D1%C1%BE%D1%B9%B8%EC%A1%D1%B9&amp;month=4&amp;year=2020&amp;thetype=%A7%BA%CB%B9%E8%C7%C2%A7%D2%B9" TargetMode="External"/><Relationship Id="rId625" Type="http://schemas.openxmlformats.org/officeDocument/2006/relationships/hyperlink" Target="http://hfo63.cfo.in.th/CheckDataDtl.aspx?orgid=04729&amp;balance=%A7%BA%B4%D8%C5%3Cbr/%3E%A7%BA%CA%D1%C1%BE%D1%B9%B8%EC%A1%D1%B9&amp;month=4&amp;year=2020&amp;thetype=%A7%BA%CB%B9%E8%C7%C2%A7%D2%B9" TargetMode="External"/><Relationship Id="rId832" Type="http://schemas.openxmlformats.org/officeDocument/2006/relationships/hyperlink" Target="http://hfo63.cfo.in.th/CheckDataDtl.aspx?orgid=05449&amp;balance=%A7%BA%B4%D8%C5%3Cbr/%3E%A7%BA%CA%D1%C1%BE%D1%B9%B8%EC%A1%D1%B9&amp;month=4&amp;year=2020&amp;thetype=%A7%BA%CB%B9%E8%C7%C2%A7%D2%B9" TargetMode="External"/><Relationship Id="rId1048" Type="http://schemas.openxmlformats.org/officeDocument/2006/relationships/hyperlink" Target="http://hfo63.cfo.in.th/CheckDataDtl.aspx?orgid=05557&amp;balance=%A7%BA%B4%D8%C5%3Cbr/%3E%A7%BA%CA%D1%C1%BE%D1%B9%B8%EC%A1%D1%B9&amp;month=4&amp;year=2020&amp;thetype=%A7%BA%CB%B9%E8%C7%C2%A7%D2%B9" TargetMode="External"/><Relationship Id="rId1255" Type="http://schemas.openxmlformats.org/officeDocument/2006/relationships/hyperlink" Target="http://hfo63.cfo.in.th/CheckDataDtl.aspx?orgid=04802&amp;balance=%A7%BA%B4%D8%C5%3Cbr/%3E%A7%BA%CA%D1%C1%BE%D1%B9%B8%EC%A1%D1%B9&amp;month=4&amp;year=2020&amp;thetype=%A7%BA%CB%B9%E8%C7%C2%A7%D2%B9" TargetMode="External"/><Relationship Id="rId1462" Type="http://schemas.openxmlformats.org/officeDocument/2006/relationships/hyperlink" Target="http://hfo63.cfo.in.th/CheckDataDtl.aspx?orgid=04210&amp;balance=%A7%BA%B4%D8%C5%3Cbr/%3E%A7%BA%CA%D1%C1%BE%D1%B9%B8%EC%A1%D1%B9&amp;month=4&amp;year=2020&amp;thetype=%A7%BA%CB%B9%E8%C7%C2%A7%D2%B9" TargetMode="External"/><Relationship Id="rId1115" Type="http://schemas.openxmlformats.org/officeDocument/2006/relationships/hyperlink" Target="http://hfo63.cfo.in.th/CheckDataDtl.aspx?orgid=05590&amp;balance=%A7%BA%B4%D8%C5%3Cbr/%3E%A7%BA%CA%D1%C1%BE%D1%B9%B8%EC%A1%D1%B9&amp;month=4&amp;year=2020&amp;thetype=%A7%BA%CB%B9%E8%C7%C2%A7%D2%B9" TargetMode="External"/><Relationship Id="rId1322" Type="http://schemas.openxmlformats.org/officeDocument/2006/relationships/hyperlink" Target="http://hfo63.cfo.in.th/CheckDataDtl.aspx?orgid=04867&amp;balance=%A7%BA%B4%D8%C5%3Cbr/%3E%A7%BA%CA%D1%C1%BE%D1%B9%B8%EC%A1%D1%B9&amp;month=4&amp;year=2020&amp;thetype=%A7%BA%CB%B9%E8%C7%C2%A7%D2%B9" TargetMode="External"/><Relationship Id="rId1767" Type="http://schemas.openxmlformats.org/officeDocument/2006/relationships/hyperlink" Target="http://hfo63.cfo.in.th/CheckDataDtl.aspx?orgid=04576&amp;balance=%A7%BA%B4%D8%C5%3Cbr/%3E%A7%BA%CA%D1%C1%BE%D1%B9%B8%EC%A1%D1%B9&amp;month=4&amp;year=2020&amp;thetype=%A7%BA%CB%B9%E8%C7%C2%A7%D2%B9" TargetMode="External"/><Relationship Id="rId1974" Type="http://schemas.openxmlformats.org/officeDocument/2006/relationships/hyperlink" Target="http://hfo63.cfo.in.th/CheckDataDtl.aspx?orgid=11029&amp;balance=%A7%BA%B4%D8%C5%3Cbr/%3E%A7%BA%CA%D1%C1%BE%D1%B9%B8%EC%A1%D1%B9&amp;month=4&amp;year=2020&amp;thetype=%A7%BA%CB%B9%E8%C7%C2%A7%D2%B9" TargetMode="External"/><Relationship Id="rId59" Type="http://schemas.openxmlformats.org/officeDocument/2006/relationships/hyperlink" Target="http://hfo63.cfo.in.th/CheckDataDtl.aspx?orgid=05618&amp;balance=%A7%BA%B4%D8%C5%3Cbr/%3E%A7%BA%CA%D1%C1%BE%D1%B9%B8%EC%A1%D1%B9&amp;month=4&amp;year=2020&amp;thetype=%A7%BA%CB%B9%E8%C7%C2%A7%D2%B9" TargetMode="External"/><Relationship Id="rId1627" Type="http://schemas.openxmlformats.org/officeDocument/2006/relationships/hyperlink" Target="http://hfo63.cfo.in.th/CheckDataDtl.aspx?orgid=04504&amp;balance=%A7%BA%B4%D8%C5%3Cbr/%3E%A7%BA%CA%D1%C1%BE%D1%B9%B8%EC%A1%D1%B9&amp;month=4&amp;year=2020&amp;thetype=%A7%BA%CB%B9%E8%C7%C2%A7%D2%B9" TargetMode="External"/><Relationship Id="rId1834" Type="http://schemas.openxmlformats.org/officeDocument/2006/relationships/hyperlink" Target="http://hfo63.cfo.in.th/CheckDataDtl.aspx?orgid=04611&amp;balance=%A7%BA%B4%D8%C5%3Cbr/%3E%A7%BA%CA%D1%C1%BE%D1%B9%B8%EC%A1%D1%B9&amp;month=4&amp;year=2020&amp;thetype=%A7%BA%CB%B9%E8%C7%C2%A7%D2%B9" TargetMode="External"/><Relationship Id="rId1901" Type="http://schemas.openxmlformats.org/officeDocument/2006/relationships/hyperlink" Target="http://hfo63.cfo.in.th/CheckDataDtl.aspx?orgid=04645&amp;balance=%A7%BA%B4%D8%C5%3Cbr/%3E%A7%BA%CA%D1%C1%BE%D1%B9%B8%EC%A1%D1%B9&amp;month=4&amp;year=2020&amp;thetype=%A7%BA%CB%B9%E8%C7%C2%A7%D2%B9" TargetMode="External"/><Relationship Id="rId275" Type="http://schemas.openxmlformats.org/officeDocument/2006/relationships/hyperlink" Target="http://hfo63.cfo.in.th/CheckDataDtl.aspx?orgid=05731&amp;balance=%A7%BA%B4%D8%C5%3Cbr/%3E%A7%BA%CA%D1%C1%BE%D1%B9%B8%EC%A1%D1%B9&amp;month=4&amp;year=2020&amp;thetype=%A7%BA%CB%B9%E8%C7%C2%A7%D2%B9" TargetMode="External"/><Relationship Id="rId482" Type="http://schemas.openxmlformats.org/officeDocument/2006/relationships/hyperlink" Target="http://hfo63.cfo.in.th/CheckDataDtl.aspx?orgid=13934&amp;balance=%A7%BA%B4%D8%C5%3Cbr/%3E%A7%BA%CA%D1%C1%BE%D1%B9%B8%EC%A1%D1%B9&amp;month=4&amp;year=2020&amp;thetype=%A7%BA%CB%B9%E8%C7%C2%A7%D2%B9" TargetMode="External"/><Relationship Id="rId135" Type="http://schemas.openxmlformats.org/officeDocument/2006/relationships/hyperlink" Target="http://hfo63.cfo.in.th/CheckDataDtl.aspx?orgid=05658&amp;balance=%A7%BA%B4%D8%C5%3Cbr/%3E%A7%BA%CA%D1%C1%BE%D1%B9%B8%EC%A1%D1%B9&amp;month=4&amp;year=2020&amp;thetype=%A7%BA%CB%B9%E8%C7%C2%A7%D2%B9" TargetMode="External"/><Relationship Id="rId342" Type="http://schemas.openxmlformats.org/officeDocument/2006/relationships/hyperlink" Target="http://hfo63.cfo.in.th/CheckDataDtl.aspx?orgid=00437&amp;balance=&amp;month=4&amp;year=2020&amp;thetype=%A7%BA%CB%B9%E8%C7%C2%A7%D2%B9" TargetMode="External"/><Relationship Id="rId787" Type="http://schemas.openxmlformats.org/officeDocument/2006/relationships/hyperlink" Target="http://hfo63.cfo.in.th/CheckDataDtl.aspx?orgid=00494&amp;balance=%A7%BA%B4%D8%C5%3Cbr/%3E%A7%BA%CA%D1%C1%BE%D1%B9%B8%EC%A1%D1%B9&amp;month=4&amp;year=2020&amp;thetype=%A7%BA%CB%B9%E8%C7%C2%A7%D2%B9" TargetMode="External"/><Relationship Id="rId994" Type="http://schemas.openxmlformats.org/officeDocument/2006/relationships/hyperlink" Target="http://hfo63.cfo.in.th/CheckDataDtl.aspx?orgid=05530&amp;balance=%A7%BA%B4%D8%C5%3Cbr/%3E%A7%BA%CA%D1%C1%BE%D1%B9%B8%EC%A1%D1%B9&amp;month=4&amp;year=2020&amp;thetype=%A7%BA%CB%B9%E8%C7%C2%A7%D2%B9" TargetMode="External"/><Relationship Id="rId2023" Type="http://schemas.openxmlformats.org/officeDocument/2006/relationships/hyperlink" Target="http://hfo63.cfo.in.th/CheckDataDtl.aspx?orgid=14845&amp;balance=%A7%BA%B4%D8%C5%3Cbr/%3E%A7%BA%CA%D1%C1%BE%D1%B9%B8%EC%A1%D1%B9&amp;month=4&amp;year=2020&amp;thetype=%A7%BA%CB%B9%E8%C7%C2%A7%D2%B9" TargetMode="External"/><Relationship Id="rId202" Type="http://schemas.openxmlformats.org/officeDocument/2006/relationships/hyperlink" Target="http://hfo63.cfo.in.th/CheckDataDtl.aspx?orgid=05692&amp;balance=%A7%BA%B4%D8%C5%3Cbr/%3E%A7%BA%CA%D1%C1%BE%D1%B9%B8%EC%A1%D1%B9&amp;month=4&amp;year=2020&amp;thetype=%A7%BA%CB%B9%E8%C7%C2%A7%D2%B9" TargetMode="External"/><Relationship Id="rId647" Type="http://schemas.openxmlformats.org/officeDocument/2006/relationships/hyperlink" Target="http://hfo63.cfo.in.th/CheckDataDtl.aspx?orgid=04740&amp;balance=%A7%BA%B4%D8%C5%3Cbr/%3E%A7%BA%CA%D1%C1%BE%D1%B9%B8%EC%A1%D1%B9&amp;month=4&amp;year=2020&amp;thetype=%A7%BA%CB%B9%E8%C7%C2%A7%D2%B9" TargetMode="External"/><Relationship Id="rId854" Type="http://schemas.openxmlformats.org/officeDocument/2006/relationships/hyperlink" Target="http://hfo63.cfo.in.th/CheckDataDtl.aspx?orgid=05460&amp;balance=%A7%BA%B4%D8%C5%3Cbr/%3E%A7%BA%CA%D1%C1%BE%D1%B9%B8%EC%A1%D1%B9&amp;month=4&amp;year=2020&amp;thetype=%A7%BA%CB%B9%E8%C7%C2%A7%D2%B9" TargetMode="External"/><Relationship Id="rId1277" Type="http://schemas.openxmlformats.org/officeDocument/2006/relationships/hyperlink" Target="http://hfo63.cfo.in.th/CheckDataDtl.aspx?orgid=04832&amp;balance=%A7%BA%B4%D8%C5%3Cbr/%3E%A7%BA%CA%D1%C1%BE%D1%B9%B8%EC%A1%D1%B9&amp;month=4&amp;year=2020&amp;thetype=%A7%BA%CB%B9%E8%C7%C2%A7%D2%B9" TargetMode="External"/><Relationship Id="rId1484" Type="http://schemas.openxmlformats.org/officeDocument/2006/relationships/hyperlink" Target="http://hfo63.cfo.in.th/CheckDataDtl.aspx?orgid=04221&amp;balance=%A7%BA%B4%D8%C5%3Cbr/%3E%A7%BA%CA%D1%C1%BE%D1%B9%B8%EC%A1%D1%B9&amp;month=4&amp;year=2020&amp;thetype=%A7%BA%CB%B9%E8%C7%C2%A7%D2%B9" TargetMode="External"/><Relationship Id="rId1691" Type="http://schemas.openxmlformats.org/officeDocument/2006/relationships/hyperlink" Target="http://hfo63.cfo.in.th/CheckDataDtl.aspx?orgid=04538&amp;balance=%A7%BA%B4%D8%C5%3Cbr/%3E%A7%BA%CA%D1%C1%BE%D1%B9%B8%EC%A1%D1%B9&amp;month=4&amp;year=2020&amp;thetype=%A7%BA%CB%B9%E8%C7%C2%A7%D2%B9" TargetMode="External"/><Relationship Id="rId507" Type="http://schemas.openxmlformats.org/officeDocument/2006/relationships/hyperlink" Target="http://hfo63.cfo.in.th/CheckDataDtl.aspx?orgid=04668&amp;balance=%A7%BA%B4%D8%C5%3Cbr/%3E%A7%BA%CA%D1%C1%BE%D1%B9%B8%EC%A1%D1%B9&amp;month=4&amp;year=2020&amp;thetype=%A7%BA%CB%B9%E8%C7%C2%A7%D2%B9" TargetMode="External"/><Relationship Id="rId714" Type="http://schemas.openxmlformats.org/officeDocument/2006/relationships/hyperlink" Target="http://hfo63.cfo.in.th/CheckDataDtl.aspx?orgid=04774&amp;balance=%A7%BA%B4%D8%C5%3Cbr/%3E%A7%BA%CA%D1%C1%BE%D1%B9%B8%EC%A1%D1%B9&amp;month=4&amp;year=2020&amp;thetype=%A7%BA%CB%B9%E8%C7%C2%A7%D2%B9" TargetMode="External"/><Relationship Id="rId921" Type="http://schemas.openxmlformats.org/officeDocument/2006/relationships/hyperlink" Target="http://hfo63.cfo.in.th/CheckDataDtl.aspx?orgid=05493&amp;balance=%A7%BA%B4%D8%C5%3Cbr/%3E%A7%BA%CA%D1%C1%BE%D1%B9%B8%EC%A1%D1%B9&amp;month=4&amp;year=2020&amp;thetype=%A7%BA%CB%B9%E8%C7%C2%A7%D2%B9" TargetMode="External"/><Relationship Id="rId1137" Type="http://schemas.openxmlformats.org/officeDocument/2006/relationships/hyperlink" Target="http://hfo63.cfo.in.th/CheckDataDtl.aspx?orgid=11094&amp;balance=%A7%BA%B4%D8%C5%3Cbr/%3E%A7%BA%CA%D1%C1%BE%D1%B9%B8%EC%A1%D1%B9&amp;month=4&amp;year=2020&amp;thetype=%A7%BA%CB%B9%E8%C7%C2%A7%D2%B9" TargetMode="External"/><Relationship Id="rId1344" Type="http://schemas.openxmlformats.org/officeDocument/2006/relationships/hyperlink" Target="http://hfo63.cfo.in.th/CheckDataDtl.aspx?orgid=04905&amp;balance=%A7%BA%B4%D8%C5%3Cbr/%3E%A7%BA%CA%D1%C1%BE%D1%B9%B8%EC%A1%D1%B9&amp;month=4&amp;year=2020&amp;thetype=%A7%BA%CB%B9%E8%C7%C2%A7%D2%B9" TargetMode="External"/><Relationship Id="rId1551" Type="http://schemas.openxmlformats.org/officeDocument/2006/relationships/hyperlink" Target="http://hfo63.cfo.in.th/CheckDataDtl.aspx?orgid=13892&amp;balance=%A7%BA%B4%D8%C5%3Cbr/%3E%A7%BA%CA%D1%C1%BE%D1%B9%B8%EC%A1%D1%B9&amp;month=4&amp;year=2020&amp;thetype=%A7%BA%CB%B9%E8%C7%C2%A7%D2%B9" TargetMode="External"/><Relationship Id="rId1789" Type="http://schemas.openxmlformats.org/officeDocument/2006/relationships/hyperlink" Target="http://hfo63.cfo.in.th/CheckDataDtl.aspx?orgid=04587&amp;balance=%A7%BA%B4%D8%C5%3Cbr/%3E%A7%BA%CA%D1%C1%BE%D1%B9%B8%EC%A1%D1%B9&amp;month=4&amp;year=2020&amp;thetype=%A7%BA%CB%B9%E8%C7%C2%A7%D2%B9" TargetMode="External"/><Relationship Id="rId1996" Type="http://schemas.openxmlformats.org/officeDocument/2006/relationships/hyperlink" Target="http://hfo63.cfo.in.th/CheckDataDtl.aspx?orgid=13914&amp;balance=%A7%BA%B4%D8%C5%3Cbr/%3E%A7%BA%CA%D1%C1%BE%D1%B9%B8%EC%A1%D1%B9&amp;month=4&amp;year=2020&amp;thetype=%A7%BA%CB%B9%E8%C7%C2%A7%D2%B9" TargetMode="External"/><Relationship Id="rId50" Type="http://schemas.openxmlformats.org/officeDocument/2006/relationships/hyperlink" Target="http://hfo63.cfo.in.th/CheckDataDtl.aspx?orgid=05613&amp;balance=%A7%BA%B4%D8%C5%3Cbr/%3E%A7%BA%CA%D1%C1%BE%D1%B9%B8%EC%A1%D1%B9&amp;month=4&amp;year=2020&amp;thetype=%A7%BA%CB%B9%E8%C7%C2%A7%D2%B9" TargetMode="External"/><Relationship Id="rId1204" Type="http://schemas.openxmlformats.org/officeDocument/2006/relationships/hyperlink" Target="http://hfo63.cfo.in.th/CheckDataDtl.aspx?orgid=00435&amp;balance=%A7%BA%B4%D8%C5%3Cbr/%3E%A7%BA%CA%D1%C1%BE%D1%B9%B8%EC%A1%D1%B9&amp;month=4&amp;year=2020&amp;thetype=%A7%BA%CB%B9%E8%C7%C2%A7%D2%B9" TargetMode="External"/><Relationship Id="rId1411" Type="http://schemas.openxmlformats.org/officeDocument/2006/relationships/hyperlink" Target="http://hfo63.cfo.in.th/CheckDataDtl.aspx?orgid=04184&amp;balance=%A7%BA%B4%D8%C5%3Cbr/%3E%A7%BA%CA%D1%C1%BE%D1%B9%B8%EC%A1%D1%B9&amp;month=4&amp;year=2020&amp;thetype=%A7%BA%CB%B9%E8%C7%C2%A7%D2%B9" TargetMode="External"/><Relationship Id="rId1649" Type="http://schemas.openxmlformats.org/officeDocument/2006/relationships/hyperlink" Target="http://hfo63.cfo.in.th/CheckDataDtl.aspx?orgid=04516&amp;balance=%A7%BA%B4%D8%C5%3Cbr/%3E%A7%BA%CA%D1%C1%BE%D1%B9%B8%EC%A1%D1%B9&amp;month=4&amp;year=2020&amp;thetype=%A7%BA%CB%B9%E8%C7%C2%A7%D2%B9" TargetMode="External"/><Relationship Id="rId1856" Type="http://schemas.openxmlformats.org/officeDocument/2006/relationships/hyperlink" Target="http://hfo63.cfo.in.th/CheckDataDtl.aspx?orgid=04623&amp;balance=%A7%BA%B4%D8%C5%3Cbr/%3E%A7%BA%CA%D1%C1%BE%D1%B9%B8%EC%A1%D1%B9&amp;month=4&amp;year=2020&amp;thetype=%A7%BA%CB%B9%E8%C7%C2%A7%D2%B9" TargetMode="External"/><Relationship Id="rId1509" Type="http://schemas.openxmlformats.org/officeDocument/2006/relationships/hyperlink" Target="http://hfo63.cfo.in.th/CheckDataDtl.aspx?orgid=04233&amp;balance=%A7%BA%B4%D8%C5%3Cbr/%3E%A7%BA%CA%D1%C1%BE%D1%B9%B8%EC%A1%D1%B9&amp;month=4&amp;year=2020&amp;thetype=%A7%BA%CB%B9%E8%C7%C2%A7%D2%B9" TargetMode="External"/><Relationship Id="rId1716" Type="http://schemas.openxmlformats.org/officeDocument/2006/relationships/hyperlink" Target="http://hfo63.cfo.in.th/CheckDataDtl.aspx?orgid=04551&amp;balance=%A7%BA%B4%D8%C5%3Cbr/%3E%A7%BA%CA%D1%C1%BE%D1%B9%B8%EC%A1%D1%B9&amp;month=4&amp;year=2020&amp;thetype=%A7%BA%CB%B9%E8%C7%C2%A7%D2%B9" TargetMode="External"/><Relationship Id="rId1923" Type="http://schemas.openxmlformats.org/officeDocument/2006/relationships/hyperlink" Target="http://hfo63.cfo.in.th/CheckDataDtl.aspx?orgid=04656&amp;balance=%A7%BA%B4%D8%C5%3Cbr/%3E%A7%BA%CA%D1%C1%BE%D1%B9%B8%EC%A1%D1%B9&amp;month=4&amp;year=2020&amp;thetype=%A7%BA%CB%B9%E8%C7%C2%A7%D2%B9" TargetMode="External"/><Relationship Id="rId297" Type="http://schemas.openxmlformats.org/officeDocument/2006/relationships/hyperlink" Target="http://hfo63.cfo.in.th/CheckDataDtl.aspx?orgid=11104&amp;balance=%A7%BA%B4%D8%C5%3Cbr/%3E%A7%BA%CA%D1%C1%BE%D1%B9%B8%EC%A1%D1%B9&amp;month=4&amp;year=2020&amp;thetype=%A7%BA%CB%B9%E8%C7%C2%A7%D2%B9" TargetMode="External"/><Relationship Id="rId157" Type="http://schemas.openxmlformats.org/officeDocument/2006/relationships/hyperlink" Target="http://hfo63.cfo.in.th/CheckDataDtl.aspx?orgid=05669&amp;balance=%A7%BA%B4%D8%C5%3Cbr/%3E%A7%BA%CA%D1%C1%BE%D1%B9%B8%EC%A1%D1%B9&amp;month=4&amp;year=2020&amp;thetype=%A7%BA%CB%B9%E8%C7%C2%A7%D2%B9" TargetMode="External"/><Relationship Id="rId364" Type="http://schemas.openxmlformats.org/officeDocument/2006/relationships/hyperlink" Target="http://hfo63.cfo.in.th/CheckDataDtl.aspx?orgid=04816&amp;balance=%A7%BA%B4%D8%C5%3Cbr/%3E%A7%BA%CA%D1%C1%BE%D1%B9%B8%EC%A1%D1%B9&amp;month=4&amp;year=2020&amp;thetype=%A7%BA%CB%B9%E8%C7%C2%A7%D2%B9" TargetMode="External"/><Relationship Id="rId2045" Type="http://schemas.openxmlformats.org/officeDocument/2006/relationships/printerSettings" Target="../printerSettings/printerSettings16.bin"/><Relationship Id="rId571" Type="http://schemas.openxmlformats.org/officeDocument/2006/relationships/hyperlink" Target="http://hfo63.cfo.in.th/CheckDataDtl.aspx?orgid=04700&amp;balance=%A7%BA%B4%D8%C5%3Cbr/%3E%A7%BA%CA%D1%C1%BE%D1%B9%B8%EC%A1%D1%B9&amp;month=4&amp;year=2020&amp;thetype=%A7%BA%CB%B9%E8%C7%C2%A7%D2%B9" TargetMode="External"/><Relationship Id="rId669" Type="http://schemas.openxmlformats.org/officeDocument/2006/relationships/hyperlink" Target="http://hfo63.cfo.in.th/CheckDataDtl.aspx?orgid=04752&amp;balance=%A7%BA%B4%D8%C5%3Cbr/%3E%A7%BA%CA%D1%C1%BE%D1%B9%B8%EC%A1%D1%B9&amp;month=4&amp;year=2020&amp;thetype=%A7%BA%CB%B9%E8%C7%C2%A7%D2%B9" TargetMode="External"/><Relationship Id="rId876" Type="http://schemas.openxmlformats.org/officeDocument/2006/relationships/hyperlink" Target="http://hfo63.cfo.in.th/CheckDataDtl.aspx?orgid=05471&amp;balance=%A7%BA%B4%D8%C5%3Cbr/%3E%A7%BA%CA%D1%C1%BE%D1%B9%B8%EC%A1%D1%B9&amp;month=4&amp;year=2020&amp;thetype=%A7%BA%CB%B9%E8%C7%C2%A7%D2%B9" TargetMode="External"/><Relationship Id="rId1299" Type="http://schemas.openxmlformats.org/officeDocument/2006/relationships/hyperlink" Target="http://hfo63.cfo.in.th/CheckDataDtl.aspx?orgid=04853&amp;balance=%A7%BA%B4%D8%C5%3Cbr/%3E%A7%BA%CA%D1%C1%BE%D1%B9%B8%EC%A1%D1%B9&amp;month=4&amp;year=2020&amp;thetype=%A7%BA%CB%B9%E8%C7%C2%A7%D2%B9" TargetMode="External"/><Relationship Id="rId224" Type="http://schemas.openxmlformats.org/officeDocument/2006/relationships/hyperlink" Target="http://hfo63.cfo.in.th/CheckDataDtl.aspx?orgid=05705&amp;balance=%A7%BA%B4%D8%C5%3Cbr/%3E%A7%BA%CA%D1%C1%BE%D1%B9%B8%EC%A1%D1%B9&amp;month=4&amp;year=2020&amp;thetype=%A7%BA%CB%B9%E8%C7%C2%A7%D2%B9" TargetMode="External"/><Relationship Id="rId431" Type="http://schemas.openxmlformats.org/officeDocument/2006/relationships/hyperlink" Target="http://hfo63.cfo.in.th/CheckDataDtl.aspx?orgid=04881&amp;balance=%A7%BA%B4%D8%C5%3Cbr/%3E%A7%BA%CA%D1%C1%BE%D1%B9%B8%EC%A1%D1%B9&amp;month=4&amp;year=2020&amp;thetype=%A7%BA%CB%B9%E8%C7%C2%A7%D2%B9" TargetMode="External"/><Relationship Id="rId529" Type="http://schemas.openxmlformats.org/officeDocument/2006/relationships/hyperlink" Target="http://hfo63.cfo.in.th/CheckDataDtl.aspx?orgid=04679&amp;balance=%A7%BA%B4%D8%C5%3Cbr/%3E%A7%BA%CA%D1%C1%BE%D1%B9%B8%EC%A1%D1%B9&amp;month=4&amp;year=2020&amp;thetype=%A7%BA%CB%B9%E8%C7%C2%A7%D2%B9" TargetMode="External"/><Relationship Id="rId736" Type="http://schemas.openxmlformats.org/officeDocument/2006/relationships/hyperlink" Target="http://hfo63.cfo.in.th/CheckDataDtl.aspx?orgid=11032&amp;balance=%A7%BA%B4%D8%C5%3Cbr/%3E%A7%BA%CA%D1%C1%BE%D1%B9%B8%EC%A1%D1%B9&amp;month=4&amp;year=2020&amp;thetype=%A7%BA%CB%B9%E8%C7%C2%A7%D2%B9" TargetMode="External"/><Relationship Id="rId1061" Type="http://schemas.openxmlformats.org/officeDocument/2006/relationships/hyperlink" Target="http://hfo63.cfo.in.th/CheckDataDtl.aspx?orgid=05563&amp;balance=%A7%BA%B4%D8%C5%3Cbr/%3E%A7%BA%CA%D1%C1%BE%D1%B9%B8%EC%A1%D1%B9&amp;month=4&amp;year=2020&amp;thetype=%A7%BA%CB%B9%E8%C7%C2%A7%D2%B9" TargetMode="External"/><Relationship Id="rId1159" Type="http://schemas.openxmlformats.org/officeDocument/2006/relationships/hyperlink" Target="http://hfo63.cfo.in.th/CheckDataDtl.aspx?orgid=11758&amp;balance=%A7%BA%B4%D8%C5%3Cbr/%3E%A7%BA%CA%D1%C1%BE%D1%B9%B8%EC%A1%D1%B9&amp;month=4&amp;year=2020&amp;thetype=%A7%BA%CB%B9%E8%C7%C2%A7%D2%B9" TargetMode="External"/><Relationship Id="rId1366" Type="http://schemas.openxmlformats.org/officeDocument/2006/relationships/hyperlink" Target="http://hfo63.cfo.in.th/CheckDataDtl.aspx?orgid=11448&amp;balance=%A7%BA%B4%D8%C5%3Cbr/%3E%A7%BA%CA%D1%C1%BE%D1%B9%B8%EC%A1%D1%B9&amp;month=4&amp;year=2020&amp;thetype=%A7%BA%CB%B9%E8%C7%C2%A7%D2%B9" TargetMode="External"/><Relationship Id="rId943" Type="http://schemas.openxmlformats.org/officeDocument/2006/relationships/hyperlink" Target="http://hfo63.cfo.in.th/CheckDataDtl.aspx?orgid=05504&amp;balance=%A7%BA%B4%D8%C5%3Cbr/%3E%A7%BA%CA%D1%C1%BE%D1%B9%B8%EC%A1%D1%B9&amp;month=4&amp;year=2020&amp;thetype=%A7%BA%CB%B9%E8%C7%C2%A7%D2%B9" TargetMode="External"/><Relationship Id="rId1019" Type="http://schemas.openxmlformats.org/officeDocument/2006/relationships/hyperlink" Target="http://hfo63.cfo.in.th/CheckDataDtl.aspx?orgid=05542&amp;balance=%A7%BA%B4%D8%C5%3Cbr/%3E%A7%BA%CA%D1%C1%BE%D1%B9%B8%EC%A1%D1%B9&amp;month=4&amp;year=2020&amp;thetype=%A7%BA%CB%B9%E8%C7%C2%A7%D2%B9" TargetMode="External"/><Relationship Id="rId1573" Type="http://schemas.openxmlformats.org/officeDocument/2006/relationships/hyperlink" Target="http://hfo63.cfo.in.th/CheckDataDtl.aspx?orgid=00409&amp;balance=&amp;month=4&amp;year=2020&amp;thetype=%A7%BA%CB%B9%E8%C7%C2%A7%D2%B9" TargetMode="External"/><Relationship Id="rId1780" Type="http://schemas.openxmlformats.org/officeDocument/2006/relationships/hyperlink" Target="http://hfo63.cfo.in.th/CheckDataDtl.aspx?orgid=04583&amp;balance=%A7%BA%B4%D8%C5%3Cbr/%3E%A7%BA%CA%D1%C1%BE%D1%B9%B8%EC%A1%D1%B9&amp;month=4&amp;year=2020&amp;thetype=%A7%BA%CB%B9%E8%C7%C2%A7%D2%B9" TargetMode="External"/><Relationship Id="rId1878" Type="http://schemas.openxmlformats.org/officeDocument/2006/relationships/hyperlink" Target="http://hfo63.cfo.in.th/CheckDataDtl.aspx?orgid=04634&amp;balance=%A7%BA%B4%D8%C5%3Cbr/%3E%A7%BA%CA%D1%C1%BE%D1%B9%B8%EC%A1%D1%B9&amp;month=4&amp;year=2020&amp;thetype=%A7%BA%CB%B9%E8%C7%C2%A7%D2%B9" TargetMode="External"/><Relationship Id="rId72" Type="http://schemas.openxmlformats.org/officeDocument/2006/relationships/hyperlink" Target="http://hfo63.cfo.in.th/CheckDataDtl.aspx?orgid=05624&amp;balance=%A7%BA%B4%D8%C5%3Cbr/%3E%A7%BA%CA%D1%C1%BE%D1%B9%B8%EC%A1%D1%B9&amp;month=4&amp;year=2020&amp;thetype=%A7%BA%CB%B9%E8%C7%C2%A7%D2%B9" TargetMode="External"/><Relationship Id="rId803" Type="http://schemas.openxmlformats.org/officeDocument/2006/relationships/hyperlink" Target="http://hfo63.cfo.in.th/CheckDataDtl.aspx?orgid=00502&amp;balance=%A7%BA%B4%D8%C5%3Cbr/%3E%A7%BA%CA%D1%C1%BE%D1%B9%B8%EC%A1%D1%B9&amp;month=4&amp;year=2020&amp;thetype=%A7%BA%CB%B9%E8%C7%C2%A7%D2%B9" TargetMode="External"/><Relationship Id="rId1226" Type="http://schemas.openxmlformats.org/officeDocument/2006/relationships/hyperlink" Target="http://hfo63.cfo.in.th/CheckDataDtl.aspx?orgid=04788&amp;balance=%A7%BA%B4%D8%C5%3Cbr/%3E%A7%BA%CA%D1%C1%BE%D1%B9%B8%EC%A1%D1%B9&amp;month=4&amp;year=2020&amp;thetype=%A7%BA%CB%B9%E8%C7%C2%A7%D2%B9" TargetMode="External"/><Relationship Id="rId1433" Type="http://schemas.openxmlformats.org/officeDocument/2006/relationships/hyperlink" Target="http://hfo63.cfo.in.th/CheckDataDtl.aspx?orgid=04195&amp;balance=%A7%BA%B4%D8%C5%3Cbr/%3E%A7%BA%CA%D1%C1%BE%D1%B9%B8%EC%A1%D1%B9&amp;month=4&amp;year=2020&amp;thetype=%A7%BA%CB%B9%E8%C7%C2%A7%D2%B9" TargetMode="External"/><Relationship Id="rId1640" Type="http://schemas.openxmlformats.org/officeDocument/2006/relationships/hyperlink" Target="http://hfo63.cfo.in.th/CheckDataDtl.aspx?orgid=04511&amp;balance=%A7%BA%B4%D8%C5%3Cbr/%3E%A7%BA%CA%D1%C1%BE%D1%B9%B8%EC%A1%D1%B9&amp;month=4&amp;year=2020&amp;thetype=%A7%BA%CB%B9%E8%C7%C2%A7%D2%B9" TargetMode="External"/><Relationship Id="rId1738" Type="http://schemas.openxmlformats.org/officeDocument/2006/relationships/hyperlink" Target="http://hfo63.cfo.in.th/CheckDataDtl.aspx?orgid=04562&amp;balance=%A7%BA%B4%D8%C5%3Cbr/%3E%A7%BA%CA%D1%C1%BE%D1%B9%B8%EC%A1%D1%B9&amp;month=4&amp;year=2020&amp;thetype=%A7%BA%CB%B9%E8%C7%C2%A7%D2%B9" TargetMode="External"/><Relationship Id="rId1500" Type="http://schemas.openxmlformats.org/officeDocument/2006/relationships/hyperlink" Target="http://hfo63.cfo.in.th/CheckDataDtl.aspx?orgid=04229&amp;balance=%A7%BA%B4%D8%C5%3Cbr/%3E%A7%BA%CA%D1%C1%BE%D1%B9%B8%EC%A1%D1%B9&amp;month=4&amp;year=2020&amp;thetype=%A7%BA%CB%B9%E8%C7%C2%A7%D2%B9" TargetMode="External"/><Relationship Id="rId1945" Type="http://schemas.openxmlformats.org/officeDocument/2006/relationships/hyperlink" Target="http://hfo63.cfo.in.th/CheckDataDtl.aspx?orgid=11014&amp;balance=%A7%BA%B4%D8%C5%3Cbr/%3E%A7%BA%CA%D1%C1%BE%D1%B9%B8%EC%A1%D1%B9&amp;month=4&amp;year=2020&amp;thetype=%A7%BA%CB%B9%E8%C7%C2%A7%D2%B9" TargetMode="External"/><Relationship Id="rId1805" Type="http://schemas.openxmlformats.org/officeDocument/2006/relationships/hyperlink" Target="http://hfo63.cfo.in.th/CheckDataDtl.aspx?orgid=04596&amp;balance=%A7%BA%B4%D8%C5%3Cbr/%3E%A7%BA%CA%D1%C1%BE%D1%B9%B8%EC%A1%D1%B9&amp;month=4&amp;year=2020&amp;thetype=%A7%BA%CB%B9%E8%C7%C2%A7%D2%B9" TargetMode="External"/><Relationship Id="rId179" Type="http://schemas.openxmlformats.org/officeDocument/2006/relationships/hyperlink" Target="http://hfo63.cfo.in.th/CheckDataDtl.aspx?orgid=05680&amp;balance=%A7%BA%B4%D8%C5%3Cbr/%3E%A7%BA%CA%D1%C1%BE%D1%B9%B8%EC%A1%D1%B9&amp;month=4&amp;year=2020&amp;thetype=%A7%BA%CB%B9%E8%C7%C2%A7%D2%B9" TargetMode="External"/><Relationship Id="rId386" Type="http://schemas.openxmlformats.org/officeDocument/2006/relationships/hyperlink" Target="http://hfo63.cfo.in.th/CheckDataDtl.aspx?orgid=04843&amp;balance=%A7%BA%B4%D8%C5%3Cbr/%3E%A7%BA%CA%D1%C1%BE%D1%B9%B8%EC%A1%D1%B9&amp;month=4&amp;year=2020&amp;thetype=%A7%BA%CB%B9%E8%C7%C2%A7%D2%B9" TargetMode="External"/><Relationship Id="rId593" Type="http://schemas.openxmlformats.org/officeDocument/2006/relationships/hyperlink" Target="http://hfo63.cfo.in.th/CheckDataDtl.aspx?orgid=04713&amp;balance=%A7%BA%B4%D8%C5%3Cbr/%3E%A7%BA%CA%D1%C1%BE%D1%B9%B8%EC%A1%D1%B9&amp;month=4&amp;year=2020&amp;thetype=%A7%BA%CB%B9%E8%C7%C2%A7%D2%B9" TargetMode="External"/><Relationship Id="rId246" Type="http://schemas.openxmlformats.org/officeDocument/2006/relationships/hyperlink" Target="http://hfo63.cfo.in.th/CheckDataDtl.aspx?orgid=05716&amp;balance=%A7%BA%B4%D8%C5%3Cbr/%3E%A7%BA%CA%D1%C1%BE%D1%B9%B8%EC%A1%D1%B9&amp;month=4&amp;year=2020&amp;thetype=%A7%BA%CB%B9%E8%C7%C2%A7%D2%B9" TargetMode="External"/><Relationship Id="rId453" Type="http://schemas.openxmlformats.org/officeDocument/2006/relationships/hyperlink" Target="http://hfo63.cfo.in.th/CheckDataDtl.aspx?orgid=04892&amp;balance=%A7%BA%B4%D8%C5%3Cbr/%3E%A7%BA%CA%D1%C1%BE%D1%B9%B8%EC%A1%D1%B9&amp;month=4&amp;year=2020&amp;thetype=%A7%BA%CB%B9%E8%C7%C2%A7%D2%B9" TargetMode="External"/><Relationship Id="rId660" Type="http://schemas.openxmlformats.org/officeDocument/2006/relationships/hyperlink" Target="http://hfo63.cfo.in.th/CheckDataDtl.aspx?orgid=04746&amp;balance=%A7%BA%B4%D8%C5%3Cbr/%3E%A7%BA%CA%D1%C1%BE%D1%B9%B8%EC%A1%D1%B9&amp;month=4&amp;year=2020&amp;thetype=%A7%BA%CB%B9%E8%C7%C2%A7%D2%B9" TargetMode="External"/><Relationship Id="rId898" Type="http://schemas.openxmlformats.org/officeDocument/2006/relationships/hyperlink" Target="http://hfo63.cfo.in.th/CheckDataDtl.aspx?orgid=05482&amp;balance=%A7%BA%B4%D8%C5%3Cbr/%3E%A7%BA%CA%D1%C1%BE%D1%B9%B8%EC%A1%D1%B9&amp;month=4&amp;year=2020&amp;thetype=%A7%BA%CB%B9%E8%C7%C2%A7%D2%B9" TargetMode="External"/><Relationship Id="rId1083" Type="http://schemas.openxmlformats.org/officeDocument/2006/relationships/hyperlink" Target="http://hfo63.cfo.in.th/CheckDataDtl.aspx?orgid=05574&amp;balance=%A7%BA%B4%D8%C5%3Cbr/%3E%A7%BA%CA%D1%C1%BE%D1%B9%B8%EC%A1%D1%B9&amp;month=4&amp;year=2020&amp;thetype=%A7%BA%CB%B9%E8%C7%C2%A7%D2%B9" TargetMode="External"/><Relationship Id="rId1290" Type="http://schemas.openxmlformats.org/officeDocument/2006/relationships/hyperlink" Target="http://hfo63.cfo.in.th/CheckDataDtl.aspx?orgid=04839&amp;balance=%A7%BA%B4%D8%C5%3Cbr/%3E%A7%BA%CA%D1%C1%BE%D1%B9%B8%EC%A1%D1%B9&amp;month=4&amp;year=2020&amp;thetype=%A7%BA%CB%B9%E8%C7%C2%A7%D2%B9" TargetMode="External"/><Relationship Id="rId106" Type="http://schemas.openxmlformats.org/officeDocument/2006/relationships/hyperlink" Target="http://hfo63.cfo.in.th/CheckDataDtl.aspx?orgid=05641&amp;balance=%A7%BA%B4%D8%C5%3Cbr/%3E%A7%BA%CA%D1%C1%BE%D1%B9%B8%EC%A1%D1%B9&amp;month=4&amp;year=2020&amp;thetype=%A7%BA%CB%B9%E8%C7%C2%A7%D2%B9" TargetMode="External"/><Relationship Id="rId313" Type="http://schemas.openxmlformats.org/officeDocument/2006/relationships/hyperlink" Target="http://hfo63.cfo.in.th/CheckDataDtl.aspx?orgid=11112&amp;balance=%A7%BA%B4%D8%C5%3Cbr/%3E%A7%BA%CA%D1%C1%BE%D1%B9%B8%EC%A1%D1%B9&amp;month=4&amp;year=2020&amp;thetype=%A7%BA%CB%B9%E8%C7%C2%A7%D2%B9" TargetMode="External"/><Relationship Id="rId758" Type="http://schemas.openxmlformats.org/officeDocument/2006/relationships/hyperlink" Target="http://hfo63.cfo.in.th/CheckDataDtl.aspx?orgid=13926&amp;balance=%A7%BA%B4%D8%C5%3Cbr/%3E%A7%BA%CA%D1%C1%BE%D1%B9%B8%EC%A1%D1%B9&amp;month=4&amp;year=2020&amp;thetype=%A7%BA%CB%B9%E8%C7%C2%A7%D2%B9" TargetMode="External"/><Relationship Id="rId965" Type="http://schemas.openxmlformats.org/officeDocument/2006/relationships/hyperlink" Target="http://hfo63.cfo.in.th/CheckDataDtl.aspx?orgid=05515&amp;balance=%A7%BA%B4%D8%C5%3Cbr/%3E%A7%BA%CA%D1%C1%BE%D1%B9%B8%EC%A1%D1%B9&amp;month=4&amp;year=2020&amp;thetype=%A7%BA%CB%B9%E8%C7%C2%A7%D2%B9" TargetMode="External"/><Relationship Id="rId1150" Type="http://schemas.openxmlformats.org/officeDocument/2006/relationships/hyperlink" Target="http://hfo63.cfo.in.th/CheckDataDtl.aspx?orgid=11101&amp;balance=%A7%BA%B4%D8%C5%3Cbr/%3E%A7%BA%CA%D1%C1%BE%D1%B9%B8%EC%A1%D1%B9&amp;month=4&amp;year=2020&amp;thetype=%A7%BA%CB%B9%E8%C7%C2%A7%D2%B9" TargetMode="External"/><Relationship Id="rId1388" Type="http://schemas.openxmlformats.org/officeDocument/2006/relationships/hyperlink" Target="http://hfo63.cfo.in.th/CheckDataDtl.aspx?orgid=04172&amp;balance=%A7%BA%B4%D8%C5%3Cbr/%3E%A7%BA%CA%D1%C1%BE%D1%B9%B8%EC%A1%D1%B9&amp;month=4&amp;year=2020&amp;thetype=%A7%BA%CB%B9%E8%C7%C2%A7%D2%B9" TargetMode="External"/><Relationship Id="rId1595" Type="http://schemas.openxmlformats.org/officeDocument/2006/relationships/hyperlink" Target="http://hfo63.cfo.in.th/CheckDataDtl.aspx?orgid=04488&amp;balance=%A7%BA%B4%D8%C5%3Cbr/%3E%A7%BA%CA%D1%C1%BE%D1%B9%B8%EC%A1%D1%B9&amp;month=4&amp;year=2020&amp;thetype=%A7%BA%CB%B9%E8%C7%C2%A7%D2%B9" TargetMode="External"/><Relationship Id="rId94" Type="http://schemas.openxmlformats.org/officeDocument/2006/relationships/hyperlink" Target="http://hfo63.cfo.in.th/CheckDataDtl.aspx?orgid=05635&amp;balance=%A7%BA%B4%D8%C5%3Cbr/%3E%A7%BA%CA%D1%C1%BE%D1%B9%B8%EC%A1%D1%B9&amp;month=4&amp;year=2020&amp;thetype=%A7%BA%CB%B9%E8%C7%C2%A7%D2%B9" TargetMode="External"/><Relationship Id="rId520" Type="http://schemas.openxmlformats.org/officeDocument/2006/relationships/hyperlink" Target="http://hfo63.cfo.in.th/CheckDataDtl.aspx?orgid=04674&amp;balance=%A7%BA%B4%D8%C5%3Cbr/%3E%A7%BA%CA%D1%C1%BE%D1%B9%B8%EC%A1%D1%B9&amp;month=4&amp;year=2020&amp;thetype=%A7%BA%CB%B9%E8%C7%C2%A7%D2%B9" TargetMode="External"/><Relationship Id="rId618" Type="http://schemas.openxmlformats.org/officeDocument/2006/relationships/hyperlink" Target="http://hfo63.cfo.in.th/CheckDataDtl.aspx?orgid=04725&amp;balance=%A7%BA%B4%D8%C5%3Cbr/%3E%A7%BA%CA%D1%C1%BE%D1%B9%B8%EC%A1%D1%B9&amp;month=4&amp;year=2020&amp;thetype=%A7%BA%CB%B9%E8%C7%C2%A7%D2%B9" TargetMode="External"/><Relationship Id="rId825" Type="http://schemas.openxmlformats.org/officeDocument/2006/relationships/hyperlink" Target="http://hfo63.cfo.in.th/CheckDataDtl.aspx?orgid=05445&amp;balance=%A7%BA%B4%D8%C5%3Cbr/%3E%A7%BA%CA%D1%C1%BE%D1%B9%B8%EC%A1%D1%B9&amp;month=4&amp;year=2020&amp;thetype=%A7%BA%CB%B9%E8%C7%C2%A7%D2%B9" TargetMode="External"/><Relationship Id="rId1248" Type="http://schemas.openxmlformats.org/officeDocument/2006/relationships/hyperlink" Target="http://hfo63.cfo.in.th/CheckDataDtl.aspx?orgid=04799&amp;balance=%A7%BA%B4%D8%C5%3Cbr/%3E%A7%BA%CA%D1%C1%BE%D1%B9%B8%EC%A1%D1%B9&amp;month=4&amp;year=2020&amp;thetype=%A7%BA%CB%B9%E8%C7%C2%A7%D2%B9" TargetMode="External"/><Relationship Id="rId1455" Type="http://schemas.openxmlformats.org/officeDocument/2006/relationships/hyperlink" Target="http://hfo63.cfo.in.th/CheckDataDtl.aspx?orgid=04206&amp;balance=%A7%BA%B4%D8%C5%3Cbr/%3E%A7%BA%CA%D1%C1%BE%D1%B9%B8%EC%A1%D1%B9&amp;month=4&amp;year=2020&amp;thetype=%A7%BA%CB%B9%E8%C7%C2%A7%D2%B9" TargetMode="External"/><Relationship Id="rId1662" Type="http://schemas.openxmlformats.org/officeDocument/2006/relationships/hyperlink" Target="http://hfo63.cfo.in.th/CheckDataDtl.aspx?orgid=04524&amp;balance=%A7%BA%B4%D8%C5%3Cbr/%3E%A7%BA%CA%D1%C1%BE%D1%B9%B8%EC%A1%D1%B9&amp;month=4&amp;year=2020&amp;thetype=%A7%BA%CB%B9%E8%C7%C2%A7%D2%B9" TargetMode="External"/><Relationship Id="rId1010" Type="http://schemas.openxmlformats.org/officeDocument/2006/relationships/hyperlink" Target="http://hfo63.cfo.in.th/CheckDataDtl.aspx?orgid=05538&amp;balance=%A7%BA%B4%D8%C5%3Cbr/%3E%A7%BA%CA%D1%C1%BE%D1%B9%B8%EC%A1%D1%B9&amp;month=4&amp;year=2020&amp;thetype=%A7%BA%CB%B9%E8%C7%C2%A7%D2%B9" TargetMode="External"/><Relationship Id="rId1108" Type="http://schemas.openxmlformats.org/officeDocument/2006/relationships/hyperlink" Target="http://hfo63.cfo.in.th/CheckDataDtl.aspx?orgid=05587&amp;balance=%A7%BA%B4%D8%C5%3Cbr/%3E%A7%BA%CA%D1%C1%BE%D1%B9%B8%EC%A1%D1%B9&amp;month=4&amp;year=2020&amp;thetype=%A7%BA%CB%B9%E8%C7%C2%A7%D2%B9" TargetMode="External"/><Relationship Id="rId1315" Type="http://schemas.openxmlformats.org/officeDocument/2006/relationships/hyperlink" Target="http://hfo63.cfo.in.th/CheckDataDtl.aspx?orgid=04862&amp;balance=%A7%BA%B4%D8%C5%3Cbr/%3E%A7%BA%CA%D1%C1%BE%D1%B9%B8%EC%A1%D1%B9&amp;month=4&amp;year=2020&amp;thetype=%A7%BA%CB%B9%E8%C7%C2%A7%D2%B9" TargetMode="External"/><Relationship Id="rId1967" Type="http://schemas.openxmlformats.org/officeDocument/2006/relationships/hyperlink" Target="http://hfo63.cfo.in.th/CheckDataDtl.aspx?orgid=11025&amp;balance=%A7%BA%B4%D8%C5%3Cbr/%3E%A7%BA%CA%D1%C1%BE%D1%B9%B8%EC%A1%D1%B9&amp;month=4&amp;year=2020&amp;thetype=%A7%BA%CB%B9%E8%C7%C2%A7%D2%B9" TargetMode="External"/><Relationship Id="rId1522" Type="http://schemas.openxmlformats.org/officeDocument/2006/relationships/hyperlink" Target="http://hfo63.cfo.in.th/CheckDataDtl.aspx?orgid=04240&amp;balance=%A7%BA%B4%D8%C5%3Cbr/%3E%A7%BA%CA%D1%C1%BE%D1%B9%B8%EC%A1%D1%B9&amp;month=4&amp;year=2020&amp;thetype=%A7%BA%CB%B9%E8%C7%C2%A7%D2%B9" TargetMode="External"/><Relationship Id="rId21" Type="http://schemas.openxmlformats.org/officeDocument/2006/relationships/hyperlink" Target="http://hfo63.cfo.in.th/CheckDataDtl.aspx?orgid=05599&amp;balance=%A7%BA%B4%D8%C5%3Cbr/%3E%A7%BA%CA%D1%C1%BE%D1%B9%B8%EC%A1%D1%B9&amp;month=4&amp;year=2020&amp;thetype=%A7%BA%CB%B9%E8%C7%C2%A7%D2%B9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opLeftCell="U1" zoomScale="170" zoomScaleNormal="170" workbookViewId="0">
      <selection sqref="A1:AD1048576"/>
    </sheetView>
  </sheetViews>
  <sheetFormatPr defaultRowHeight="13.8" x14ac:dyDescent="0.25"/>
  <cols>
    <col min="1" max="1" width="26.3984375" bestFit="1" customWidth="1"/>
  </cols>
  <sheetData>
    <row r="1" spans="1:30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2448</v>
      </c>
      <c r="J1" t="s">
        <v>2449</v>
      </c>
      <c r="K1" t="s">
        <v>3340</v>
      </c>
      <c r="L1" t="s">
        <v>3334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2456</v>
      </c>
      <c r="T1" t="s">
        <v>2457</v>
      </c>
      <c r="U1" t="s">
        <v>2458</v>
      </c>
      <c r="V1" t="s">
        <v>2459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2467</v>
      </c>
    </row>
    <row r="2" spans="1:30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2476</v>
      </c>
      <c r="J2" t="s">
        <v>2477</v>
      </c>
      <c r="K2" t="s">
        <v>3341</v>
      </c>
      <c r="L2" t="s">
        <v>3335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2484</v>
      </c>
      <c r="T2" t="s">
        <v>2485</v>
      </c>
      <c r="U2" t="s">
        <v>2486</v>
      </c>
      <c r="V2" t="s">
        <v>2487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2495</v>
      </c>
    </row>
    <row r="3" spans="1:30" x14ac:dyDescent="0.25">
      <c r="A3" t="s">
        <v>2496</v>
      </c>
      <c r="B3">
        <v>43241752.780000001</v>
      </c>
      <c r="C3">
        <v>5261831.1399999997</v>
      </c>
      <c r="D3">
        <v>4574166.3600000003</v>
      </c>
      <c r="E3">
        <v>21469</v>
      </c>
      <c r="F3">
        <v>63715251.780000001</v>
      </c>
      <c r="G3">
        <v>30585073.039999999</v>
      </c>
      <c r="H3">
        <v>74000</v>
      </c>
      <c r="I3">
        <v>378030</v>
      </c>
      <c r="J3">
        <v>4652.53</v>
      </c>
      <c r="K3">
        <v>299520</v>
      </c>
      <c r="L3">
        <v>4604.17</v>
      </c>
      <c r="M3">
        <v>15301228.76</v>
      </c>
      <c r="N3">
        <v>16422735.6</v>
      </c>
      <c r="O3">
        <v>-8392629.6099999994</v>
      </c>
      <c r="P3">
        <v>1434767.19</v>
      </c>
      <c r="Q3">
        <v>7145295.8700000001</v>
      </c>
      <c r="R3">
        <v>120966928.34</v>
      </c>
      <c r="S3">
        <v>3925.69</v>
      </c>
      <c r="T3">
        <v>85098349.620000005</v>
      </c>
      <c r="U3">
        <v>6364251.0199999996</v>
      </c>
      <c r="V3">
        <v>46394.05</v>
      </c>
      <c r="W3">
        <v>65308980.039999999</v>
      </c>
      <c r="X3">
        <v>11690032.42</v>
      </c>
      <c r="Y3">
        <v>86480165.079999998</v>
      </c>
      <c r="Z3">
        <v>612807.80000000005</v>
      </c>
      <c r="AA3">
        <v>278044.92</v>
      </c>
      <c r="AB3">
        <v>61858523</v>
      </c>
      <c r="AC3">
        <v>10514832.08</v>
      </c>
      <c r="AD3">
        <v>1276049.1599999999</v>
      </c>
    </row>
    <row r="4" spans="1:30" x14ac:dyDescent="0.25">
      <c r="A4" t="s">
        <v>2497</v>
      </c>
      <c r="B4">
        <v>72788.070000000007</v>
      </c>
      <c r="D4">
        <v>24185</v>
      </c>
      <c r="F4">
        <v>1077529.03</v>
      </c>
      <c r="G4">
        <v>13.04</v>
      </c>
      <c r="I4">
        <v>4900</v>
      </c>
      <c r="N4">
        <v>0</v>
      </c>
      <c r="Q4">
        <v>-1659785.21</v>
      </c>
      <c r="R4">
        <v>2794467.22</v>
      </c>
      <c r="T4">
        <v>52260</v>
      </c>
      <c r="V4">
        <v>48.72</v>
      </c>
      <c r="W4">
        <v>568000</v>
      </c>
      <c r="X4">
        <v>183056</v>
      </c>
      <c r="Y4">
        <v>679467</v>
      </c>
      <c r="Z4">
        <v>3000</v>
      </c>
      <c r="AA4">
        <v>4712</v>
      </c>
      <c r="AB4">
        <v>28526.82</v>
      </c>
      <c r="AC4">
        <v>52725.77</v>
      </c>
    </row>
    <row r="5" spans="1:30" x14ac:dyDescent="0.25">
      <c r="A5" t="s">
        <v>3336</v>
      </c>
      <c r="B5">
        <v>92317.28</v>
      </c>
      <c r="C5">
        <v>30000</v>
      </c>
      <c r="F5">
        <v>1856981.03</v>
      </c>
      <c r="G5">
        <v>77286</v>
      </c>
      <c r="L5">
        <v>4604.17</v>
      </c>
      <c r="N5">
        <v>16402609.58</v>
      </c>
      <c r="O5">
        <v>-8464080.6099999994</v>
      </c>
      <c r="Q5">
        <v>-2222928.63</v>
      </c>
      <c r="W5">
        <v>1511100</v>
      </c>
      <c r="Y5">
        <v>1711918</v>
      </c>
      <c r="Z5">
        <v>3700</v>
      </c>
      <c r="AA5">
        <v>2193.92</v>
      </c>
      <c r="AB5">
        <v>3456908.28</v>
      </c>
    </row>
    <row r="6" spans="1:30" x14ac:dyDescent="0.25">
      <c r="A6" t="s">
        <v>2498</v>
      </c>
      <c r="B6">
        <v>105484.02</v>
      </c>
      <c r="C6">
        <v>0</v>
      </c>
      <c r="D6">
        <v>10142</v>
      </c>
      <c r="F6">
        <v>2474220.42</v>
      </c>
      <c r="G6">
        <v>16202.27</v>
      </c>
      <c r="N6">
        <v>39151</v>
      </c>
      <c r="Q6">
        <v>1746351.47</v>
      </c>
      <c r="R6">
        <v>840540.25</v>
      </c>
      <c r="T6">
        <v>100000</v>
      </c>
      <c r="U6">
        <v>220920</v>
      </c>
      <c r="V6">
        <v>49.52</v>
      </c>
      <c r="W6">
        <v>1082323</v>
      </c>
      <c r="Y6">
        <v>1082323</v>
      </c>
      <c r="AA6">
        <v>3652</v>
      </c>
      <c r="AB6">
        <v>223678.33</v>
      </c>
      <c r="AC6">
        <v>113633.2</v>
      </c>
    </row>
    <row r="7" spans="1:30" x14ac:dyDescent="0.25">
      <c r="A7" t="s">
        <v>3347</v>
      </c>
      <c r="B7">
        <v>132326.07</v>
      </c>
      <c r="C7">
        <v>32584</v>
      </c>
      <c r="D7">
        <v>0</v>
      </c>
      <c r="F7">
        <v>368417.54</v>
      </c>
      <c r="G7">
        <v>3</v>
      </c>
      <c r="I7">
        <v>9300</v>
      </c>
      <c r="M7">
        <v>13200</v>
      </c>
      <c r="N7">
        <v>0</v>
      </c>
      <c r="Q7">
        <v>-1704605.67</v>
      </c>
      <c r="R7">
        <v>2129382.7599999998</v>
      </c>
      <c r="V7">
        <v>10.55</v>
      </c>
      <c r="W7">
        <v>822724</v>
      </c>
      <c r="X7">
        <v>3184256</v>
      </c>
      <c r="Y7">
        <v>1076988</v>
      </c>
      <c r="AA7">
        <v>31167</v>
      </c>
      <c r="AB7">
        <v>194605.42</v>
      </c>
      <c r="AC7">
        <v>69233.3</v>
      </c>
      <c r="AD7">
        <v>750000</v>
      </c>
    </row>
    <row r="8" spans="1:30" x14ac:dyDescent="0.25">
      <c r="A8" t="s">
        <v>3343</v>
      </c>
      <c r="B8">
        <v>-52809.68</v>
      </c>
      <c r="D8">
        <v>-8500</v>
      </c>
      <c r="F8">
        <v>5069300</v>
      </c>
      <c r="G8">
        <v>-11472.56</v>
      </c>
      <c r="I8">
        <v>0</v>
      </c>
      <c r="N8">
        <v>-1333</v>
      </c>
      <c r="P8">
        <v>-199699.61</v>
      </c>
      <c r="Q8">
        <v>5274593.1500000004</v>
      </c>
      <c r="W8">
        <v>138850.5</v>
      </c>
      <c r="Y8">
        <v>138850.5</v>
      </c>
      <c r="AB8">
        <v>59990</v>
      </c>
      <c r="AC8">
        <v>17052.78</v>
      </c>
    </row>
    <row r="10" spans="1:30" x14ac:dyDescent="0.25">
      <c r="A10" t="s">
        <v>167</v>
      </c>
      <c r="B10">
        <v>1749333.39</v>
      </c>
      <c r="C10">
        <v>142504</v>
      </c>
      <c r="D10">
        <v>116684.09</v>
      </c>
      <c r="F10">
        <v>204461.01</v>
      </c>
      <c r="G10">
        <v>360470.54</v>
      </c>
      <c r="M10">
        <v>616321</v>
      </c>
      <c r="N10">
        <v>2387.08</v>
      </c>
      <c r="Q10">
        <v>-517077.45</v>
      </c>
      <c r="R10">
        <v>2551638.71</v>
      </c>
      <c r="T10">
        <v>2278659.35</v>
      </c>
      <c r="V10">
        <v>1937.42</v>
      </c>
      <c r="W10">
        <v>1915554</v>
      </c>
      <c r="X10">
        <v>-50000</v>
      </c>
      <c r="Y10">
        <v>2209623</v>
      </c>
      <c r="AA10">
        <v>4060</v>
      </c>
      <c r="AB10">
        <v>1570588.7</v>
      </c>
      <c r="AC10">
        <v>293605.38</v>
      </c>
      <c r="AD10">
        <v>1200</v>
      </c>
    </row>
    <row r="11" spans="1:30" x14ac:dyDescent="0.25">
      <c r="A11" t="s">
        <v>169</v>
      </c>
      <c r="B11">
        <v>1347730.44</v>
      </c>
      <c r="C11">
        <v>0</v>
      </c>
      <c r="D11">
        <v>132857.01</v>
      </c>
      <c r="F11">
        <v>1868722.03</v>
      </c>
      <c r="G11">
        <v>574379.72</v>
      </c>
      <c r="I11">
        <v>0</v>
      </c>
      <c r="M11">
        <v>166478.03</v>
      </c>
      <c r="N11">
        <v>0</v>
      </c>
      <c r="Q11">
        <v>1330380.94</v>
      </c>
      <c r="R11">
        <v>2241809.08</v>
      </c>
      <c r="T11">
        <v>1739293.7</v>
      </c>
      <c r="U11">
        <v>143000</v>
      </c>
      <c r="V11">
        <v>1101.81</v>
      </c>
      <c r="W11">
        <v>1076330</v>
      </c>
      <c r="Y11">
        <v>1392525</v>
      </c>
      <c r="Z11">
        <v>8336</v>
      </c>
      <c r="AB11">
        <v>841837.72</v>
      </c>
      <c r="AC11">
        <v>368636.61</v>
      </c>
      <c r="AD11">
        <v>5000</v>
      </c>
    </row>
    <row r="12" spans="1:30" x14ac:dyDescent="0.25">
      <c r="A12" t="s">
        <v>171</v>
      </c>
      <c r="B12">
        <v>927311.37</v>
      </c>
      <c r="C12">
        <v>456033.38</v>
      </c>
      <c r="D12">
        <v>74437.919999999998</v>
      </c>
      <c r="F12">
        <v>915896.98</v>
      </c>
      <c r="G12">
        <v>534385.4</v>
      </c>
      <c r="I12">
        <v>0</v>
      </c>
      <c r="M12">
        <v>379737.85</v>
      </c>
      <c r="N12">
        <v>0</v>
      </c>
      <c r="Q12">
        <v>616123.66</v>
      </c>
      <c r="R12">
        <v>1390481.55</v>
      </c>
      <c r="T12">
        <v>2508885.12</v>
      </c>
      <c r="U12">
        <v>261800</v>
      </c>
      <c r="V12">
        <v>795.53</v>
      </c>
      <c r="W12">
        <v>1127640</v>
      </c>
      <c r="Y12">
        <v>1356195</v>
      </c>
      <c r="Z12">
        <v>1698</v>
      </c>
      <c r="AA12">
        <v>40068</v>
      </c>
      <c r="AB12">
        <v>1303651.22</v>
      </c>
      <c r="AC12">
        <v>258366.44</v>
      </c>
      <c r="AD12">
        <v>480</v>
      </c>
    </row>
    <row r="13" spans="1:30" x14ac:dyDescent="0.25">
      <c r="A13" t="s">
        <v>173</v>
      </c>
      <c r="B13">
        <v>1255240.75</v>
      </c>
      <c r="C13">
        <v>5499.5</v>
      </c>
      <c r="D13">
        <v>71591.59</v>
      </c>
      <c r="F13">
        <v>231782.29</v>
      </c>
      <c r="G13">
        <v>598470.02</v>
      </c>
      <c r="I13">
        <v>-85000</v>
      </c>
      <c r="M13">
        <v>66488.899999999994</v>
      </c>
      <c r="N13">
        <v>1323.95</v>
      </c>
      <c r="Q13">
        <v>25804.74</v>
      </c>
      <c r="R13">
        <v>1997230.39</v>
      </c>
      <c r="T13">
        <v>1979500.31</v>
      </c>
      <c r="V13">
        <v>1499.4</v>
      </c>
      <c r="W13">
        <v>1029469</v>
      </c>
      <c r="X13">
        <v>1528.25</v>
      </c>
      <c r="Y13">
        <v>1487249.25</v>
      </c>
      <c r="Z13">
        <v>6260</v>
      </c>
      <c r="AB13">
        <v>875218.08</v>
      </c>
      <c r="AC13">
        <v>256688.82</v>
      </c>
    </row>
    <row r="14" spans="1:30" x14ac:dyDescent="0.25">
      <c r="A14" t="s">
        <v>175</v>
      </c>
      <c r="B14">
        <v>1303408.73</v>
      </c>
      <c r="C14">
        <v>18235</v>
      </c>
      <c r="D14">
        <v>56151.99</v>
      </c>
      <c r="F14">
        <v>413819.04</v>
      </c>
      <c r="G14">
        <v>248395.63</v>
      </c>
      <c r="I14">
        <v>-83200</v>
      </c>
      <c r="M14">
        <v>289970</v>
      </c>
      <c r="N14">
        <v>1762.38</v>
      </c>
      <c r="Q14">
        <v>-1007765.38</v>
      </c>
      <c r="R14">
        <v>2502473.91</v>
      </c>
      <c r="T14">
        <v>2562496.16</v>
      </c>
      <c r="U14">
        <v>0</v>
      </c>
      <c r="V14">
        <v>1140.8900000000001</v>
      </c>
      <c r="W14">
        <v>1568834.8</v>
      </c>
      <c r="Y14">
        <v>2225996.7999999998</v>
      </c>
      <c r="Z14">
        <v>2200</v>
      </c>
      <c r="AB14">
        <v>1167711.5900000001</v>
      </c>
      <c r="AC14">
        <v>120942.53</v>
      </c>
    </row>
    <row r="15" spans="1:30" x14ac:dyDescent="0.25">
      <c r="A15" t="s">
        <v>177</v>
      </c>
      <c r="B15">
        <v>723941.21</v>
      </c>
      <c r="C15">
        <v>14800</v>
      </c>
      <c r="D15">
        <v>416232.1</v>
      </c>
      <c r="F15">
        <v>83826.509999999995</v>
      </c>
      <c r="G15">
        <v>627761.22</v>
      </c>
      <c r="I15">
        <v>8500</v>
      </c>
      <c r="M15">
        <v>335975.19</v>
      </c>
      <c r="N15">
        <v>11010.21</v>
      </c>
      <c r="Q15">
        <v>-280526.63</v>
      </c>
      <c r="R15">
        <v>2525004.41</v>
      </c>
      <c r="T15">
        <v>1368345.43</v>
      </c>
      <c r="V15">
        <v>825.55</v>
      </c>
      <c r="W15">
        <v>1608723.9</v>
      </c>
      <c r="Y15">
        <v>1845353.9</v>
      </c>
      <c r="Z15">
        <v>35520</v>
      </c>
      <c r="AB15">
        <v>1273553.68</v>
      </c>
      <c r="AC15">
        <v>375319.44</v>
      </c>
    </row>
    <row r="16" spans="1:30" x14ac:dyDescent="0.25">
      <c r="A16" t="s">
        <v>179</v>
      </c>
      <c r="B16">
        <v>499527.22</v>
      </c>
      <c r="C16">
        <v>11692</v>
      </c>
      <c r="D16">
        <v>213181.36</v>
      </c>
      <c r="F16">
        <v>189886.43</v>
      </c>
      <c r="G16">
        <v>810924.89</v>
      </c>
      <c r="M16">
        <v>553731</v>
      </c>
      <c r="N16">
        <v>2848.96</v>
      </c>
      <c r="Q16">
        <v>-2973935.87</v>
      </c>
      <c r="R16">
        <v>4613167.97</v>
      </c>
      <c r="T16">
        <v>1555953.66</v>
      </c>
      <c r="V16">
        <v>318.11</v>
      </c>
      <c r="Y16">
        <v>458264.24</v>
      </c>
      <c r="AB16">
        <v>1343246.98</v>
      </c>
      <c r="AC16">
        <v>86324.92</v>
      </c>
    </row>
    <row r="17" spans="1:30" x14ac:dyDescent="0.25">
      <c r="A17" t="s">
        <v>181</v>
      </c>
      <c r="B17">
        <v>361719.02</v>
      </c>
      <c r="C17">
        <v>1121.53</v>
      </c>
      <c r="D17">
        <v>178943.11</v>
      </c>
      <c r="F17">
        <v>1563370.45</v>
      </c>
      <c r="G17">
        <v>680647.75</v>
      </c>
      <c r="I17">
        <v>0</v>
      </c>
      <c r="M17">
        <v>289428.36</v>
      </c>
      <c r="N17">
        <v>10333</v>
      </c>
      <c r="Q17">
        <v>-116185.75</v>
      </c>
      <c r="R17">
        <v>2841083.43</v>
      </c>
      <c r="T17">
        <v>1321243.52</v>
      </c>
      <c r="V17">
        <v>601.52</v>
      </c>
      <c r="W17">
        <v>899730</v>
      </c>
      <c r="X17">
        <v>86836.53</v>
      </c>
      <c r="Y17">
        <v>1500406</v>
      </c>
      <c r="AA17">
        <v>42600</v>
      </c>
      <c r="AB17">
        <v>458120.64</v>
      </c>
      <c r="AC17">
        <v>115104.03</v>
      </c>
    </row>
    <row r="18" spans="1:30" x14ac:dyDescent="0.25">
      <c r="A18" t="s">
        <v>183</v>
      </c>
      <c r="B18">
        <v>637067.51</v>
      </c>
      <c r="C18">
        <v>0</v>
      </c>
      <c r="D18">
        <v>40954.89</v>
      </c>
      <c r="F18">
        <v>3668331.73</v>
      </c>
      <c r="G18">
        <v>372981.72</v>
      </c>
      <c r="I18">
        <v>0</v>
      </c>
      <c r="M18">
        <v>511468.61</v>
      </c>
      <c r="N18">
        <v>419.45</v>
      </c>
      <c r="P18">
        <v>2424646.83</v>
      </c>
      <c r="R18">
        <v>675062.61</v>
      </c>
      <c r="T18">
        <v>918488.89</v>
      </c>
      <c r="V18">
        <v>742.06</v>
      </c>
      <c r="W18">
        <v>2109911.2999999998</v>
      </c>
      <c r="X18">
        <v>230000</v>
      </c>
      <c r="Y18">
        <v>1195463.46</v>
      </c>
      <c r="AA18">
        <v>8184</v>
      </c>
      <c r="AB18">
        <v>727855.91</v>
      </c>
      <c r="AC18">
        <v>294208.57</v>
      </c>
    </row>
    <row r="19" spans="1:30" x14ac:dyDescent="0.25">
      <c r="A19" t="s">
        <v>185</v>
      </c>
      <c r="B19">
        <v>532509.9</v>
      </c>
      <c r="C19">
        <v>218525.93</v>
      </c>
      <c r="D19">
        <v>76401.490000000005</v>
      </c>
      <c r="F19">
        <v>151611</v>
      </c>
      <c r="G19">
        <v>1084782.51</v>
      </c>
      <c r="I19">
        <v>0</v>
      </c>
      <c r="M19">
        <v>291466.96000000002</v>
      </c>
      <c r="N19">
        <v>14932.55</v>
      </c>
      <c r="Q19">
        <v>-271654.02</v>
      </c>
      <c r="R19">
        <v>1767990.24</v>
      </c>
      <c r="T19">
        <v>2586610.37</v>
      </c>
      <c r="V19">
        <v>827</v>
      </c>
      <c r="W19">
        <v>1217990</v>
      </c>
      <c r="Y19">
        <v>1518802</v>
      </c>
      <c r="Z19">
        <v>8840</v>
      </c>
      <c r="AB19">
        <v>1681838.91</v>
      </c>
      <c r="AC19">
        <v>158951.35999999999</v>
      </c>
    </row>
    <row r="20" spans="1:30" x14ac:dyDescent="0.25">
      <c r="A20" t="s">
        <v>187</v>
      </c>
      <c r="B20">
        <v>505737.19</v>
      </c>
      <c r="C20">
        <v>36828</v>
      </c>
      <c r="D20">
        <v>150087.07999999999</v>
      </c>
      <c r="F20">
        <v>3560004.72</v>
      </c>
      <c r="G20">
        <v>906057.79</v>
      </c>
      <c r="M20">
        <v>241628.7</v>
      </c>
      <c r="N20">
        <v>20265.240000000002</v>
      </c>
      <c r="P20">
        <v>3333463.4</v>
      </c>
      <c r="Q20">
        <v>-102177.58</v>
      </c>
      <c r="R20">
        <v>938360.62</v>
      </c>
      <c r="T20">
        <v>1869578.44</v>
      </c>
      <c r="W20">
        <v>2111246.1</v>
      </c>
      <c r="Y20">
        <v>2605057.1</v>
      </c>
      <c r="AB20">
        <v>989007.5</v>
      </c>
      <c r="AC20">
        <v>215993.19</v>
      </c>
    </row>
    <row r="21" spans="1:30" x14ac:dyDescent="0.25">
      <c r="A21" t="s">
        <v>189</v>
      </c>
      <c r="B21">
        <v>866806.59</v>
      </c>
      <c r="C21">
        <v>11700</v>
      </c>
      <c r="D21">
        <v>84686.56</v>
      </c>
      <c r="F21">
        <v>229823.35</v>
      </c>
      <c r="G21">
        <v>798320.43</v>
      </c>
      <c r="M21">
        <v>400110.99</v>
      </c>
      <c r="N21">
        <v>4811.45</v>
      </c>
      <c r="Q21">
        <v>1245479.32</v>
      </c>
      <c r="R21">
        <v>909939.73</v>
      </c>
      <c r="T21">
        <v>1101938.1399999999</v>
      </c>
      <c r="V21">
        <v>1154.5</v>
      </c>
      <c r="W21">
        <v>1447300</v>
      </c>
      <c r="Y21">
        <v>2004483</v>
      </c>
      <c r="AB21">
        <v>671211.04</v>
      </c>
      <c r="AC21">
        <v>181003.16</v>
      </c>
    </row>
    <row r="22" spans="1:30" x14ac:dyDescent="0.25">
      <c r="A22" t="s">
        <v>191</v>
      </c>
      <c r="B22">
        <v>1205120.18</v>
      </c>
      <c r="C22">
        <v>672732.75</v>
      </c>
      <c r="D22">
        <v>122143.6</v>
      </c>
      <c r="F22">
        <v>635672.61</v>
      </c>
      <c r="G22">
        <v>562335.12</v>
      </c>
      <c r="I22">
        <v>0</v>
      </c>
      <c r="M22">
        <v>1176683.51</v>
      </c>
      <c r="N22">
        <v>67975.360000000001</v>
      </c>
      <c r="Q22">
        <v>385101.72</v>
      </c>
      <c r="R22">
        <v>1741975.93</v>
      </c>
      <c r="T22">
        <v>2119752.77</v>
      </c>
      <c r="U22">
        <v>7780</v>
      </c>
      <c r="W22">
        <v>916410</v>
      </c>
      <c r="Y22">
        <v>1026313</v>
      </c>
      <c r="AA22">
        <v>9196</v>
      </c>
      <c r="AB22">
        <v>1914037.34</v>
      </c>
      <c r="AC22">
        <v>91978.69</v>
      </c>
    </row>
    <row r="23" spans="1:30" x14ac:dyDescent="0.25">
      <c r="A23" t="s">
        <v>193</v>
      </c>
      <c r="B23">
        <v>794584.49</v>
      </c>
      <c r="C23">
        <v>51287.34</v>
      </c>
      <c r="D23">
        <v>304349.51</v>
      </c>
      <c r="F23">
        <v>1749062.06</v>
      </c>
      <c r="G23">
        <v>412765.62</v>
      </c>
      <c r="I23">
        <v>0</v>
      </c>
      <c r="M23">
        <v>420572.15</v>
      </c>
      <c r="N23">
        <v>326.55</v>
      </c>
      <c r="Q23">
        <v>850249.28</v>
      </c>
      <c r="R23">
        <v>2083742</v>
      </c>
      <c r="T23">
        <v>1244842.92</v>
      </c>
      <c r="V23">
        <v>6226.26</v>
      </c>
      <c r="W23">
        <v>662020</v>
      </c>
      <c r="Y23">
        <v>1047607</v>
      </c>
      <c r="AA23">
        <v>5740</v>
      </c>
      <c r="AB23">
        <v>525985.09</v>
      </c>
      <c r="AC23">
        <v>169098.05</v>
      </c>
    </row>
    <row r="24" spans="1:30" x14ac:dyDescent="0.25">
      <c r="A24" t="s">
        <v>198</v>
      </c>
      <c r="B24">
        <v>586394.89</v>
      </c>
      <c r="C24">
        <v>0</v>
      </c>
      <c r="D24">
        <v>12345.53</v>
      </c>
      <c r="F24">
        <v>161872.38</v>
      </c>
      <c r="G24">
        <v>33227.269999999997</v>
      </c>
      <c r="J24">
        <v>2435</v>
      </c>
      <c r="N24">
        <v>0</v>
      </c>
      <c r="P24">
        <v>-183930.23999999999</v>
      </c>
      <c r="Q24">
        <v>654578</v>
      </c>
      <c r="T24">
        <v>2876530.92</v>
      </c>
      <c r="V24">
        <v>382.11</v>
      </c>
      <c r="W24">
        <v>1566040</v>
      </c>
      <c r="X24">
        <v>13500</v>
      </c>
      <c r="Y24">
        <v>2193648</v>
      </c>
      <c r="AA24">
        <v>3000</v>
      </c>
      <c r="AB24">
        <v>1613995.22</v>
      </c>
      <c r="AC24">
        <v>94177.5</v>
      </c>
    </row>
    <row r="25" spans="1:30" x14ac:dyDescent="0.25">
      <c r="A25" t="s">
        <v>199</v>
      </c>
      <c r="B25">
        <v>306933.34000000003</v>
      </c>
      <c r="C25">
        <v>0</v>
      </c>
      <c r="D25">
        <v>14914.94</v>
      </c>
      <c r="F25">
        <v>865756.28</v>
      </c>
      <c r="G25">
        <v>1319290.92</v>
      </c>
      <c r="N25">
        <v>214</v>
      </c>
      <c r="P25">
        <v>-160236.91</v>
      </c>
      <c r="Q25">
        <v>2645305.21</v>
      </c>
      <c r="T25">
        <v>2030738.23</v>
      </c>
      <c r="V25">
        <v>307.24</v>
      </c>
      <c r="W25">
        <v>1779100</v>
      </c>
      <c r="X25">
        <v>30000</v>
      </c>
      <c r="Y25">
        <v>1950758.97</v>
      </c>
      <c r="Z25">
        <v>5000</v>
      </c>
      <c r="AB25">
        <v>1213357.03</v>
      </c>
      <c r="AC25">
        <v>197328.3</v>
      </c>
      <c r="AD25">
        <v>16117.99</v>
      </c>
    </row>
    <row r="26" spans="1:30" x14ac:dyDescent="0.25">
      <c r="A26" t="s">
        <v>200</v>
      </c>
      <c r="B26">
        <v>300427.90999999997</v>
      </c>
      <c r="C26">
        <v>1953663.5</v>
      </c>
      <c r="D26">
        <v>140264.71</v>
      </c>
      <c r="F26">
        <v>334691.08</v>
      </c>
      <c r="G26">
        <v>2211274.77</v>
      </c>
      <c r="M26">
        <v>232636</v>
      </c>
      <c r="N26">
        <v>50346.58</v>
      </c>
      <c r="O26">
        <v>-47100</v>
      </c>
      <c r="Q26">
        <v>2356065.7799999998</v>
      </c>
      <c r="R26">
        <v>1839928.23</v>
      </c>
      <c r="T26">
        <v>1491866.14</v>
      </c>
      <c r="W26">
        <v>1103200</v>
      </c>
      <c r="X26">
        <v>110400</v>
      </c>
      <c r="Y26">
        <v>1474151</v>
      </c>
      <c r="AB26">
        <v>460705.96</v>
      </c>
      <c r="AC26">
        <v>13888.8</v>
      </c>
    </row>
    <row r="27" spans="1:30" x14ac:dyDescent="0.25">
      <c r="A27" t="s">
        <v>201</v>
      </c>
      <c r="B27">
        <v>194511.59</v>
      </c>
      <c r="C27">
        <v>0</v>
      </c>
      <c r="D27">
        <v>4761.99</v>
      </c>
      <c r="F27">
        <v>2066952.35</v>
      </c>
      <c r="G27">
        <v>711712.45</v>
      </c>
      <c r="N27">
        <v>1232</v>
      </c>
      <c r="Q27">
        <v>-216749.42</v>
      </c>
      <c r="R27">
        <v>3263098.4</v>
      </c>
      <c r="S27">
        <v>294</v>
      </c>
      <c r="T27">
        <v>60528</v>
      </c>
      <c r="W27">
        <v>120010</v>
      </c>
      <c r="Y27">
        <v>170270</v>
      </c>
      <c r="AB27">
        <v>62221</v>
      </c>
      <c r="AC27">
        <v>17983.599999999999</v>
      </c>
    </row>
    <row r="28" spans="1:30" x14ac:dyDescent="0.25">
      <c r="A28" t="s">
        <v>202</v>
      </c>
      <c r="B28">
        <v>243368.19</v>
      </c>
      <c r="C28">
        <v>0</v>
      </c>
      <c r="D28">
        <v>16707.52</v>
      </c>
      <c r="F28">
        <v>1924995.55</v>
      </c>
      <c r="G28">
        <v>181814.61</v>
      </c>
      <c r="N28">
        <v>13905</v>
      </c>
      <c r="Q28">
        <v>-567793.26</v>
      </c>
      <c r="R28">
        <v>3122820.6</v>
      </c>
      <c r="T28">
        <v>1266208.44</v>
      </c>
      <c r="W28">
        <v>654400</v>
      </c>
      <c r="Y28">
        <v>1083940</v>
      </c>
      <c r="AB28">
        <v>630738.47</v>
      </c>
      <c r="AC28">
        <v>261526.44</v>
      </c>
    </row>
    <row r="29" spans="1:30" x14ac:dyDescent="0.25">
      <c r="A29" t="s">
        <v>203</v>
      </c>
      <c r="B29">
        <v>280821.11</v>
      </c>
      <c r="C29">
        <v>0</v>
      </c>
      <c r="D29">
        <v>71355.09</v>
      </c>
      <c r="F29">
        <v>1042185.86</v>
      </c>
      <c r="G29">
        <v>960464.71</v>
      </c>
      <c r="M29">
        <v>268675</v>
      </c>
      <c r="N29">
        <v>5411</v>
      </c>
      <c r="Q29">
        <v>2155793.19</v>
      </c>
      <c r="T29">
        <v>1470996.54</v>
      </c>
      <c r="U29">
        <v>-154000</v>
      </c>
      <c r="V29">
        <v>668.43</v>
      </c>
      <c r="W29">
        <v>457360</v>
      </c>
      <c r="X29">
        <v>14100</v>
      </c>
      <c r="Y29">
        <v>944338</v>
      </c>
      <c r="AA29">
        <v>1048</v>
      </c>
      <c r="AB29">
        <v>675312.96</v>
      </c>
      <c r="AC29">
        <v>84278.43</v>
      </c>
    </row>
    <row r="30" spans="1:30" x14ac:dyDescent="0.25">
      <c r="A30" t="s">
        <v>204</v>
      </c>
      <c r="B30">
        <v>814879.5</v>
      </c>
      <c r="C30">
        <v>69214.5</v>
      </c>
      <c r="D30">
        <v>113516.29</v>
      </c>
      <c r="F30">
        <v>798872.82</v>
      </c>
      <c r="G30">
        <v>1002453.7</v>
      </c>
      <c r="M30">
        <v>231674</v>
      </c>
      <c r="N30">
        <v>-1663</v>
      </c>
      <c r="P30">
        <v>-210876.62</v>
      </c>
      <c r="Q30">
        <v>2709594.88</v>
      </c>
      <c r="T30">
        <v>1063283.3600000001</v>
      </c>
      <c r="V30">
        <v>49.35</v>
      </c>
      <c r="W30">
        <v>657720</v>
      </c>
      <c r="Y30">
        <v>925368</v>
      </c>
      <c r="AB30">
        <v>368954.96</v>
      </c>
      <c r="AC30">
        <v>205322.2</v>
      </c>
    </row>
    <row r="31" spans="1:30" x14ac:dyDescent="0.25">
      <c r="A31" t="s">
        <v>205</v>
      </c>
      <c r="B31">
        <v>473007.27</v>
      </c>
      <c r="C31">
        <v>0</v>
      </c>
      <c r="D31">
        <v>3281.27</v>
      </c>
      <c r="E31">
        <v>21469</v>
      </c>
      <c r="F31">
        <v>37571</v>
      </c>
      <c r="G31">
        <v>526955.27</v>
      </c>
      <c r="N31">
        <v>20000</v>
      </c>
      <c r="O31">
        <v>551</v>
      </c>
      <c r="P31">
        <v>-2190280.75</v>
      </c>
      <c r="Q31">
        <v>41156.1</v>
      </c>
      <c r="R31">
        <v>3095144.84</v>
      </c>
      <c r="T31">
        <v>1086201.3400000001</v>
      </c>
      <c r="U31">
        <v>275111</v>
      </c>
      <c r="V31">
        <v>483.52</v>
      </c>
      <c r="W31">
        <v>1522700</v>
      </c>
      <c r="X31">
        <v>90869</v>
      </c>
      <c r="Y31">
        <v>1825061</v>
      </c>
      <c r="AB31">
        <v>653385.24</v>
      </c>
      <c r="AC31">
        <v>207986</v>
      </c>
    </row>
    <row r="32" spans="1:30" x14ac:dyDescent="0.25">
      <c r="A32" t="s">
        <v>206</v>
      </c>
      <c r="B32">
        <v>94832.1</v>
      </c>
      <c r="C32">
        <v>0</v>
      </c>
      <c r="D32">
        <v>10272</v>
      </c>
      <c r="F32">
        <v>767834.66</v>
      </c>
      <c r="G32">
        <v>2710465.51</v>
      </c>
      <c r="N32">
        <v>6194</v>
      </c>
      <c r="Q32">
        <v>3943255.19</v>
      </c>
      <c r="T32">
        <v>1414992.42</v>
      </c>
      <c r="W32">
        <v>1515750</v>
      </c>
      <c r="Y32">
        <v>2017389</v>
      </c>
      <c r="AB32">
        <v>806159.04</v>
      </c>
      <c r="AC32">
        <v>381909.3</v>
      </c>
    </row>
    <row r="33" spans="1:30" x14ac:dyDescent="0.25">
      <c r="A33" t="s">
        <v>207</v>
      </c>
      <c r="B33">
        <v>285961.62</v>
      </c>
      <c r="C33">
        <v>15000</v>
      </c>
      <c r="D33">
        <v>17669.34</v>
      </c>
      <c r="F33">
        <v>1252036.54</v>
      </c>
      <c r="G33">
        <v>24174</v>
      </c>
      <c r="N33">
        <v>5487</v>
      </c>
      <c r="Q33">
        <v>-40536.97</v>
      </c>
      <c r="R33">
        <v>1455376.69</v>
      </c>
      <c r="T33">
        <v>1088321.98</v>
      </c>
      <c r="V33">
        <v>198.66</v>
      </c>
      <c r="Y33">
        <v>452496</v>
      </c>
      <c r="AB33">
        <v>235500</v>
      </c>
      <c r="AC33">
        <v>64459.86</v>
      </c>
    </row>
    <row r="34" spans="1:30" x14ac:dyDescent="0.25">
      <c r="A34" t="s">
        <v>208</v>
      </c>
      <c r="B34">
        <v>386976.66</v>
      </c>
      <c r="C34">
        <v>79703.520000000004</v>
      </c>
      <c r="D34">
        <v>123867.04</v>
      </c>
      <c r="F34">
        <v>644375.87</v>
      </c>
      <c r="G34">
        <v>250255.09</v>
      </c>
      <c r="N34">
        <v>0</v>
      </c>
      <c r="Q34">
        <v>293859.27</v>
      </c>
      <c r="R34">
        <v>1829621.52</v>
      </c>
      <c r="T34">
        <v>1645129.11</v>
      </c>
      <c r="V34">
        <v>531.4</v>
      </c>
      <c r="Y34">
        <v>610744</v>
      </c>
      <c r="AB34">
        <v>955063.02</v>
      </c>
      <c r="AC34">
        <v>199336.1</v>
      </c>
    </row>
    <row r="35" spans="1:30" x14ac:dyDescent="0.25">
      <c r="A35" t="s">
        <v>209</v>
      </c>
      <c r="B35">
        <v>388688.73</v>
      </c>
      <c r="C35">
        <v>21120</v>
      </c>
      <c r="D35">
        <v>92462.720000000001</v>
      </c>
      <c r="F35">
        <v>331558.93</v>
      </c>
      <c r="G35">
        <v>138477.1</v>
      </c>
      <c r="H35">
        <v>1</v>
      </c>
      <c r="M35">
        <v>349174</v>
      </c>
      <c r="N35">
        <v>-5083</v>
      </c>
      <c r="Q35">
        <v>-1995822.78</v>
      </c>
      <c r="R35">
        <v>2563303.2200000002</v>
      </c>
      <c r="T35">
        <v>1564724.28</v>
      </c>
      <c r="W35">
        <v>58890</v>
      </c>
      <c r="Y35">
        <v>906923</v>
      </c>
      <c r="AB35">
        <v>303446.43</v>
      </c>
      <c r="AC35">
        <v>115757.81</v>
      </c>
    </row>
    <row r="36" spans="1:30" x14ac:dyDescent="0.25">
      <c r="A36" t="s">
        <v>213</v>
      </c>
      <c r="B36">
        <v>1370058.63</v>
      </c>
      <c r="C36">
        <v>4928</v>
      </c>
      <c r="D36">
        <v>36065.85</v>
      </c>
      <c r="F36">
        <v>456102.12</v>
      </c>
      <c r="G36">
        <v>110698.86</v>
      </c>
      <c r="I36">
        <v>367010</v>
      </c>
      <c r="J36">
        <v>684.81</v>
      </c>
      <c r="M36">
        <v>525496</v>
      </c>
      <c r="N36">
        <v>2017.09</v>
      </c>
      <c r="Q36">
        <v>-2756755.41</v>
      </c>
      <c r="R36">
        <v>3551030.77</v>
      </c>
      <c r="T36">
        <v>2127200.58</v>
      </c>
      <c r="V36">
        <v>1106.51</v>
      </c>
      <c r="W36">
        <v>1971964.74</v>
      </c>
      <c r="X36">
        <v>31880</v>
      </c>
      <c r="Y36">
        <v>2460972.7400000002</v>
      </c>
      <c r="Z36">
        <v>36561.800000000003</v>
      </c>
      <c r="AB36">
        <v>1082087.95</v>
      </c>
      <c r="AC36">
        <v>132089.14000000001</v>
      </c>
      <c r="AD36">
        <v>20000</v>
      </c>
    </row>
    <row r="37" spans="1:30" x14ac:dyDescent="0.25">
      <c r="A37" t="s">
        <v>214</v>
      </c>
      <c r="B37">
        <v>359352.07</v>
      </c>
      <c r="C37">
        <v>66017.53</v>
      </c>
      <c r="D37">
        <v>72904.39</v>
      </c>
      <c r="F37">
        <v>229385</v>
      </c>
      <c r="G37">
        <v>143874.14000000001</v>
      </c>
      <c r="I37">
        <v>5500</v>
      </c>
      <c r="M37">
        <v>37200</v>
      </c>
      <c r="N37">
        <v>791.76</v>
      </c>
      <c r="Q37">
        <v>-719783.87</v>
      </c>
      <c r="R37">
        <v>1997207.95</v>
      </c>
      <c r="T37">
        <v>1244601.6399999999</v>
      </c>
      <c r="V37">
        <v>1048.05</v>
      </c>
      <c r="W37">
        <v>820680</v>
      </c>
      <c r="Y37">
        <v>1321251</v>
      </c>
      <c r="Z37">
        <v>4390</v>
      </c>
      <c r="AB37">
        <v>1025513.77</v>
      </c>
      <c r="AC37">
        <v>66178.36</v>
      </c>
    </row>
    <row r="38" spans="1:30" x14ac:dyDescent="0.25">
      <c r="A38" t="s">
        <v>215</v>
      </c>
      <c r="B38">
        <v>167223</v>
      </c>
      <c r="C38">
        <v>52987.82</v>
      </c>
      <c r="D38">
        <v>66925.77</v>
      </c>
      <c r="F38">
        <v>139694.06</v>
      </c>
      <c r="G38">
        <v>89787.35</v>
      </c>
      <c r="I38">
        <v>12542</v>
      </c>
      <c r="M38">
        <v>163285.98000000001</v>
      </c>
      <c r="N38">
        <v>5335.14</v>
      </c>
      <c r="Q38">
        <v>-2481032.38</v>
      </c>
      <c r="R38">
        <v>2854572.07</v>
      </c>
      <c r="T38">
        <v>1598654.91</v>
      </c>
      <c r="U38">
        <v>2767374.02</v>
      </c>
      <c r="V38">
        <v>311</v>
      </c>
      <c r="W38">
        <v>1077195</v>
      </c>
      <c r="Y38">
        <v>1413026.04</v>
      </c>
      <c r="Z38">
        <v>3648</v>
      </c>
      <c r="AA38">
        <v>3296</v>
      </c>
      <c r="AB38">
        <v>3875633.24</v>
      </c>
      <c r="AC38">
        <v>45961.5</v>
      </c>
      <c r="AD38">
        <v>20000</v>
      </c>
    </row>
    <row r="39" spans="1:30" x14ac:dyDescent="0.25">
      <c r="A39" t="s">
        <v>216</v>
      </c>
      <c r="B39">
        <v>809464.48</v>
      </c>
      <c r="C39">
        <v>35869.25</v>
      </c>
      <c r="D39">
        <v>26475.82</v>
      </c>
      <c r="F39">
        <v>322886.84999999998</v>
      </c>
      <c r="G39">
        <v>111479.05</v>
      </c>
      <c r="I39">
        <v>4000</v>
      </c>
      <c r="M39">
        <v>175860</v>
      </c>
      <c r="N39">
        <v>0</v>
      </c>
      <c r="Q39">
        <v>-399490.11</v>
      </c>
      <c r="R39">
        <v>1440362.48</v>
      </c>
      <c r="T39">
        <v>942577.81</v>
      </c>
      <c r="V39">
        <v>587.30999999999995</v>
      </c>
      <c r="X39">
        <v>120039</v>
      </c>
      <c r="Y39">
        <v>222056</v>
      </c>
      <c r="Z39">
        <v>12781</v>
      </c>
      <c r="AB39">
        <v>441427.01</v>
      </c>
      <c r="AC39">
        <v>189260.53</v>
      </c>
    </row>
    <row r="40" spans="1:30" x14ac:dyDescent="0.25">
      <c r="A40" t="s">
        <v>217</v>
      </c>
      <c r="B40">
        <v>584060.97</v>
      </c>
      <c r="C40">
        <v>37839.35</v>
      </c>
      <c r="D40">
        <v>16774.189999999999</v>
      </c>
      <c r="F40">
        <v>2437789.2799999998</v>
      </c>
      <c r="G40">
        <v>283766.32</v>
      </c>
      <c r="I40">
        <v>0</v>
      </c>
      <c r="M40">
        <v>186014.9</v>
      </c>
      <c r="N40">
        <v>52.33</v>
      </c>
      <c r="Q40">
        <v>2689157.8</v>
      </c>
      <c r="R40">
        <v>455164.99</v>
      </c>
      <c r="T40">
        <v>903335.56</v>
      </c>
      <c r="U40">
        <v>28500</v>
      </c>
      <c r="V40">
        <v>549.62</v>
      </c>
      <c r="W40">
        <v>1380467.2</v>
      </c>
      <c r="Y40">
        <v>1584701.2</v>
      </c>
      <c r="Z40">
        <v>3956</v>
      </c>
      <c r="AB40">
        <v>521153.44</v>
      </c>
      <c r="AC40">
        <v>262184.96000000002</v>
      </c>
    </row>
    <row r="41" spans="1:30" x14ac:dyDescent="0.25">
      <c r="A41" t="s">
        <v>218</v>
      </c>
      <c r="B41">
        <v>362668.88</v>
      </c>
      <c r="C41">
        <v>4787</v>
      </c>
      <c r="D41">
        <v>158139.25</v>
      </c>
      <c r="F41">
        <v>184939.86</v>
      </c>
      <c r="G41">
        <v>384176.16</v>
      </c>
      <c r="N41">
        <v>9588.2099999999991</v>
      </c>
      <c r="Q41">
        <v>-966153.17</v>
      </c>
      <c r="R41">
        <v>1976836.89</v>
      </c>
      <c r="T41">
        <v>932765.83</v>
      </c>
      <c r="V41">
        <v>500.53</v>
      </c>
      <c r="W41">
        <v>977102</v>
      </c>
      <c r="X41">
        <v>126331</v>
      </c>
      <c r="Y41">
        <v>1088926</v>
      </c>
      <c r="Z41">
        <v>28955</v>
      </c>
      <c r="AB41">
        <v>726167.12</v>
      </c>
      <c r="AC41">
        <v>110786.02</v>
      </c>
    </row>
    <row r="42" spans="1:30" x14ac:dyDescent="0.25">
      <c r="A42" t="s">
        <v>219</v>
      </c>
      <c r="B42">
        <v>879768.95</v>
      </c>
      <c r="C42">
        <v>77815.009999999995</v>
      </c>
      <c r="D42">
        <v>57919.09</v>
      </c>
      <c r="F42">
        <v>326976.49</v>
      </c>
      <c r="G42">
        <v>264985.21999999997</v>
      </c>
      <c r="I42">
        <v>0</v>
      </c>
      <c r="M42">
        <v>163837.4</v>
      </c>
      <c r="N42">
        <v>2805.71</v>
      </c>
      <c r="Q42">
        <v>-657163.15</v>
      </c>
      <c r="R42">
        <v>1732965.71</v>
      </c>
      <c r="T42">
        <v>1524928.82</v>
      </c>
      <c r="U42">
        <v>62850</v>
      </c>
      <c r="V42">
        <v>946.02</v>
      </c>
      <c r="W42">
        <v>1148187.4099999999</v>
      </c>
      <c r="X42">
        <v>162221</v>
      </c>
      <c r="Y42">
        <v>1538653.41</v>
      </c>
      <c r="Z42">
        <v>36820</v>
      </c>
      <c r="AB42">
        <v>737675.7</v>
      </c>
      <c r="AC42">
        <v>85141.47</v>
      </c>
    </row>
    <row r="43" spans="1:30" x14ac:dyDescent="0.25">
      <c r="A43" t="s">
        <v>220</v>
      </c>
      <c r="B43">
        <v>500287.01</v>
      </c>
      <c r="C43">
        <v>51761.54</v>
      </c>
      <c r="D43">
        <v>300939.86</v>
      </c>
      <c r="F43">
        <v>166015.39000000001</v>
      </c>
      <c r="G43">
        <v>91647.86</v>
      </c>
      <c r="I43">
        <v>6500</v>
      </c>
      <c r="M43">
        <v>160047.04000000001</v>
      </c>
      <c r="N43">
        <v>333.82</v>
      </c>
      <c r="Q43">
        <v>-999664.08</v>
      </c>
      <c r="R43">
        <v>2083523.09</v>
      </c>
      <c r="T43">
        <v>1031215.65</v>
      </c>
      <c r="U43">
        <v>37450</v>
      </c>
      <c r="V43">
        <v>581.78</v>
      </c>
      <c r="W43">
        <v>622239</v>
      </c>
      <c r="X43">
        <v>133979</v>
      </c>
      <c r="Y43">
        <v>931383</v>
      </c>
      <c r="Z43">
        <v>9719</v>
      </c>
      <c r="AB43">
        <v>658084.32999999996</v>
      </c>
      <c r="AC43">
        <v>265877.94</v>
      </c>
    </row>
    <row r="44" spans="1:30" x14ac:dyDescent="0.25">
      <c r="A44" t="s">
        <v>221</v>
      </c>
      <c r="B44">
        <v>661923.91</v>
      </c>
      <c r="C44">
        <v>22000</v>
      </c>
      <c r="D44">
        <v>15405.46</v>
      </c>
      <c r="F44">
        <v>1027434.89</v>
      </c>
      <c r="G44">
        <v>279137.59000000003</v>
      </c>
      <c r="I44">
        <v>0</v>
      </c>
      <c r="M44">
        <v>147270</v>
      </c>
      <c r="N44">
        <v>573.09</v>
      </c>
      <c r="Q44">
        <v>1905442.14</v>
      </c>
      <c r="T44">
        <v>1400619.89</v>
      </c>
      <c r="V44">
        <v>621.42999999999995</v>
      </c>
      <c r="W44">
        <v>919310</v>
      </c>
      <c r="Y44">
        <v>1471448</v>
      </c>
      <c r="Z44">
        <v>1240</v>
      </c>
      <c r="AA44">
        <v>960</v>
      </c>
      <c r="AB44">
        <v>625224.06999999995</v>
      </c>
      <c r="AC44">
        <v>161292.37</v>
      </c>
    </row>
    <row r="45" spans="1:30" x14ac:dyDescent="0.25">
      <c r="A45" t="s">
        <v>222</v>
      </c>
      <c r="B45">
        <v>245615.07</v>
      </c>
      <c r="C45">
        <v>157439.01</v>
      </c>
      <c r="D45">
        <v>26606.51</v>
      </c>
      <c r="F45">
        <v>604055.91</v>
      </c>
      <c r="G45">
        <v>204036.31</v>
      </c>
      <c r="I45">
        <v>0</v>
      </c>
      <c r="M45">
        <v>72000</v>
      </c>
      <c r="N45">
        <v>6640.58</v>
      </c>
      <c r="Q45">
        <v>-423177.52</v>
      </c>
      <c r="R45">
        <v>1500565.11</v>
      </c>
      <c r="T45">
        <v>1240946.74</v>
      </c>
      <c r="U45">
        <v>420850</v>
      </c>
      <c r="V45">
        <v>241.3</v>
      </c>
      <c r="W45">
        <v>1214164.95</v>
      </c>
      <c r="X45">
        <v>153481</v>
      </c>
      <c r="Y45">
        <v>1605200.95</v>
      </c>
      <c r="Z45">
        <v>28203</v>
      </c>
      <c r="AB45">
        <v>1117552.8999999999</v>
      </c>
      <c r="AC45">
        <v>129724.08</v>
      </c>
    </row>
    <row r="46" spans="1:30" x14ac:dyDescent="0.25">
      <c r="A46" t="s">
        <v>224</v>
      </c>
      <c r="B46">
        <v>354761.99</v>
      </c>
      <c r="C46">
        <v>4107.8999999999996</v>
      </c>
      <c r="D46">
        <v>7208.63</v>
      </c>
      <c r="F46">
        <v>14619</v>
      </c>
      <c r="G46">
        <v>31206.69</v>
      </c>
      <c r="I46">
        <v>0</v>
      </c>
      <c r="M46">
        <v>123951</v>
      </c>
      <c r="N46">
        <v>2301.0100000000002</v>
      </c>
      <c r="Q46">
        <v>-2101244.9500000002</v>
      </c>
      <c r="R46">
        <v>2280594.58</v>
      </c>
      <c r="T46">
        <v>1216888.9099999999</v>
      </c>
      <c r="V46">
        <v>299.57</v>
      </c>
      <c r="W46">
        <v>1510290.76</v>
      </c>
      <c r="Y46">
        <v>1913904.23</v>
      </c>
      <c r="Z46">
        <v>52879</v>
      </c>
      <c r="AB46">
        <v>520940.44</v>
      </c>
      <c r="AC46">
        <v>24621</v>
      </c>
    </row>
    <row r="47" spans="1:30" x14ac:dyDescent="0.25">
      <c r="A47" t="s">
        <v>228</v>
      </c>
      <c r="B47">
        <v>336881.48</v>
      </c>
      <c r="C47">
        <v>60621.75</v>
      </c>
      <c r="D47">
        <v>112534.41</v>
      </c>
      <c r="F47">
        <v>5743150.46</v>
      </c>
      <c r="G47">
        <v>1768046.66</v>
      </c>
      <c r="I47">
        <v>-3578</v>
      </c>
      <c r="M47">
        <v>160640</v>
      </c>
      <c r="N47">
        <v>376</v>
      </c>
      <c r="P47">
        <v>-1378318.91</v>
      </c>
      <c r="Q47">
        <v>7289098.9199999999</v>
      </c>
      <c r="R47">
        <v>2114009</v>
      </c>
      <c r="T47">
        <v>1026379.1</v>
      </c>
      <c r="U47">
        <v>94250</v>
      </c>
      <c r="V47">
        <v>982.05</v>
      </c>
      <c r="W47">
        <v>409878.15</v>
      </c>
      <c r="Y47">
        <v>710034.15</v>
      </c>
      <c r="AB47">
        <v>494455.62</v>
      </c>
      <c r="AC47">
        <v>230182.58</v>
      </c>
    </row>
    <row r="48" spans="1:30" x14ac:dyDescent="0.25">
      <c r="A48" t="s">
        <v>229</v>
      </c>
      <c r="B48">
        <v>878655.74</v>
      </c>
      <c r="C48">
        <v>99449.53</v>
      </c>
      <c r="D48">
        <v>10500.82</v>
      </c>
      <c r="F48">
        <v>3445130.1</v>
      </c>
      <c r="G48">
        <v>189446.58</v>
      </c>
      <c r="I48">
        <v>0</v>
      </c>
      <c r="M48">
        <v>383250</v>
      </c>
      <c r="N48">
        <v>941</v>
      </c>
      <c r="Q48">
        <v>2570106.02</v>
      </c>
      <c r="R48">
        <v>1646714.98</v>
      </c>
      <c r="T48">
        <v>1104740.55</v>
      </c>
      <c r="V48">
        <v>763.17</v>
      </c>
      <c r="W48">
        <v>899202.33</v>
      </c>
      <c r="Y48">
        <v>1137569.33</v>
      </c>
      <c r="Z48">
        <v>2500</v>
      </c>
      <c r="AA48">
        <v>21632</v>
      </c>
      <c r="AB48">
        <v>407875.43</v>
      </c>
      <c r="AC48">
        <v>180370.45</v>
      </c>
      <c r="AD48">
        <v>208040</v>
      </c>
    </row>
    <row r="49" spans="1:30" x14ac:dyDescent="0.25">
      <c r="A49" t="s">
        <v>230</v>
      </c>
      <c r="B49">
        <v>1166353.1200000001</v>
      </c>
      <c r="C49">
        <v>6041.5</v>
      </c>
      <c r="D49">
        <v>9994.5300000000007</v>
      </c>
      <c r="F49">
        <v>1459793.37</v>
      </c>
      <c r="G49">
        <v>2027270.7</v>
      </c>
      <c r="H49">
        <v>73999</v>
      </c>
      <c r="I49">
        <v>51290</v>
      </c>
      <c r="N49">
        <v>1164.83</v>
      </c>
      <c r="Q49">
        <v>2243110.77</v>
      </c>
      <c r="R49">
        <v>2273364.33</v>
      </c>
      <c r="T49">
        <v>201592.67</v>
      </c>
      <c r="W49">
        <v>82430</v>
      </c>
      <c r="Y49">
        <v>107286</v>
      </c>
      <c r="AB49">
        <v>12205.49</v>
      </c>
      <c r="AC49">
        <v>20569.89</v>
      </c>
    </row>
    <row r="50" spans="1:30" x14ac:dyDescent="0.25">
      <c r="A50" t="s">
        <v>234</v>
      </c>
      <c r="B50">
        <v>1297502.53</v>
      </c>
      <c r="C50">
        <v>0</v>
      </c>
      <c r="D50">
        <v>14801.46</v>
      </c>
      <c r="F50">
        <v>25712.32</v>
      </c>
      <c r="G50">
        <v>580012.81999999995</v>
      </c>
      <c r="I50">
        <v>0</v>
      </c>
      <c r="J50">
        <v>1532.72</v>
      </c>
      <c r="N50">
        <v>3498.3</v>
      </c>
      <c r="O50">
        <v>118000</v>
      </c>
      <c r="Q50">
        <v>-610377.69999999995</v>
      </c>
      <c r="R50">
        <v>2191305.25</v>
      </c>
      <c r="S50">
        <v>1131.93</v>
      </c>
      <c r="T50">
        <v>1137304.8899999999</v>
      </c>
      <c r="W50">
        <v>1257508</v>
      </c>
      <c r="Y50">
        <v>1453632</v>
      </c>
      <c r="Z50">
        <v>9440</v>
      </c>
      <c r="AB50">
        <v>467936.26</v>
      </c>
      <c r="AC50">
        <v>71496</v>
      </c>
    </row>
    <row r="51" spans="1:30" x14ac:dyDescent="0.25">
      <c r="A51" t="s">
        <v>235</v>
      </c>
      <c r="B51">
        <v>1263091.19</v>
      </c>
      <c r="C51">
        <v>0</v>
      </c>
      <c r="D51">
        <v>44166.34</v>
      </c>
      <c r="F51">
        <v>976927.78</v>
      </c>
      <c r="G51">
        <v>60919.07</v>
      </c>
      <c r="I51">
        <v>-4000</v>
      </c>
      <c r="M51">
        <v>424950</v>
      </c>
      <c r="N51">
        <v>-348057.96</v>
      </c>
      <c r="Q51">
        <v>274569.81</v>
      </c>
      <c r="R51">
        <v>2281491.52</v>
      </c>
      <c r="T51">
        <v>2623538.14</v>
      </c>
      <c r="V51">
        <v>1576.15</v>
      </c>
      <c r="W51">
        <v>2586323.4</v>
      </c>
      <c r="Y51">
        <v>2906323.4</v>
      </c>
      <c r="Z51">
        <v>33504</v>
      </c>
      <c r="AB51">
        <v>1416024.23</v>
      </c>
      <c r="AC51">
        <v>135335.04999999999</v>
      </c>
    </row>
    <row r="52" spans="1:30" x14ac:dyDescent="0.25">
      <c r="A52" t="s">
        <v>236</v>
      </c>
      <c r="B52">
        <v>926207.96</v>
      </c>
      <c r="C52">
        <v>6192</v>
      </c>
      <c r="D52">
        <v>14679.9</v>
      </c>
      <c r="F52">
        <v>15180.35</v>
      </c>
      <c r="G52">
        <v>1400338.76</v>
      </c>
      <c r="I52">
        <v>0</v>
      </c>
      <c r="J52">
        <v>0</v>
      </c>
      <c r="N52">
        <v>5963.21</v>
      </c>
      <c r="Q52">
        <v>-697981.57</v>
      </c>
      <c r="R52">
        <v>2647377.69</v>
      </c>
      <c r="T52">
        <v>2018860.73</v>
      </c>
      <c r="V52">
        <v>362.71</v>
      </c>
      <c r="W52">
        <v>1541784.7</v>
      </c>
      <c r="Y52">
        <v>1541784.7</v>
      </c>
      <c r="Z52">
        <v>8424</v>
      </c>
      <c r="AB52">
        <v>1170733.9099999999</v>
      </c>
      <c r="AC52">
        <v>109673.72</v>
      </c>
      <c r="AD52">
        <v>202.17</v>
      </c>
    </row>
    <row r="53" spans="1:30" x14ac:dyDescent="0.25">
      <c r="A53" t="s">
        <v>237</v>
      </c>
      <c r="B53">
        <v>1717775.78</v>
      </c>
      <c r="C53">
        <v>0</v>
      </c>
      <c r="D53">
        <v>6152.52</v>
      </c>
      <c r="F53">
        <v>17761.22</v>
      </c>
      <c r="G53">
        <v>294583.28999999998</v>
      </c>
      <c r="I53">
        <v>0</v>
      </c>
      <c r="K53">
        <v>299520</v>
      </c>
      <c r="N53">
        <v>2487.8200000000002</v>
      </c>
      <c r="Q53">
        <v>-2944736.05</v>
      </c>
      <c r="R53">
        <v>4706462.17</v>
      </c>
      <c r="T53">
        <v>1670299.24</v>
      </c>
      <c r="U53">
        <v>185000</v>
      </c>
      <c r="V53">
        <v>3161.97</v>
      </c>
      <c r="W53">
        <v>1574714</v>
      </c>
      <c r="Y53">
        <v>2097900</v>
      </c>
      <c r="AB53">
        <v>896753.91</v>
      </c>
      <c r="AC53">
        <v>121222.43</v>
      </c>
    </row>
    <row r="54" spans="1:30" x14ac:dyDescent="0.25">
      <c r="A54" t="s">
        <v>241</v>
      </c>
      <c r="B54">
        <v>1630847.88</v>
      </c>
      <c r="C54">
        <v>45500</v>
      </c>
      <c r="D54">
        <v>52812.06</v>
      </c>
      <c r="F54">
        <v>930713.95</v>
      </c>
      <c r="G54">
        <v>1125431.33</v>
      </c>
      <c r="N54">
        <v>-1819.98</v>
      </c>
      <c r="Q54">
        <v>2386616.98</v>
      </c>
      <c r="R54">
        <v>954921</v>
      </c>
      <c r="T54">
        <v>212487.93</v>
      </c>
      <c r="U54">
        <v>326500</v>
      </c>
      <c r="V54">
        <v>1502.07</v>
      </c>
      <c r="W54">
        <v>840722.86</v>
      </c>
      <c r="X54">
        <v>1536573.05</v>
      </c>
      <c r="Y54">
        <v>1464300.86</v>
      </c>
      <c r="AB54">
        <v>669926.69999999995</v>
      </c>
      <c r="AC54">
        <v>289471.13</v>
      </c>
      <c r="AD54">
        <v>48500</v>
      </c>
    </row>
    <row r="55" spans="1:30" x14ac:dyDescent="0.25">
      <c r="A55" t="s">
        <v>242</v>
      </c>
      <c r="B55">
        <v>1900942.07</v>
      </c>
      <c r="C55">
        <v>97400</v>
      </c>
      <c r="D55">
        <v>146273.64000000001</v>
      </c>
      <c r="F55">
        <v>1651542.61</v>
      </c>
      <c r="G55">
        <v>393109.44</v>
      </c>
      <c r="M55">
        <v>2473417.19</v>
      </c>
      <c r="N55">
        <v>593.70000000000005</v>
      </c>
      <c r="Q55">
        <v>1793983.7</v>
      </c>
      <c r="R55">
        <v>2528782.23</v>
      </c>
      <c r="T55">
        <v>291709.65000000002</v>
      </c>
      <c r="U55">
        <v>295490</v>
      </c>
      <c r="V55">
        <v>2772.09</v>
      </c>
      <c r="W55">
        <v>1117510</v>
      </c>
      <c r="X55">
        <v>780675</v>
      </c>
      <c r="Y55">
        <v>1661943</v>
      </c>
      <c r="Z55">
        <v>7038</v>
      </c>
      <c r="AA55">
        <v>7374</v>
      </c>
      <c r="AB55">
        <v>3100149.06</v>
      </c>
      <c r="AC55">
        <v>268161.74</v>
      </c>
      <c r="AD55">
        <v>15000</v>
      </c>
    </row>
    <row r="56" spans="1:30" x14ac:dyDescent="0.25">
      <c r="A56" t="s">
        <v>243</v>
      </c>
      <c r="B56">
        <v>315329.14</v>
      </c>
      <c r="C56">
        <v>14108</v>
      </c>
      <c r="D56">
        <v>930</v>
      </c>
      <c r="F56">
        <v>679474.46</v>
      </c>
      <c r="G56">
        <v>232959.35</v>
      </c>
      <c r="N56">
        <v>140.03</v>
      </c>
      <c r="Q56">
        <v>-1254636.56</v>
      </c>
      <c r="R56">
        <v>2500517.0699999998</v>
      </c>
      <c r="T56">
        <v>292196.82</v>
      </c>
      <c r="U56">
        <v>129789</v>
      </c>
      <c r="V56">
        <v>399.93</v>
      </c>
      <c r="W56">
        <v>1933392.5</v>
      </c>
      <c r="X56">
        <v>1197073.8999999999</v>
      </c>
      <c r="Y56">
        <v>2360162.5</v>
      </c>
      <c r="AB56">
        <v>921092.66</v>
      </c>
      <c r="AC56">
        <v>161586.57999999999</v>
      </c>
      <c r="AD56">
        <v>26000</v>
      </c>
    </row>
    <row r="57" spans="1:30" x14ac:dyDescent="0.25">
      <c r="A57" t="s">
        <v>244</v>
      </c>
      <c r="B57">
        <v>1153581.99</v>
      </c>
      <c r="C57">
        <v>147600</v>
      </c>
      <c r="D57">
        <v>68403.12</v>
      </c>
      <c r="F57">
        <v>442125.44</v>
      </c>
      <c r="G57">
        <v>261530.96</v>
      </c>
      <c r="N57">
        <v>256</v>
      </c>
      <c r="Q57">
        <v>-356147.71</v>
      </c>
      <c r="R57">
        <v>1946573.94</v>
      </c>
      <c r="T57">
        <v>464047.8</v>
      </c>
      <c r="U57">
        <v>455685</v>
      </c>
      <c r="V57">
        <v>727.66</v>
      </c>
      <c r="W57">
        <v>951026.5</v>
      </c>
      <c r="X57">
        <v>1135388.3999999999</v>
      </c>
      <c r="Y57">
        <v>1345459.5</v>
      </c>
      <c r="Z57">
        <v>15908</v>
      </c>
      <c r="AB57">
        <v>652378.06000000006</v>
      </c>
      <c r="AC57">
        <v>176682.52</v>
      </c>
      <c r="AD57">
        <v>26000</v>
      </c>
    </row>
    <row r="58" spans="1:30" x14ac:dyDescent="0.25">
      <c r="A58" t="s">
        <v>245</v>
      </c>
      <c r="B58">
        <v>847810.65</v>
      </c>
      <c r="C58">
        <v>0</v>
      </c>
      <c r="D58">
        <v>31015.24</v>
      </c>
      <c r="F58">
        <v>305927.37</v>
      </c>
      <c r="G58">
        <v>196902.48</v>
      </c>
      <c r="N58">
        <v>67.989999999999995</v>
      </c>
      <c r="Q58">
        <v>2045071.03</v>
      </c>
      <c r="R58">
        <v>-980950.37</v>
      </c>
      <c r="T58">
        <v>342081.35</v>
      </c>
      <c r="U58">
        <v>184600</v>
      </c>
      <c r="V58">
        <v>719.09</v>
      </c>
      <c r="W58">
        <v>1696073.5</v>
      </c>
      <c r="X58">
        <v>1095290</v>
      </c>
      <c r="Y58">
        <v>1994305.5</v>
      </c>
      <c r="Z58">
        <v>7552</v>
      </c>
      <c r="AB58">
        <v>807936.98</v>
      </c>
      <c r="AC58">
        <v>75001.37</v>
      </c>
    </row>
    <row r="59" spans="1:30" x14ac:dyDescent="0.25">
      <c r="A59" t="s">
        <v>246</v>
      </c>
      <c r="B59">
        <v>592912.64000000001</v>
      </c>
      <c r="C59">
        <v>0</v>
      </c>
      <c r="D59">
        <v>13281.65</v>
      </c>
      <c r="F59">
        <v>732713.51</v>
      </c>
      <c r="G59">
        <v>69998.5</v>
      </c>
      <c r="H59">
        <v>0</v>
      </c>
      <c r="N59">
        <v>325</v>
      </c>
      <c r="Q59">
        <v>-264149.7</v>
      </c>
      <c r="R59">
        <v>1692734</v>
      </c>
      <c r="T59">
        <v>113483.76</v>
      </c>
      <c r="V59">
        <v>648.47</v>
      </c>
      <c r="W59">
        <v>528780</v>
      </c>
      <c r="X59">
        <v>941934.15</v>
      </c>
      <c r="Y59">
        <v>1069470</v>
      </c>
      <c r="Z59">
        <v>1320</v>
      </c>
      <c r="AB59">
        <v>377723.02</v>
      </c>
      <c r="AC59">
        <v>157025.35999999999</v>
      </c>
    </row>
    <row r="60" spans="1:30" x14ac:dyDescent="0.25">
      <c r="A60" t="s">
        <v>250</v>
      </c>
      <c r="B60">
        <v>848822.22</v>
      </c>
      <c r="C60">
        <v>97512</v>
      </c>
      <c r="D60">
        <v>19369.88</v>
      </c>
      <c r="F60">
        <v>463083.03</v>
      </c>
      <c r="G60">
        <v>-570404.62</v>
      </c>
      <c r="I60">
        <v>-7980</v>
      </c>
      <c r="M60">
        <v>571999</v>
      </c>
      <c r="N60">
        <v>523.75</v>
      </c>
      <c r="Q60">
        <v>-1350422.64</v>
      </c>
      <c r="R60">
        <v>2210713.7999999998</v>
      </c>
      <c r="T60">
        <v>1479777.64</v>
      </c>
      <c r="V60">
        <v>1057.6500000000001</v>
      </c>
      <c r="W60">
        <v>831420</v>
      </c>
      <c r="X60">
        <v>80045.87</v>
      </c>
      <c r="Y60">
        <v>1003286</v>
      </c>
      <c r="AA60">
        <v>4648</v>
      </c>
      <c r="AB60">
        <v>850822.83</v>
      </c>
      <c r="AC60">
        <v>532435.30000000005</v>
      </c>
      <c r="AD60">
        <v>14939</v>
      </c>
    </row>
    <row r="61" spans="1:30" x14ac:dyDescent="0.25">
      <c r="A61" t="s">
        <v>251</v>
      </c>
      <c r="B61">
        <v>459754.23</v>
      </c>
      <c r="C61">
        <v>114782</v>
      </c>
      <c r="D61">
        <v>134578.99</v>
      </c>
      <c r="F61">
        <v>268296.2</v>
      </c>
      <c r="G61">
        <v>195673.76</v>
      </c>
      <c r="I61">
        <v>14080</v>
      </c>
      <c r="M61">
        <v>243269</v>
      </c>
      <c r="N61">
        <v>463.55</v>
      </c>
      <c r="Q61">
        <v>-439749.6</v>
      </c>
      <c r="R61">
        <v>1549075.07</v>
      </c>
      <c r="T61">
        <v>1760714.61</v>
      </c>
      <c r="U61">
        <v>70502</v>
      </c>
      <c r="V61">
        <v>539.29</v>
      </c>
      <c r="W61">
        <v>1883357</v>
      </c>
      <c r="X61">
        <v>78283.55</v>
      </c>
      <c r="Y61">
        <v>2339925.79</v>
      </c>
      <c r="AA61">
        <v>37856</v>
      </c>
      <c r="AB61">
        <v>1065786.8999999999</v>
      </c>
      <c r="AC61">
        <v>187096.6</v>
      </c>
      <c r="AD61">
        <v>22219</v>
      </c>
    </row>
    <row r="62" spans="1:30" x14ac:dyDescent="0.25">
      <c r="A62" t="s">
        <v>252</v>
      </c>
      <c r="B62">
        <v>218753.58</v>
      </c>
      <c r="C62">
        <v>39933</v>
      </c>
      <c r="D62">
        <v>88515.87</v>
      </c>
      <c r="F62">
        <v>130870.52</v>
      </c>
      <c r="G62">
        <v>84329.21</v>
      </c>
      <c r="M62">
        <v>253905</v>
      </c>
      <c r="N62">
        <v>0</v>
      </c>
      <c r="Q62">
        <v>-2994067.77</v>
      </c>
      <c r="R62">
        <v>3406179.86</v>
      </c>
      <c r="T62">
        <v>2201683.19</v>
      </c>
      <c r="X62">
        <v>113091.72</v>
      </c>
      <c r="Y62">
        <v>475533.12</v>
      </c>
      <c r="Z62">
        <v>22000</v>
      </c>
      <c r="AB62">
        <v>1348138.28</v>
      </c>
      <c r="AC62">
        <v>87973.49</v>
      </c>
      <c r="AD62">
        <v>42549</v>
      </c>
    </row>
    <row r="63" spans="1:30" x14ac:dyDescent="0.25">
      <c r="A63" t="s">
        <v>253</v>
      </c>
      <c r="B63">
        <v>1530765.27</v>
      </c>
      <c r="C63">
        <v>24946</v>
      </c>
      <c r="D63">
        <v>10610.34</v>
      </c>
      <c r="F63">
        <v>167857.4</v>
      </c>
      <c r="G63">
        <v>163215.01999999999</v>
      </c>
      <c r="I63">
        <v>0</v>
      </c>
      <c r="M63">
        <v>1188930</v>
      </c>
      <c r="N63">
        <v>0</v>
      </c>
      <c r="Q63">
        <v>-1185280.42</v>
      </c>
      <c r="R63">
        <v>1679166.57</v>
      </c>
      <c r="T63">
        <v>1897577.99</v>
      </c>
      <c r="U63">
        <v>190000</v>
      </c>
      <c r="V63">
        <v>1716.45</v>
      </c>
      <c r="W63">
        <v>944916.64</v>
      </c>
      <c r="Y63">
        <v>1155670.6399999999</v>
      </c>
      <c r="Z63">
        <v>29685</v>
      </c>
      <c r="AA63">
        <v>5720</v>
      </c>
      <c r="AB63">
        <v>1289843.81</v>
      </c>
      <c r="AC63">
        <v>51399.75</v>
      </c>
      <c r="AD63">
        <v>24789</v>
      </c>
    </row>
    <row r="64" spans="1:30" x14ac:dyDescent="0.25">
      <c r="A64" t="s">
        <v>254</v>
      </c>
      <c r="B64">
        <v>187924.6</v>
      </c>
      <c r="C64">
        <v>52266</v>
      </c>
      <c r="D64">
        <v>103184.89</v>
      </c>
      <c r="F64">
        <v>454896.48</v>
      </c>
      <c r="G64">
        <v>150868.62</v>
      </c>
      <c r="I64">
        <v>0</v>
      </c>
      <c r="M64">
        <v>147900</v>
      </c>
      <c r="N64">
        <v>0</v>
      </c>
      <c r="Q64">
        <v>-355511.83</v>
      </c>
      <c r="R64">
        <v>1290095.46</v>
      </c>
      <c r="T64">
        <v>1161441.31</v>
      </c>
      <c r="U64">
        <v>330800</v>
      </c>
      <c r="V64">
        <v>417.28</v>
      </c>
      <c r="W64">
        <v>1874878</v>
      </c>
      <c r="X64">
        <v>109200</v>
      </c>
      <c r="Y64">
        <v>2060152</v>
      </c>
      <c r="Z64">
        <v>32172</v>
      </c>
      <c r="AA64">
        <v>17306</v>
      </c>
      <c r="AB64">
        <v>1028341.49</v>
      </c>
      <c r="AC64">
        <v>176521.14</v>
      </c>
      <c r="AD64">
        <v>6587</v>
      </c>
    </row>
    <row r="65" spans="1:30" x14ac:dyDescent="0.25">
      <c r="A65" t="s">
        <v>255</v>
      </c>
      <c r="B65">
        <v>298339.17</v>
      </c>
      <c r="C65">
        <v>97682</v>
      </c>
      <c r="D65">
        <v>53027</v>
      </c>
      <c r="F65">
        <v>39696.120000000003</v>
      </c>
      <c r="G65">
        <v>-102005</v>
      </c>
      <c r="I65">
        <v>0</v>
      </c>
      <c r="M65">
        <v>252505</v>
      </c>
      <c r="N65">
        <v>23571</v>
      </c>
      <c r="Q65">
        <v>-1459424</v>
      </c>
      <c r="R65">
        <v>2056145.55</v>
      </c>
      <c r="T65">
        <v>1452290.85</v>
      </c>
      <c r="V65">
        <v>815.44</v>
      </c>
      <c r="W65">
        <v>1464134.8</v>
      </c>
      <c r="Y65">
        <v>1723495.8</v>
      </c>
      <c r="Z65">
        <v>137320</v>
      </c>
      <c r="AA65">
        <v>4222</v>
      </c>
      <c r="AB65">
        <v>1104755.8500000001</v>
      </c>
      <c r="AC65">
        <v>82474.7</v>
      </c>
      <c r="AD65">
        <v>28426</v>
      </c>
    </row>
    <row r="66" spans="1:30" x14ac:dyDescent="0.25">
      <c r="A66" t="s">
        <v>259</v>
      </c>
      <c r="B66">
        <v>544195.77</v>
      </c>
      <c r="C66">
        <v>0</v>
      </c>
      <c r="D66">
        <v>99412.01</v>
      </c>
      <c r="F66">
        <v>382555.25</v>
      </c>
      <c r="G66">
        <v>250210.46</v>
      </c>
      <c r="I66">
        <v>12000</v>
      </c>
      <c r="M66">
        <v>40441</v>
      </c>
      <c r="N66">
        <v>20332.05</v>
      </c>
      <c r="Q66">
        <v>-1577768.65</v>
      </c>
      <c r="R66">
        <v>2912713.08</v>
      </c>
      <c r="S66">
        <v>1097.74</v>
      </c>
      <c r="T66">
        <v>1776496.57</v>
      </c>
      <c r="U66">
        <v>30000</v>
      </c>
      <c r="Y66">
        <v>272590</v>
      </c>
      <c r="AB66">
        <v>1140660.78</v>
      </c>
      <c r="AC66">
        <v>220013.55</v>
      </c>
    </row>
    <row r="67" spans="1:30" x14ac:dyDescent="0.25">
      <c r="A67" t="s">
        <v>260</v>
      </c>
      <c r="B67">
        <v>690784.46</v>
      </c>
      <c r="C67">
        <v>0</v>
      </c>
      <c r="D67">
        <v>11177.49</v>
      </c>
      <c r="F67">
        <v>760185.8</v>
      </c>
      <c r="G67">
        <v>302514.95</v>
      </c>
      <c r="I67">
        <v>32200</v>
      </c>
      <c r="M67">
        <v>16200</v>
      </c>
      <c r="N67">
        <v>2973.83</v>
      </c>
      <c r="Q67">
        <v>497299.53</v>
      </c>
      <c r="R67">
        <v>1364480.05</v>
      </c>
      <c r="T67">
        <v>1333598</v>
      </c>
      <c r="V67">
        <v>1083.48</v>
      </c>
      <c r="Y67">
        <v>258745</v>
      </c>
      <c r="Z67">
        <v>1632</v>
      </c>
      <c r="AA67">
        <v>2184</v>
      </c>
      <c r="AB67">
        <v>843799.93</v>
      </c>
      <c r="AC67">
        <v>151228.1</v>
      </c>
    </row>
    <row r="68" spans="1:30" x14ac:dyDescent="0.25">
      <c r="A68" t="s">
        <v>261</v>
      </c>
      <c r="B68">
        <v>327862.24</v>
      </c>
      <c r="C68">
        <v>0</v>
      </c>
      <c r="D68">
        <v>8732.39</v>
      </c>
      <c r="F68">
        <v>722643.48</v>
      </c>
      <c r="G68">
        <v>148736.07</v>
      </c>
      <c r="I68">
        <v>28540</v>
      </c>
      <c r="N68">
        <v>1750</v>
      </c>
      <c r="Q68">
        <v>-899305.65</v>
      </c>
      <c r="R68">
        <v>2067672.51</v>
      </c>
      <c r="T68">
        <v>1029783.45</v>
      </c>
      <c r="V68">
        <v>456.43</v>
      </c>
      <c r="Y68">
        <v>95759</v>
      </c>
      <c r="AB68">
        <v>593219.05000000005</v>
      </c>
      <c r="AC68">
        <v>120787.7</v>
      </c>
    </row>
    <row r="69" spans="1:30" x14ac:dyDescent="0.25">
      <c r="A69" t="s">
        <v>262</v>
      </c>
      <c r="B69">
        <v>129474.04</v>
      </c>
      <c r="C69">
        <v>0</v>
      </c>
      <c r="D69">
        <v>24409.31</v>
      </c>
      <c r="F69">
        <v>1099412.6000000001</v>
      </c>
      <c r="G69">
        <v>224044.78</v>
      </c>
      <c r="I69">
        <v>5426</v>
      </c>
      <c r="M69">
        <v>70000</v>
      </c>
      <c r="N69">
        <v>0</v>
      </c>
      <c r="Q69">
        <v>-524351.86</v>
      </c>
      <c r="R69">
        <v>2226508.67</v>
      </c>
      <c r="S69">
        <v>390.01</v>
      </c>
      <c r="T69">
        <v>1518172.75</v>
      </c>
      <c r="Y69">
        <v>302050</v>
      </c>
      <c r="AA69">
        <v>5226</v>
      </c>
      <c r="AB69">
        <v>1099786.46</v>
      </c>
      <c r="AC69">
        <v>179828.63</v>
      </c>
    </row>
    <row r="70" spans="1:30" x14ac:dyDescent="0.25">
      <c r="A70" t="s">
        <v>263</v>
      </c>
      <c r="B70">
        <v>265053.40999999997</v>
      </c>
      <c r="C70">
        <v>0</v>
      </c>
      <c r="D70">
        <v>24289.94</v>
      </c>
      <c r="F70">
        <v>348281.56</v>
      </c>
      <c r="G70">
        <v>417268.79</v>
      </c>
      <c r="I70">
        <v>0</v>
      </c>
      <c r="M70">
        <v>483440</v>
      </c>
      <c r="N70">
        <v>1879.4</v>
      </c>
      <c r="Q70">
        <v>-726931.76</v>
      </c>
      <c r="R70">
        <v>2114406.96</v>
      </c>
      <c r="S70">
        <v>1012.01</v>
      </c>
      <c r="T70">
        <v>1456984.75</v>
      </c>
      <c r="Y70">
        <v>273292</v>
      </c>
      <c r="Z70">
        <v>10606</v>
      </c>
      <c r="AA70">
        <v>12000</v>
      </c>
      <c r="AB70">
        <v>1480303.74</v>
      </c>
      <c r="AC70">
        <v>172356.35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L123"/>
  <sheetViews>
    <sheetView zoomScale="99" zoomScaleNormal="99" workbookViewId="0">
      <selection activeCell="P2" sqref="P2"/>
    </sheetView>
  </sheetViews>
  <sheetFormatPr defaultColWidth="9" defaultRowHeight="13.8" x14ac:dyDescent="0.25"/>
  <cols>
    <col min="1" max="1" width="6.09765625" style="1" bestFit="1" customWidth="1"/>
    <col min="2" max="2" width="14.5" style="1" bestFit="1" customWidth="1"/>
    <col min="3" max="3" width="8.19921875" style="65" bestFit="1" customWidth="1"/>
    <col min="4" max="4" width="26.8984375" style="65" customWidth="1"/>
    <col min="5" max="5" width="38.8984375" bestFit="1" customWidth="1"/>
    <col min="6" max="9" width="8.796875" style="297"/>
    <col min="10" max="11" width="8.796875"/>
    <col min="12" max="15" width="8.796875" style="297"/>
    <col min="16" max="19" width="8.796875"/>
    <col min="20" max="24" width="8.796875" style="297"/>
    <col min="25" max="32" width="8.796875"/>
    <col min="33" max="33" width="17.19921875" style="41" bestFit="1" customWidth="1"/>
    <col min="34" max="34" width="14.5" style="28" bestFit="1" customWidth="1"/>
    <col min="35" max="35" width="15.09765625" style="25" bestFit="1" customWidth="1"/>
    <col min="36" max="36" width="16.09765625" style="37" bestFit="1" customWidth="1"/>
    <col min="37" max="37" width="16.09765625" style="35" bestFit="1" customWidth="1"/>
    <col min="38" max="38" width="15.69921875" style="26" bestFit="1" customWidth="1"/>
    <col min="39" max="16384" width="9" style="1"/>
  </cols>
  <sheetData>
    <row r="1" spans="1:38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s="297" t="s">
        <v>2448</v>
      </c>
      <c r="M1" s="297" t="s">
        <v>2449</v>
      </c>
      <c r="N1" s="297" t="s">
        <v>2450</v>
      </c>
      <c r="O1" s="297" t="s">
        <v>2451</v>
      </c>
      <c r="P1" t="s">
        <v>2452</v>
      </c>
      <c r="Q1" t="s">
        <v>2453</v>
      </c>
      <c r="R1" t="s">
        <v>2454</v>
      </c>
      <c r="S1" t="s">
        <v>2455</v>
      </c>
      <c r="T1" s="297" t="s">
        <v>2457</v>
      </c>
      <c r="U1" s="297" t="s">
        <v>2458</v>
      </c>
      <c r="V1" s="297" t="s">
        <v>2459</v>
      </c>
      <c r="W1" s="297" t="s">
        <v>2460</v>
      </c>
      <c r="X1" s="297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2467</v>
      </c>
      <c r="AF1" t="s">
        <v>2586</v>
      </c>
      <c r="AG1" s="40" t="s">
        <v>6</v>
      </c>
      <c r="AH1" s="27" t="s">
        <v>7</v>
      </c>
      <c r="AI1" s="14" t="s">
        <v>8</v>
      </c>
      <c r="AJ1" s="17" t="s">
        <v>9</v>
      </c>
      <c r="AK1" s="18" t="s">
        <v>10</v>
      </c>
      <c r="AL1" s="57" t="s">
        <v>11</v>
      </c>
    </row>
    <row r="2" spans="1:38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s="297" t="s">
        <v>2476</v>
      </c>
      <c r="M2" s="297" t="s">
        <v>2477</v>
      </c>
      <c r="N2" s="297" t="s">
        <v>2478</v>
      </c>
      <c r="O2" s="297" t="s">
        <v>2479</v>
      </c>
      <c r="P2" t="s">
        <v>2480</v>
      </c>
      <c r="Q2" t="s">
        <v>2481</v>
      </c>
      <c r="R2" t="s">
        <v>2482</v>
      </c>
      <c r="S2" t="s">
        <v>2483</v>
      </c>
      <c r="T2" s="297" t="s">
        <v>2485</v>
      </c>
      <c r="U2" s="297" t="s">
        <v>2486</v>
      </c>
      <c r="V2" s="297" t="s">
        <v>2487</v>
      </c>
      <c r="W2" s="297" t="s">
        <v>2488</v>
      </c>
      <c r="X2" s="297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2495</v>
      </c>
      <c r="AF2" t="s">
        <v>2591</v>
      </c>
      <c r="AG2" s="40"/>
      <c r="AH2" s="27"/>
      <c r="AI2" s="14"/>
      <c r="AJ2" s="19"/>
      <c r="AK2" s="20"/>
      <c r="AL2" s="14"/>
    </row>
    <row r="3" spans="1:38" x14ac:dyDescent="0.25">
      <c r="C3" s="65" t="s">
        <v>795</v>
      </c>
      <c r="E3" t="s">
        <v>2496</v>
      </c>
      <c r="F3" s="297">
        <v>68387877.049999997</v>
      </c>
      <c r="G3" s="297">
        <v>7530536.4500000002</v>
      </c>
      <c r="H3" s="297">
        <v>2944874.08</v>
      </c>
      <c r="I3" s="297">
        <v>0</v>
      </c>
      <c r="J3">
        <v>79000633.239999995</v>
      </c>
      <c r="K3">
        <v>46132091.43</v>
      </c>
      <c r="L3" s="297">
        <v>671090.22</v>
      </c>
      <c r="M3" s="297">
        <v>54916.84</v>
      </c>
      <c r="N3" s="297">
        <v>534280</v>
      </c>
      <c r="O3" s="297">
        <v>83216.91</v>
      </c>
      <c r="P3">
        <v>802866.03</v>
      </c>
      <c r="Q3">
        <v>-613397.63</v>
      </c>
      <c r="R3">
        <v>91064501.709999993</v>
      </c>
      <c r="S3">
        <v>111772175.73999999</v>
      </c>
      <c r="T3" s="297">
        <v>109288113.73</v>
      </c>
      <c r="U3" s="297">
        <v>17194438.109999999</v>
      </c>
      <c r="V3" s="297">
        <v>75833.56</v>
      </c>
      <c r="W3" s="297">
        <v>139725504.75999999</v>
      </c>
      <c r="X3" s="297">
        <v>13092425.59</v>
      </c>
      <c r="Y3">
        <v>165116328.69</v>
      </c>
      <c r="Z3">
        <v>349966</v>
      </c>
      <c r="AA3">
        <v>414726</v>
      </c>
      <c r="AB3">
        <v>58043429.840000004</v>
      </c>
      <c r="AC3">
        <v>25011629.620000001</v>
      </c>
      <c r="AD3">
        <v>3244694.93</v>
      </c>
      <c r="AE3">
        <v>2929684.03</v>
      </c>
      <c r="AF3">
        <v>55376</v>
      </c>
      <c r="AG3" s="73">
        <f>SUM(AG4:AG123)</f>
        <v>78789569.239999995</v>
      </c>
      <c r="AH3" s="77">
        <f>SUM(AH4:AH123)</f>
        <v>1315273.7800000003</v>
      </c>
      <c r="AI3" s="21">
        <f>SUM(AI4:AI123)</f>
        <v>77474295.459999979</v>
      </c>
      <c r="AJ3" s="22">
        <f>SUM(AJ4:AJ123)</f>
        <v>294101979.42999995</v>
      </c>
      <c r="AK3" s="16">
        <f t="shared" ref="AK3:AK12" si="0">SUM(Y3:AF3)</f>
        <v>255165835.11000001</v>
      </c>
      <c r="AL3" s="26">
        <f>SUM(AL4:AL123)</f>
        <v>41160761.360000007</v>
      </c>
    </row>
    <row r="4" spans="1:38" x14ac:dyDescent="0.25">
      <c r="E4" t="s">
        <v>2931</v>
      </c>
      <c r="F4" s="297">
        <v>1197124.0900000001</v>
      </c>
      <c r="G4" s="297">
        <v>4080</v>
      </c>
      <c r="H4" s="297">
        <v>70204</v>
      </c>
      <c r="J4">
        <v>8</v>
      </c>
      <c r="K4">
        <v>176998.6</v>
      </c>
      <c r="N4" s="297">
        <v>25500</v>
      </c>
      <c r="O4" s="297">
        <v>0</v>
      </c>
      <c r="R4">
        <v>824418.46</v>
      </c>
      <c r="S4">
        <v>560321.12</v>
      </c>
      <c r="T4" s="297">
        <v>142800</v>
      </c>
      <c r="U4" s="297">
        <v>3870</v>
      </c>
      <c r="V4" s="297">
        <v>318.47000000000003</v>
      </c>
      <c r="W4" s="297">
        <v>3522397.64</v>
      </c>
      <c r="X4" s="297">
        <v>1178413.6399999999</v>
      </c>
      <c r="Y4">
        <v>3528717.64</v>
      </c>
      <c r="AA4">
        <v>31200</v>
      </c>
      <c r="AB4">
        <v>278243.51</v>
      </c>
      <c r="AC4">
        <v>187463.49</v>
      </c>
      <c r="AD4">
        <v>10000</v>
      </c>
      <c r="AG4" s="73">
        <f t="shared" ref="AG4:AG12" si="1">SUM(F4:I4)</f>
        <v>1271408.0900000001</v>
      </c>
      <c r="AH4" s="77">
        <f t="shared" ref="AH4:AH12" si="2">SUM(L4:O4)</f>
        <v>25500</v>
      </c>
      <c r="AI4" s="21">
        <f>AG4-AH4</f>
        <v>1245908.0900000001</v>
      </c>
      <c r="AJ4" s="22">
        <f t="shared" ref="AJ4:AJ11" si="3">SUM(T4:AF4)</f>
        <v>8883424.3900000006</v>
      </c>
      <c r="AK4" s="16">
        <f t="shared" si="0"/>
        <v>4035624.6400000006</v>
      </c>
      <c r="AL4" s="26">
        <f>AJ4-AK4</f>
        <v>4847799.75</v>
      </c>
    </row>
    <row r="5" spans="1:38" x14ac:dyDescent="0.25">
      <c r="E5" t="s">
        <v>2932</v>
      </c>
      <c r="F5" s="297">
        <v>262185.11</v>
      </c>
      <c r="G5" s="297">
        <v>12920</v>
      </c>
      <c r="H5" s="297">
        <v>5185</v>
      </c>
      <c r="J5">
        <v>235090.5</v>
      </c>
      <c r="K5">
        <v>77707.77</v>
      </c>
      <c r="O5" s="297">
        <v>42764.42</v>
      </c>
      <c r="R5">
        <v>-1571973.08</v>
      </c>
      <c r="S5">
        <v>2026803.02</v>
      </c>
      <c r="U5" s="297">
        <v>372000</v>
      </c>
      <c r="V5" s="297">
        <v>180.35</v>
      </c>
      <c r="W5" s="297">
        <v>573519.80000000005</v>
      </c>
      <c r="X5" s="297">
        <v>840800</v>
      </c>
      <c r="Y5">
        <v>585519.80000000005</v>
      </c>
      <c r="Z5">
        <v>37830</v>
      </c>
      <c r="AA5">
        <v>22070</v>
      </c>
      <c r="AB5">
        <v>438447.02</v>
      </c>
      <c r="AC5">
        <v>146639.31</v>
      </c>
      <c r="AG5" s="73">
        <f t="shared" si="1"/>
        <v>280290.11</v>
      </c>
      <c r="AH5" s="77">
        <f t="shared" si="2"/>
        <v>42764.42</v>
      </c>
      <c r="AI5" s="21">
        <f t="shared" ref="AI5:AI11" si="4">AG5-AH5</f>
        <v>237525.69</v>
      </c>
      <c r="AJ5" s="22">
        <f t="shared" si="3"/>
        <v>3017006.2800000003</v>
      </c>
      <c r="AK5" s="16">
        <f t="shared" si="0"/>
        <v>1230506.1300000001</v>
      </c>
      <c r="AL5" s="26">
        <f t="shared" ref="AL5:AL68" si="5">AJ5-AK5</f>
        <v>1786500.1500000001</v>
      </c>
    </row>
    <row r="6" spans="1:38" x14ac:dyDescent="0.25">
      <c r="E6" t="s">
        <v>2933</v>
      </c>
      <c r="F6" s="297">
        <v>153540.66</v>
      </c>
      <c r="H6" s="297">
        <v>47572</v>
      </c>
      <c r="J6">
        <v>2315704.0699999998</v>
      </c>
      <c r="K6">
        <v>6185.7</v>
      </c>
      <c r="L6" s="297">
        <v>0</v>
      </c>
      <c r="M6" s="297">
        <v>0</v>
      </c>
      <c r="N6" s="297">
        <v>8000</v>
      </c>
      <c r="O6" s="297">
        <v>89.54</v>
      </c>
      <c r="R6">
        <v>1813384.7</v>
      </c>
      <c r="S6">
        <v>716949.66</v>
      </c>
      <c r="U6" s="297">
        <v>3160</v>
      </c>
      <c r="V6" s="297">
        <v>182.58</v>
      </c>
      <c r="W6" s="297">
        <v>1265885</v>
      </c>
      <c r="X6" s="297">
        <v>1363640</v>
      </c>
      <c r="Y6">
        <v>1293085</v>
      </c>
      <c r="AA6">
        <v>7800</v>
      </c>
      <c r="AB6">
        <v>230364.15</v>
      </c>
      <c r="AC6">
        <v>125599.9</v>
      </c>
      <c r="AD6">
        <v>406440</v>
      </c>
      <c r="AG6" s="73">
        <f t="shared" si="1"/>
        <v>201112.66</v>
      </c>
      <c r="AH6" s="77">
        <f t="shared" si="2"/>
        <v>8089.54</v>
      </c>
      <c r="AI6" s="21">
        <f t="shared" si="4"/>
        <v>193023.12</v>
      </c>
      <c r="AJ6" s="22">
        <f t="shared" si="3"/>
        <v>4696156.63</v>
      </c>
      <c r="AK6" s="16">
        <f t="shared" si="0"/>
        <v>2063289.0499999998</v>
      </c>
      <c r="AL6" s="26">
        <f t="shared" si="5"/>
        <v>2632867.58</v>
      </c>
    </row>
    <row r="7" spans="1:38" x14ac:dyDescent="0.25">
      <c r="A7" s="1" t="s">
        <v>576</v>
      </c>
      <c r="E7" t="s">
        <v>2934</v>
      </c>
      <c r="F7" s="297">
        <v>1104256.51</v>
      </c>
      <c r="G7" s="297">
        <v>115650</v>
      </c>
      <c r="H7" s="297">
        <v>57427.77</v>
      </c>
      <c r="J7">
        <v>2974130.65</v>
      </c>
      <c r="K7">
        <v>58254.93</v>
      </c>
      <c r="L7" s="297">
        <v>0</v>
      </c>
      <c r="M7" s="297">
        <v>0</v>
      </c>
      <c r="O7" s="297">
        <v>17820.36</v>
      </c>
      <c r="R7">
        <v>2795348.73</v>
      </c>
      <c r="S7">
        <v>550717.67000000004</v>
      </c>
      <c r="T7" s="297">
        <v>9600</v>
      </c>
      <c r="U7" s="297">
        <v>324829.93</v>
      </c>
      <c r="V7" s="297">
        <v>194.12</v>
      </c>
      <c r="W7" s="297">
        <v>1341253.04</v>
      </c>
      <c r="X7" s="297">
        <v>1803559</v>
      </c>
      <c r="Y7">
        <v>1366253.04</v>
      </c>
      <c r="AA7">
        <v>5788</v>
      </c>
      <c r="AB7">
        <v>234825.12</v>
      </c>
      <c r="AC7">
        <v>249116.83</v>
      </c>
      <c r="AD7">
        <v>519120</v>
      </c>
      <c r="AG7" s="73">
        <f t="shared" si="1"/>
        <v>1277334.28</v>
      </c>
      <c r="AH7" s="77">
        <f t="shared" si="2"/>
        <v>17820.36</v>
      </c>
      <c r="AI7" s="21">
        <f t="shared" si="4"/>
        <v>1259513.92</v>
      </c>
      <c r="AJ7" s="22">
        <f t="shared" si="3"/>
        <v>5854539.0800000001</v>
      </c>
      <c r="AK7" s="16">
        <f t="shared" si="0"/>
        <v>2375102.9900000002</v>
      </c>
      <c r="AL7" s="26">
        <f t="shared" si="5"/>
        <v>3479436.09</v>
      </c>
    </row>
    <row r="8" spans="1:38" x14ac:dyDescent="0.25">
      <c r="E8" t="s">
        <v>2935</v>
      </c>
      <c r="F8" s="297">
        <v>155978.37</v>
      </c>
      <c r="G8" s="297">
        <v>24000</v>
      </c>
      <c r="H8" s="297">
        <v>16597</v>
      </c>
      <c r="I8" s="297">
        <v>0</v>
      </c>
      <c r="J8">
        <v>1731206.37</v>
      </c>
      <c r="K8">
        <v>26359.89</v>
      </c>
      <c r="L8" s="297">
        <v>5000</v>
      </c>
      <c r="M8" s="297">
        <v>1260.3</v>
      </c>
      <c r="N8" s="297">
        <v>8000</v>
      </c>
      <c r="O8" s="297">
        <v>49.53</v>
      </c>
      <c r="R8">
        <v>-255259.07</v>
      </c>
      <c r="S8">
        <v>2257089.6800000002</v>
      </c>
      <c r="U8" s="297">
        <v>135000</v>
      </c>
      <c r="V8" s="297">
        <v>70.400000000000006</v>
      </c>
      <c r="W8" s="297">
        <v>1492830</v>
      </c>
      <c r="X8" s="297">
        <v>726293.89</v>
      </c>
      <c r="Y8">
        <v>1530540</v>
      </c>
      <c r="Z8">
        <v>320</v>
      </c>
      <c r="AA8">
        <v>36096</v>
      </c>
      <c r="AB8">
        <v>282139.94</v>
      </c>
      <c r="AC8">
        <v>173007.16</v>
      </c>
      <c r="AD8">
        <v>215520</v>
      </c>
      <c r="AG8" s="73">
        <f t="shared" si="1"/>
        <v>196575.37</v>
      </c>
      <c r="AH8" s="77">
        <f t="shared" si="2"/>
        <v>14309.83</v>
      </c>
      <c r="AI8" s="21">
        <f t="shared" si="4"/>
        <v>182265.54</v>
      </c>
      <c r="AJ8" s="22">
        <f t="shared" si="3"/>
        <v>4591817.3900000006</v>
      </c>
      <c r="AK8" s="16">
        <f t="shared" si="0"/>
        <v>2237623.0999999996</v>
      </c>
      <c r="AL8" s="26">
        <f t="shared" si="5"/>
        <v>2354194.290000001</v>
      </c>
    </row>
    <row r="9" spans="1:38" x14ac:dyDescent="0.25">
      <c r="E9" t="s">
        <v>2936</v>
      </c>
      <c r="F9" s="297">
        <v>482436.05</v>
      </c>
      <c r="G9" s="297">
        <v>17380</v>
      </c>
      <c r="H9" s="297">
        <v>0</v>
      </c>
      <c r="I9" s="297">
        <v>0</v>
      </c>
      <c r="J9">
        <v>3488314.68</v>
      </c>
      <c r="K9">
        <v>34562.28</v>
      </c>
      <c r="L9" s="297">
        <v>4900</v>
      </c>
      <c r="M9" s="297">
        <v>0</v>
      </c>
      <c r="N9" s="297">
        <v>1540</v>
      </c>
      <c r="O9" s="297">
        <v>20865.419999999998</v>
      </c>
      <c r="R9">
        <v>3488019.75</v>
      </c>
      <c r="S9">
        <v>253201</v>
      </c>
      <c r="V9" s="297">
        <v>343.88</v>
      </c>
      <c r="W9" s="297">
        <v>751187.04</v>
      </c>
      <c r="X9" s="297">
        <v>1583564.22</v>
      </c>
      <c r="Y9">
        <v>751187.04</v>
      </c>
      <c r="Z9">
        <v>910</v>
      </c>
      <c r="AA9">
        <v>11552</v>
      </c>
      <c r="AB9">
        <v>439494.75</v>
      </c>
      <c r="AC9">
        <v>213399.51</v>
      </c>
      <c r="AD9">
        <v>472385</v>
      </c>
      <c r="AG9" s="73">
        <f t="shared" si="1"/>
        <v>499816.05</v>
      </c>
      <c r="AH9" s="77">
        <f t="shared" si="2"/>
        <v>27305.42</v>
      </c>
      <c r="AI9" s="21">
        <f t="shared" si="4"/>
        <v>472510.63</v>
      </c>
      <c r="AJ9" s="22">
        <f t="shared" si="3"/>
        <v>4224023.4400000004</v>
      </c>
      <c r="AK9" s="16">
        <f t="shared" si="0"/>
        <v>1888928.3</v>
      </c>
      <c r="AL9" s="26">
        <f t="shared" si="5"/>
        <v>2335095.1400000006</v>
      </c>
    </row>
    <row r="10" spans="1:38" x14ac:dyDescent="0.25">
      <c r="E10" t="s">
        <v>2937</v>
      </c>
      <c r="F10" s="297">
        <v>66409.2</v>
      </c>
      <c r="H10" s="297">
        <v>11000</v>
      </c>
      <c r="J10">
        <v>3038967.92</v>
      </c>
      <c r="K10">
        <v>3</v>
      </c>
      <c r="L10" s="297">
        <v>7485</v>
      </c>
      <c r="M10" s="297">
        <v>4828.46</v>
      </c>
      <c r="N10" s="297">
        <v>3940</v>
      </c>
      <c r="O10" s="297">
        <v>0</v>
      </c>
      <c r="R10">
        <v>3178171.87</v>
      </c>
      <c r="U10" s="297">
        <v>50000</v>
      </c>
      <c r="V10" s="297">
        <v>73.61</v>
      </c>
      <c r="W10" s="297">
        <v>748811</v>
      </c>
      <c r="X10" s="297">
        <v>798607.43</v>
      </c>
      <c r="Y10">
        <v>779711</v>
      </c>
      <c r="AA10">
        <v>21616</v>
      </c>
      <c r="AB10">
        <v>275333.65000000002</v>
      </c>
      <c r="AC10">
        <v>144256.6</v>
      </c>
      <c r="AD10">
        <v>217620</v>
      </c>
      <c r="AG10" s="73">
        <f t="shared" si="1"/>
        <v>77409.2</v>
      </c>
      <c r="AH10" s="77">
        <f t="shared" si="2"/>
        <v>16253.46</v>
      </c>
      <c r="AI10" s="21">
        <f t="shared" si="4"/>
        <v>61155.74</v>
      </c>
      <c r="AJ10" s="22">
        <f t="shared" si="3"/>
        <v>3036029.29</v>
      </c>
      <c r="AK10" s="16">
        <f t="shared" si="0"/>
        <v>1438537.25</v>
      </c>
      <c r="AL10" s="26">
        <f t="shared" si="5"/>
        <v>1597492.04</v>
      </c>
    </row>
    <row r="11" spans="1:38" x14ac:dyDescent="0.25">
      <c r="E11" t="s">
        <v>2938</v>
      </c>
      <c r="F11" s="297">
        <v>72417.42</v>
      </c>
      <c r="G11" s="297">
        <v>7104</v>
      </c>
      <c r="H11" s="297">
        <v>0</v>
      </c>
      <c r="J11">
        <v>3339195.39</v>
      </c>
      <c r="K11">
        <v>29969.86</v>
      </c>
      <c r="O11" s="297">
        <v>285.02999999999997</v>
      </c>
      <c r="R11">
        <v>3401558.66</v>
      </c>
      <c r="S11">
        <v>99610.62</v>
      </c>
      <c r="U11" s="297">
        <v>19568.78</v>
      </c>
      <c r="V11" s="297">
        <v>62.42</v>
      </c>
      <c r="W11" s="297">
        <v>787710</v>
      </c>
      <c r="X11" s="297">
        <v>459700</v>
      </c>
      <c r="Y11">
        <v>789810</v>
      </c>
      <c r="AA11">
        <v>27050</v>
      </c>
      <c r="AB11">
        <v>165444.81</v>
      </c>
      <c r="AC11">
        <v>153004.03</v>
      </c>
      <c r="AG11" s="73">
        <f t="shared" si="1"/>
        <v>79521.42</v>
      </c>
      <c r="AH11" s="77">
        <f t="shared" si="2"/>
        <v>285.02999999999997</v>
      </c>
      <c r="AI11" s="21">
        <f t="shared" si="4"/>
        <v>79236.39</v>
      </c>
      <c r="AJ11" s="22">
        <f t="shared" si="3"/>
        <v>2402350.0399999996</v>
      </c>
      <c r="AK11" s="16">
        <f t="shared" si="0"/>
        <v>1135308.8400000001</v>
      </c>
      <c r="AL11" s="26">
        <f t="shared" si="5"/>
        <v>1267041.1999999995</v>
      </c>
    </row>
    <row r="12" spans="1:38" x14ac:dyDescent="0.25">
      <c r="A12" s="1" t="s">
        <v>409</v>
      </c>
      <c r="B12" s="1" t="s">
        <v>411</v>
      </c>
      <c r="C12" s="65">
        <v>4017</v>
      </c>
      <c r="D12" s="65" t="s">
        <v>1005</v>
      </c>
      <c r="E12" t="s">
        <v>2939</v>
      </c>
      <c r="F12" s="297">
        <v>865053.8</v>
      </c>
      <c r="G12" s="297">
        <v>0</v>
      </c>
      <c r="H12" s="297">
        <v>44344.45</v>
      </c>
      <c r="J12">
        <v>1041470.94</v>
      </c>
      <c r="K12">
        <v>232269.79</v>
      </c>
      <c r="L12" s="297">
        <v>0</v>
      </c>
      <c r="O12" s="297">
        <v>0</v>
      </c>
      <c r="R12">
        <v>1550084.11</v>
      </c>
      <c r="S12">
        <v>685585.33</v>
      </c>
      <c r="T12" s="297">
        <v>478366.1</v>
      </c>
      <c r="U12" s="297">
        <v>357538</v>
      </c>
      <c r="V12" s="297">
        <v>787.54</v>
      </c>
      <c r="W12" s="297">
        <v>2170337.8199999998</v>
      </c>
      <c r="X12" s="297">
        <v>17200</v>
      </c>
      <c r="Y12">
        <v>2283733.8199999998</v>
      </c>
      <c r="AB12">
        <v>439224.9</v>
      </c>
      <c r="AC12">
        <v>235460.25</v>
      </c>
      <c r="AG12" s="73">
        <f t="shared" si="1"/>
        <v>909398.25</v>
      </c>
      <c r="AH12" s="77">
        <f t="shared" si="2"/>
        <v>0</v>
      </c>
      <c r="AI12" s="21">
        <f>AG12-AH12</f>
        <v>909398.25</v>
      </c>
      <c r="AJ12" s="22">
        <f>SUM(T12:X12)</f>
        <v>3024229.46</v>
      </c>
      <c r="AK12" s="16">
        <f t="shared" si="0"/>
        <v>2958418.9699999997</v>
      </c>
      <c r="AL12" s="26">
        <f t="shared" si="5"/>
        <v>65810.490000000224</v>
      </c>
    </row>
    <row r="13" spans="1:38" x14ac:dyDescent="0.25">
      <c r="A13" s="1" t="s">
        <v>409</v>
      </c>
      <c r="B13" s="1" t="s">
        <v>411</v>
      </c>
      <c r="C13" s="65">
        <v>4254</v>
      </c>
      <c r="D13" s="65" t="s">
        <v>1006</v>
      </c>
      <c r="E13" t="s">
        <v>2940</v>
      </c>
      <c r="F13" s="297">
        <v>998625.22</v>
      </c>
      <c r="G13" s="297">
        <v>119627.45</v>
      </c>
      <c r="H13" s="297">
        <v>18257.650000000001</v>
      </c>
      <c r="J13">
        <v>162034.74</v>
      </c>
      <c r="K13">
        <v>797260.5</v>
      </c>
      <c r="L13" s="297">
        <v>0</v>
      </c>
      <c r="O13" s="297">
        <v>0</v>
      </c>
      <c r="R13">
        <v>-304828.96000000002</v>
      </c>
      <c r="S13">
        <v>1517319.83</v>
      </c>
      <c r="T13" s="297">
        <v>1296888.76</v>
      </c>
      <c r="U13" s="297">
        <v>508300</v>
      </c>
      <c r="V13" s="297">
        <v>635.47</v>
      </c>
      <c r="W13" s="297">
        <v>2333736</v>
      </c>
      <c r="X13" s="297">
        <v>78620</v>
      </c>
      <c r="Y13">
        <v>2519739</v>
      </c>
      <c r="AB13">
        <v>442901.51</v>
      </c>
      <c r="AC13">
        <v>246825.03</v>
      </c>
      <c r="AG13" s="73">
        <f t="shared" ref="AG13:AG76" si="6">SUM(F13:I13)</f>
        <v>1136510.3199999998</v>
      </c>
      <c r="AH13" s="77">
        <f t="shared" ref="AH13:AH76" si="7">SUM(L13:O13)</f>
        <v>0</v>
      </c>
      <c r="AI13" s="21">
        <f t="shared" ref="AI13:AI76" si="8">AG13-AH13</f>
        <v>1136510.3199999998</v>
      </c>
      <c r="AJ13" s="22">
        <f t="shared" ref="AJ13:AJ76" si="9">SUM(T13:X13)</f>
        <v>4218180.2300000004</v>
      </c>
      <c r="AK13" s="16">
        <f t="shared" ref="AK13:AK76" si="10">SUM(Y13:AF13)</f>
        <v>3209465.5399999996</v>
      </c>
      <c r="AL13" s="26">
        <f t="shared" si="5"/>
        <v>1008714.6900000009</v>
      </c>
    </row>
    <row r="14" spans="1:38" x14ac:dyDescent="0.25">
      <c r="A14" s="1" t="s">
        <v>409</v>
      </c>
      <c r="B14" s="1" t="s">
        <v>411</v>
      </c>
      <c r="C14" s="65">
        <v>2828</v>
      </c>
      <c r="D14" s="65" t="s">
        <v>1007</v>
      </c>
      <c r="E14" t="s">
        <v>2941</v>
      </c>
      <c r="F14" s="297">
        <v>87686.57</v>
      </c>
      <c r="G14" s="297">
        <v>0</v>
      </c>
      <c r="H14" s="297">
        <v>60063.040000000001</v>
      </c>
      <c r="J14">
        <v>751689.65</v>
      </c>
      <c r="K14">
        <v>314225.95</v>
      </c>
      <c r="L14" s="297">
        <v>0</v>
      </c>
      <c r="R14">
        <v>181613.55</v>
      </c>
      <c r="S14">
        <v>1326846.8</v>
      </c>
      <c r="T14" s="297">
        <v>511344.13</v>
      </c>
      <c r="U14" s="297">
        <v>684520</v>
      </c>
      <c r="V14" s="297">
        <v>357.65</v>
      </c>
      <c r="W14" s="297">
        <v>1346444</v>
      </c>
      <c r="X14" s="297">
        <v>35920</v>
      </c>
      <c r="Y14">
        <v>1451149</v>
      </c>
      <c r="AB14">
        <v>342656.94</v>
      </c>
      <c r="AC14">
        <v>235310.56</v>
      </c>
      <c r="AG14" s="73">
        <f t="shared" si="6"/>
        <v>147749.61000000002</v>
      </c>
      <c r="AH14" s="77">
        <f t="shared" si="7"/>
        <v>0</v>
      </c>
      <c r="AI14" s="21">
        <f t="shared" si="8"/>
        <v>147749.61000000002</v>
      </c>
      <c r="AJ14" s="22">
        <f t="shared" si="9"/>
        <v>2578585.7799999998</v>
      </c>
      <c r="AK14" s="16">
        <f t="shared" si="10"/>
        <v>2029116.5</v>
      </c>
      <c r="AL14" s="26">
        <f t="shared" si="5"/>
        <v>549469.2799999998</v>
      </c>
    </row>
    <row r="15" spans="1:38" x14ac:dyDescent="0.25">
      <c r="A15" s="1" t="s">
        <v>409</v>
      </c>
      <c r="B15" s="1" t="s">
        <v>411</v>
      </c>
      <c r="C15" s="65">
        <v>4184</v>
      </c>
      <c r="D15" s="65" t="s">
        <v>1008</v>
      </c>
      <c r="E15" t="s">
        <v>2942</v>
      </c>
      <c r="F15" s="297">
        <v>1281323.79</v>
      </c>
      <c r="G15" s="297">
        <v>37111.949999999997</v>
      </c>
      <c r="H15" s="297">
        <v>71956.27</v>
      </c>
      <c r="J15">
        <v>12144.67</v>
      </c>
      <c r="K15">
        <v>632636.26</v>
      </c>
      <c r="L15" s="297">
        <v>0</v>
      </c>
      <c r="R15">
        <v>494048.56</v>
      </c>
      <c r="S15">
        <v>1336486.2</v>
      </c>
      <c r="T15" s="297">
        <v>853050.59</v>
      </c>
      <c r="U15" s="297">
        <v>163200</v>
      </c>
      <c r="V15" s="297">
        <v>849.73</v>
      </c>
      <c r="W15" s="297">
        <v>2659838</v>
      </c>
      <c r="X15" s="297">
        <v>114490</v>
      </c>
      <c r="Y15">
        <v>2785577.4</v>
      </c>
      <c r="AB15">
        <v>423099.28</v>
      </c>
      <c r="AC15">
        <v>187623.46</v>
      </c>
      <c r="AE15">
        <v>14000</v>
      </c>
      <c r="AG15" s="73">
        <f t="shared" si="6"/>
        <v>1390392.01</v>
      </c>
      <c r="AH15" s="77">
        <f t="shared" si="7"/>
        <v>0</v>
      </c>
      <c r="AI15" s="21">
        <f t="shared" si="8"/>
        <v>1390392.01</v>
      </c>
      <c r="AJ15" s="22">
        <f t="shared" si="9"/>
        <v>3791428.32</v>
      </c>
      <c r="AK15" s="16">
        <f t="shared" si="10"/>
        <v>3410300.1399999997</v>
      </c>
      <c r="AL15" s="26">
        <f t="shared" si="5"/>
        <v>381128.18000000017</v>
      </c>
    </row>
    <row r="16" spans="1:38" x14ac:dyDescent="0.25">
      <c r="A16" s="1" t="s">
        <v>409</v>
      </c>
      <c r="B16" s="1" t="s">
        <v>411</v>
      </c>
      <c r="C16" s="65">
        <v>7069</v>
      </c>
      <c r="D16" s="65" t="s">
        <v>1009</v>
      </c>
      <c r="E16" t="s">
        <v>2943</v>
      </c>
      <c r="F16" s="297">
        <v>1744570.14</v>
      </c>
      <c r="G16" s="297">
        <v>137945.70000000001</v>
      </c>
      <c r="H16" s="297">
        <v>64469.79</v>
      </c>
      <c r="J16">
        <v>910804.07</v>
      </c>
      <c r="K16">
        <v>296239.09000000003</v>
      </c>
      <c r="L16" s="297">
        <v>0</v>
      </c>
      <c r="O16" s="297">
        <v>139.81</v>
      </c>
      <c r="R16">
        <v>1288976.8899999999</v>
      </c>
      <c r="S16">
        <v>2146839.4900000002</v>
      </c>
      <c r="T16" s="297">
        <v>1058359.56</v>
      </c>
      <c r="U16" s="297">
        <v>200000</v>
      </c>
      <c r="V16" s="297">
        <v>1409.16</v>
      </c>
      <c r="W16" s="297">
        <v>2384432</v>
      </c>
      <c r="Y16">
        <v>2950267.6</v>
      </c>
      <c r="Z16">
        <v>8000</v>
      </c>
      <c r="AB16">
        <v>429678.99</v>
      </c>
      <c r="AC16">
        <v>224636.63</v>
      </c>
      <c r="AE16">
        <v>71120</v>
      </c>
      <c r="AG16" s="73">
        <f t="shared" si="6"/>
        <v>1946985.63</v>
      </c>
      <c r="AH16" s="77">
        <f t="shared" si="7"/>
        <v>139.81</v>
      </c>
      <c r="AI16" s="21">
        <f t="shared" si="8"/>
        <v>1946845.8199999998</v>
      </c>
      <c r="AJ16" s="22">
        <f t="shared" si="9"/>
        <v>3644200.7199999997</v>
      </c>
      <c r="AK16" s="16">
        <f t="shared" si="10"/>
        <v>3683703.2199999997</v>
      </c>
      <c r="AL16" s="26">
        <f t="shared" si="5"/>
        <v>-39502.5</v>
      </c>
    </row>
    <row r="17" spans="1:38" x14ac:dyDescent="0.25">
      <c r="A17" s="1" t="s">
        <v>409</v>
      </c>
      <c r="B17" s="1" t="s">
        <v>411</v>
      </c>
      <c r="C17" s="65">
        <v>6198</v>
      </c>
      <c r="D17" s="65" t="s">
        <v>1010</v>
      </c>
      <c r="E17" t="s">
        <v>2944</v>
      </c>
      <c r="F17" s="297">
        <v>758941.97</v>
      </c>
      <c r="G17" s="297">
        <v>22900</v>
      </c>
      <c r="H17" s="297">
        <v>95419.7</v>
      </c>
      <c r="J17">
        <v>20895.21</v>
      </c>
      <c r="K17">
        <v>336023.33</v>
      </c>
      <c r="L17" s="297">
        <v>12650</v>
      </c>
      <c r="O17" s="297">
        <v>0</v>
      </c>
      <c r="R17">
        <v>-71451.009999999995</v>
      </c>
      <c r="S17">
        <v>1602780.76</v>
      </c>
      <c r="T17" s="297">
        <v>955705.36</v>
      </c>
      <c r="U17" s="297">
        <v>422265</v>
      </c>
      <c r="V17" s="297">
        <v>635.33000000000004</v>
      </c>
      <c r="W17" s="297">
        <v>2368440.67</v>
      </c>
      <c r="X17" s="297">
        <v>33400</v>
      </c>
      <c r="Y17">
        <v>2786017.67</v>
      </c>
      <c r="AB17">
        <v>897801.8</v>
      </c>
      <c r="AC17">
        <v>189896.43</v>
      </c>
      <c r="AE17">
        <v>92000</v>
      </c>
      <c r="AG17" s="73">
        <f t="shared" si="6"/>
        <v>877261.66999999993</v>
      </c>
      <c r="AH17" s="77">
        <f t="shared" si="7"/>
        <v>12650</v>
      </c>
      <c r="AI17" s="21">
        <f t="shared" si="8"/>
        <v>864611.66999999993</v>
      </c>
      <c r="AJ17" s="22">
        <f t="shared" si="9"/>
        <v>3780446.36</v>
      </c>
      <c r="AK17" s="16">
        <f t="shared" si="10"/>
        <v>3965715.9</v>
      </c>
      <c r="AL17" s="26">
        <f t="shared" si="5"/>
        <v>-185269.54000000004</v>
      </c>
    </row>
    <row r="18" spans="1:38" x14ac:dyDescent="0.25">
      <c r="A18" s="1" t="s">
        <v>409</v>
      </c>
      <c r="B18" s="1" t="s">
        <v>411</v>
      </c>
      <c r="C18" s="65">
        <v>2120</v>
      </c>
      <c r="D18" s="65" t="s">
        <v>1011</v>
      </c>
      <c r="E18" t="s">
        <v>2945</v>
      </c>
      <c r="F18" s="297">
        <v>828357.15</v>
      </c>
      <c r="G18" s="297">
        <v>0</v>
      </c>
      <c r="H18" s="297">
        <v>15318.44</v>
      </c>
      <c r="J18">
        <v>270491.42</v>
      </c>
      <c r="K18">
        <v>1521846.14</v>
      </c>
      <c r="L18" s="297">
        <v>0</v>
      </c>
      <c r="O18" s="297">
        <v>186.92</v>
      </c>
      <c r="R18">
        <v>1256339.2</v>
      </c>
      <c r="S18">
        <v>2036704.82</v>
      </c>
      <c r="T18" s="297">
        <v>1378177.44</v>
      </c>
      <c r="U18" s="297">
        <v>100000</v>
      </c>
      <c r="V18" s="297">
        <v>925.06</v>
      </c>
      <c r="W18" s="297">
        <v>1136945</v>
      </c>
      <c r="X18" s="297">
        <v>40225</v>
      </c>
      <c r="Y18">
        <v>1461625.25</v>
      </c>
      <c r="Z18">
        <v>12280</v>
      </c>
      <c r="AA18">
        <v>1058</v>
      </c>
      <c r="AB18">
        <v>784818.11</v>
      </c>
      <c r="AC18">
        <v>775039.28</v>
      </c>
      <c r="AE18">
        <v>120000</v>
      </c>
      <c r="AG18" s="73">
        <f t="shared" si="6"/>
        <v>843675.59</v>
      </c>
      <c r="AH18" s="77">
        <f t="shared" si="7"/>
        <v>186.92</v>
      </c>
      <c r="AI18" s="21">
        <f t="shared" si="8"/>
        <v>843488.66999999993</v>
      </c>
      <c r="AJ18" s="22">
        <f t="shared" si="9"/>
        <v>2656272.5</v>
      </c>
      <c r="AK18" s="16">
        <f t="shared" si="10"/>
        <v>3154820.6399999997</v>
      </c>
      <c r="AL18" s="26">
        <f t="shared" si="5"/>
        <v>-498548.13999999966</v>
      </c>
    </row>
    <row r="19" spans="1:38" x14ac:dyDescent="0.25">
      <c r="A19" s="1" t="s">
        <v>409</v>
      </c>
      <c r="B19" s="1" t="s">
        <v>411</v>
      </c>
      <c r="C19" s="65">
        <v>808</v>
      </c>
      <c r="D19" s="65" t="s">
        <v>1012</v>
      </c>
      <c r="E19" t="s">
        <v>2946</v>
      </c>
      <c r="F19" s="297">
        <v>529904.36</v>
      </c>
      <c r="G19" s="297">
        <v>20583.580000000002</v>
      </c>
      <c r="H19" s="297">
        <v>100367.79</v>
      </c>
      <c r="J19">
        <v>972539.88</v>
      </c>
      <c r="K19">
        <v>417720.18</v>
      </c>
      <c r="L19" s="297">
        <v>0</v>
      </c>
      <c r="R19">
        <v>2243638.56</v>
      </c>
      <c r="S19">
        <v>118427.08</v>
      </c>
      <c r="T19" s="297">
        <v>469793.02</v>
      </c>
      <c r="U19" s="297">
        <v>40000</v>
      </c>
      <c r="V19" s="297">
        <v>543.77</v>
      </c>
      <c r="W19" s="297">
        <v>1101000</v>
      </c>
      <c r="X19" s="297">
        <v>0.01</v>
      </c>
      <c r="Y19">
        <v>1101000</v>
      </c>
      <c r="AB19">
        <v>346164.23</v>
      </c>
      <c r="AC19">
        <v>314817.42</v>
      </c>
      <c r="AE19">
        <v>82105</v>
      </c>
      <c r="AG19" s="73">
        <f t="shared" si="6"/>
        <v>650855.73</v>
      </c>
      <c r="AH19" s="77">
        <f t="shared" si="7"/>
        <v>0</v>
      </c>
      <c r="AI19" s="21">
        <f t="shared" si="8"/>
        <v>650855.73</v>
      </c>
      <c r="AJ19" s="22">
        <f t="shared" si="9"/>
        <v>1611336.8</v>
      </c>
      <c r="AK19" s="16">
        <f t="shared" si="10"/>
        <v>1844086.65</v>
      </c>
      <c r="AL19" s="26">
        <f t="shared" si="5"/>
        <v>-232749.84999999986</v>
      </c>
    </row>
    <row r="20" spans="1:38" x14ac:dyDescent="0.25">
      <c r="A20" s="1" t="s">
        <v>409</v>
      </c>
      <c r="B20" s="1" t="s">
        <v>411</v>
      </c>
      <c r="C20" s="65">
        <v>5257</v>
      </c>
      <c r="D20" s="65" t="s">
        <v>1013</v>
      </c>
      <c r="E20" t="s">
        <v>2947</v>
      </c>
      <c r="F20" s="297">
        <v>2074706.45</v>
      </c>
      <c r="G20" s="297">
        <v>447220.2</v>
      </c>
      <c r="H20" s="297">
        <v>44852.39</v>
      </c>
      <c r="J20">
        <v>19087.25</v>
      </c>
      <c r="K20">
        <v>231031.83</v>
      </c>
      <c r="L20" s="297">
        <v>0</v>
      </c>
      <c r="O20" s="297">
        <v>0</v>
      </c>
      <c r="R20">
        <v>732849.1</v>
      </c>
      <c r="S20">
        <v>1863971.92</v>
      </c>
      <c r="T20" s="297">
        <v>1139066.17</v>
      </c>
      <c r="U20" s="297">
        <v>424299</v>
      </c>
      <c r="V20" s="297">
        <v>1773.15</v>
      </c>
      <c r="W20" s="297">
        <v>1301523.83</v>
      </c>
      <c r="X20" s="297">
        <v>40000</v>
      </c>
      <c r="Y20">
        <v>1528134.83</v>
      </c>
      <c r="AB20">
        <v>844886.27</v>
      </c>
      <c r="AC20">
        <v>169428.95</v>
      </c>
      <c r="AE20">
        <v>57335</v>
      </c>
      <c r="AG20" s="73">
        <f t="shared" si="6"/>
        <v>2566779.04</v>
      </c>
      <c r="AH20" s="77">
        <f t="shared" si="7"/>
        <v>0</v>
      </c>
      <c r="AI20" s="21">
        <f t="shared" si="8"/>
        <v>2566779.04</v>
      </c>
      <c r="AJ20" s="22">
        <f t="shared" si="9"/>
        <v>2906662.15</v>
      </c>
      <c r="AK20" s="16">
        <f t="shared" si="10"/>
        <v>2599785.0500000003</v>
      </c>
      <c r="AL20" s="26">
        <f t="shared" si="5"/>
        <v>306877.09999999963</v>
      </c>
    </row>
    <row r="21" spans="1:38" x14ac:dyDescent="0.25">
      <c r="A21" s="1" t="s">
        <v>409</v>
      </c>
      <c r="B21" s="1" t="s">
        <v>411</v>
      </c>
      <c r="C21" s="65">
        <v>5547</v>
      </c>
      <c r="D21" s="65" t="s">
        <v>1014</v>
      </c>
      <c r="E21" t="s">
        <v>2948</v>
      </c>
      <c r="F21" s="297">
        <v>435684.22</v>
      </c>
      <c r="G21" s="297">
        <v>128998.2</v>
      </c>
      <c r="H21" s="297">
        <v>101957.87</v>
      </c>
      <c r="J21">
        <v>655492.64</v>
      </c>
      <c r="K21">
        <v>1131755.29</v>
      </c>
      <c r="L21" s="297">
        <v>0</v>
      </c>
      <c r="O21" s="297">
        <v>0</v>
      </c>
      <c r="R21">
        <v>1005833.95</v>
      </c>
      <c r="S21">
        <v>2519990.75</v>
      </c>
      <c r="T21" s="297">
        <v>1350758.49</v>
      </c>
      <c r="U21" s="297">
        <v>151500</v>
      </c>
      <c r="V21" s="297">
        <v>942.58</v>
      </c>
      <c r="W21" s="297">
        <v>2024990.56</v>
      </c>
      <c r="X21" s="297">
        <v>24500</v>
      </c>
      <c r="Y21">
        <v>2591267.56</v>
      </c>
      <c r="AB21">
        <v>1007109.08</v>
      </c>
      <c r="AC21">
        <v>641381.47</v>
      </c>
      <c r="AE21">
        <v>134350</v>
      </c>
      <c r="AG21" s="73">
        <f t="shared" si="6"/>
        <v>666640.28999999992</v>
      </c>
      <c r="AH21" s="77">
        <f t="shared" si="7"/>
        <v>0</v>
      </c>
      <c r="AI21" s="21">
        <f t="shared" si="8"/>
        <v>666640.28999999992</v>
      </c>
      <c r="AJ21" s="22">
        <f t="shared" si="9"/>
        <v>3552691.63</v>
      </c>
      <c r="AK21" s="16">
        <f t="shared" si="10"/>
        <v>4374108.1100000003</v>
      </c>
      <c r="AL21" s="26">
        <f t="shared" si="5"/>
        <v>-821416.48000000045</v>
      </c>
    </row>
    <row r="22" spans="1:38" x14ac:dyDescent="0.25">
      <c r="A22" s="1" t="s">
        <v>409</v>
      </c>
      <c r="B22" s="1" t="s">
        <v>411</v>
      </c>
      <c r="C22" s="65">
        <v>4817</v>
      </c>
      <c r="D22" s="65" t="s">
        <v>1015</v>
      </c>
      <c r="E22" t="s">
        <v>2949</v>
      </c>
      <c r="F22" s="297">
        <v>385299.46</v>
      </c>
      <c r="G22" s="297">
        <v>12187.75</v>
      </c>
      <c r="H22" s="297">
        <v>10600</v>
      </c>
      <c r="J22">
        <v>277333.67</v>
      </c>
      <c r="K22">
        <v>478255.93</v>
      </c>
      <c r="L22" s="297">
        <v>0</v>
      </c>
      <c r="R22">
        <v>-3540608.5</v>
      </c>
      <c r="S22">
        <v>4994895.4800000004</v>
      </c>
      <c r="T22" s="297">
        <v>1210693.05</v>
      </c>
      <c r="U22" s="297">
        <v>262676</v>
      </c>
      <c r="V22" s="297">
        <v>430.57</v>
      </c>
      <c r="W22" s="297">
        <v>2312558</v>
      </c>
      <c r="X22" s="297">
        <v>62925</v>
      </c>
      <c r="Y22">
        <v>2312558</v>
      </c>
      <c r="Z22">
        <v>12770</v>
      </c>
      <c r="AA22">
        <v>2192</v>
      </c>
      <c r="AB22">
        <v>1210222.75</v>
      </c>
      <c r="AC22">
        <v>399135.04</v>
      </c>
      <c r="AG22" s="73">
        <f t="shared" si="6"/>
        <v>408087.21</v>
      </c>
      <c r="AH22" s="77">
        <f t="shared" si="7"/>
        <v>0</v>
      </c>
      <c r="AI22" s="21">
        <f t="shared" si="8"/>
        <v>408087.21</v>
      </c>
      <c r="AJ22" s="22">
        <f t="shared" si="9"/>
        <v>3849282.62</v>
      </c>
      <c r="AK22" s="16">
        <f t="shared" si="10"/>
        <v>3936877.79</v>
      </c>
      <c r="AL22" s="26">
        <f t="shared" si="5"/>
        <v>-87595.169999999925</v>
      </c>
    </row>
    <row r="23" spans="1:38" x14ac:dyDescent="0.25">
      <c r="A23" s="1" t="s">
        <v>409</v>
      </c>
      <c r="B23" s="1" t="s">
        <v>411</v>
      </c>
      <c r="C23" s="65">
        <v>4661</v>
      </c>
      <c r="D23" s="65" t="s">
        <v>1016</v>
      </c>
      <c r="E23" t="s">
        <v>2950</v>
      </c>
      <c r="F23" s="297">
        <v>277893.86</v>
      </c>
      <c r="G23" s="297">
        <v>58505.33</v>
      </c>
      <c r="H23" s="297">
        <v>132404.19</v>
      </c>
      <c r="J23">
        <v>723044.68</v>
      </c>
      <c r="K23">
        <v>461543.52</v>
      </c>
      <c r="L23" s="297">
        <v>0</v>
      </c>
      <c r="O23" s="297">
        <v>1229.3</v>
      </c>
      <c r="R23">
        <v>494559.27</v>
      </c>
      <c r="S23">
        <v>1550129.81</v>
      </c>
      <c r="T23" s="297">
        <v>734760.81</v>
      </c>
      <c r="U23" s="297">
        <v>258931</v>
      </c>
      <c r="V23" s="297">
        <v>296.88</v>
      </c>
      <c r="W23" s="297">
        <v>2611877.56</v>
      </c>
      <c r="X23" s="297">
        <v>47800</v>
      </c>
      <c r="Y23">
        <v>2735297.36</v>
      </c>
      <c r="Z23">
        <v>6000</v>
      </c>
      <c r="AB23">
        <v>733712.31</v>
      </c>
      <c r="AC23">
        <v>273546.38</v>
      </c>
      <c r="AE23">
        <v>26000</v>
      </c>
      <c r="AG23" s="73">
        <f t="shared" si="6"/>
        <v>468803.38</v>
      </c>
      <c r="AH23" s="77">
        <f t="shared" si="7"/>
        <v>1229.3</v>
      </c>
      <c r="AI23" s="21">
        <f t="shared" si="8"/>
        <v>467574.08</v>
      </c>
      <c r="AJ23" s="22">
        <f t="shared" si="9"/>
        <v>3653666.25</v>
      </c>
      <c r="AK23" s="16">
        <f t="shared" si="10"/>
        <v>3774556.05</v>
      </c>
      <c r="AL23" s="26">
        <f t="shared" si="5"/>
        <v>-120889.79999999981</v>
      </c>
    </row>
    <row r="24" spans="1:38" x14ac:dyDescent="0.25">
      <c r="A24" s="1" t="s">
        <v>409</v>
      </c>
      <c r="B24" s="1" t="s">
        <v>411</v>
      </c>
      <c r="C24" s="65">
        <v>7585</v>
      </c>
      <c r="D24" s="65" t="s">
        <v>1017</v>
      </c>
      <c r="E24" t="s">
        <v>2951</v>
      </c>
      <c r="F24" s="297">
        <v>3835654.42</v>
      </c>
      <c r="G24" s="297">
        <v>99631.96</v>
      </c>
      <c r="H24" s="297">
        <v>2373.5100000000002</v>
      </c>
      <c r="J24">
        <v>50286.38</v>
      </c>
      <c r="K24">
        <v>459082.64</v>
      </c>
      <c r="L24" s="297">
        <v>0</v>
      </c>
      <c r="O24" s="297">
        <v>0</v>
      </c>
      <c r="R24">
        <v>1378698.82</v>
      </c>
      <c r="S24">
        <v>2878887.21</v>
      </c>
      <c r="T24" s="297">
        <v>1676807.16</v>
      </c>
      <c r="U24" s="297">
        <v>570120</v>
      </c>
      <c r="V24" s="297">
        <v>3627.4</v>
      </c>
      <c r="W24" s="297">
        <v>3793313.82</v>
      </c>
      <c r="X24" s="297">
        <v>18500</v>
      </c>
      <c r="Y24">
        <v>3977703.82</v>
      </c>
      <c r="Z24">
        <v>320</v>
      </c>
      <c r="AA24">
        <v>1584</v>
      </c>
      <c r="AB24">
        <v>1277632.97</v>
      </c>
      <c r="AC24">
        <v>310069.27</v>
      </c>
      <c r="AE24">
        <v>24500</v>
      </c>
      <c r="AG24" s="73">
        <f t="shared" si="6"/>
        <v>3937659.8899999997</v>
      </c>
      <c r="AH24" s="77">
        <f t="shared" si="7"/>
        <v>0</v>
      </c>
      <c r="AI24" s="21">
        <f t="shared" si="8"/>
        <v>3937659.8899999997</v>
      </c>
      <c r="AJ24" s="22">
        <f t="shared" si="9"/>
        <v>6062368.3799999999</v>
      </c>
      <c r="AK24" s="16">
        <f t="shared" si="10"/>
        <v>5591810.0600000005</v>
      </c>
      <c r="AL24" s="26">
        <f t="shared" si="5"/>
        <v>470558.31999999937</v>
      </c>
    </row>
    <row r="25" spans="1:38" x14ac:dyDescent="0.25">
      <c r="A25" s="1" t="s">
        <v>409</v>
      </c>
      <c r="B25" s="1" t="s">
        <v>411</v>
      </c>
      <c r="C25" s="65">
        <v>6519</v>
      </c>
      <c r="D25" s="65" t="s">
        <v>1018</v>
      </c>
      <c r="E25" t="s">
        <v>2952</v>
      </c>
      <c r="F25" s="297">
        <v>641982.75</v>
      </c>
      <c r="G25" s="297">
        <v>353784.55</v>
      </c>
      <c r="H25" s="297">
        <v>24938.47</v>
      </c>
      <c r="J25">
        <v>269544.93</v>
      </c>
      <c r="K25">
        <v>363284.39</v>
      </c>
      <c r="L25" s="297">
        <v>0</v>
      </c>
      <c r="O25" s="297">
        <v>717.58</v>
      </c>
      <c r="R25">
        <v>-640516.03</v>
      </c>
      <c r="S25">
        <v>2079998.65</v>
      </c>
      <c r="T25" s="297">
        <v>906783.42</v>
      </c>
      <c r="U25" s="297">
        <v>460477</v>
      </c>
      <c r="V25" s="297">
        <v>580.64</v>
      </c>
      <c r="W25" s="297">
        <v>2225748.5</v>
      </c>
      <c r="X25" s="297">
        <v>33000</v>
      </c>
      <c r="Y25">
        <v>2451431.5</v>
      </c>
      <c r="AB25">
        <v>584586.82999999996</v>
      </c>
      <c r="AC25">
        <v>261256.34</v>
      </c>
      <c r="AG25" s="73">
        <f t="shared" si="6"/>
        <v>1020705.77</v>
      </c>
      <c r="AH25" s="77">
        <f t="shared" si="7"/>
        <v>717.58</v>
      </c>
      <c r="AI25" s="21">
        <f t="shared" si="8"/>
        <v>1019988.1900000001</v>
      </c>
      <c r="AJ25" s="22">
        <f t="shared" si="9"/>
        <v>3626589.5599999996</v>
      </c>
      <c r="AK25" s="16">
        <f t="shared" si="10"/>
        <v>3297274.67</v>
      </c>
      <c r="AL25" s="26">
        <f t="shared" si="5"/>
        <v>329314.88999999966</v>
      </c>
    </row>
    <row r="26" spans="1:38" x14ac:dyDescent="0.25">
      <c r="A26" s="1" t="s">
        <v>409</v>
      </c>
      <c r="B26" s="1" t="s">
        <v>411</v>
      </c>
      <c r="C26" s="65">
        <v>4531</v>
      </c>
      <c r="D26" s="65" t="s">
        <v>1019</v>
      </c>
      <c r="E26" t="s">
        <v>2953</v>
      </c>
      <c r="F26" s="297">
        <v>689320.8</v>
      </c>
      <c r="G26" s="297">
        <v>84029.65</v>
      </c>
      <c r="H26" s="297">
        <v>18753.28</v>
      </c>
      <c r="J26">
        <v>893403.52</v>
      </c>
      <c r="K26">
        <v>246210.2</v>
      </c>
      <c r="L26" s="297">
        <v>0</v>
      </c>
      <c r="R26">
        <v>1621909.45</v>
      </c>
      <c r="S26">
        <v>413083.29</v>
      </c>
      <c r="T26" s="297">
        <v>682956.35</v>
      </c>
      <c r="U26" s="297">
        <v>126700</v>
      </c>
      <c r="V26" s="297">
        <v>1130.92</v>
      </c>
      <c r="W26" s="297">
        <v>2174109</v>
      </c>
      <c r="X26" s="297">
        <v>73000</v>
      </c>
      <c r="Y26">
        <v>2419061.7999999998</v>
      </c>
      <c r="AB26">
        <v>396974.63</v>
      </c>
      <c r="AC26">
        <v>216181.63</v>
      </c>
      <c r="AG26" s="73">
        <f t="shared" si="6"/>
        <v>792103.7300000001</v>
      </c>
      <c r="AH26" s="77">
        <f t="shared" si="7"/>
        <v>0</v>
      </c>
      <c r="AI26" s="21">
        <f t="shared" si="8"/>
        <v>792103.7300000001</v>
      </c>
      <c r="AJ26" s="22">
        <f t="shared" si="9"/>
        <v>3057896.27</v>
      </c>
      <c r="AK26" s="16">
        <f t="shared" si="10"/>
        <v>3032218.0599999996</v>
      </c>
      <c r="AL26" s="26">
        <f t="shared" si="5"/>
        <v>25678.210000000428</v>
      </c>
    </row>
    <row r="27" spans="1:38" x14ac:dyDescent="0.25">
      <c r="A27" s="1" t="s">
        <v>409</v>
      </c>
      <c r="B27" s="1" t="s">
        <v>411</v>
      </c>
      <c r="C27" s="65">
        <v>2937</v>
      </c>
      <c r="D27" s="65" t="s">
        <v>1020</v>
      </c>
      <c r="E27" t="s">
        <v>2954</v>
      </c>
      <c r="F27" s="297">
        <v>666486.27</v>
      </c>
      <c r="G27" s="297">
        <v>7800</v>
      </c>
      <c r="H27" s="297">
        <v>15685.88</v>
      </c>
      <c r="J27">
        <v>519002.4</v>
      </c>
      <c r="K27">
        <v>273610.84999999998</v>
      </c>
      <c r="L27" s="297">
        <v>16000</v>
      </c>
      <c r="R27">
        <v>-642646.24</v>
      </c>
      <c r="S27">
        <v>2337378.21</v>
      </c>
      <c r="T27" s="297">
        <v>590524.11</v>
      </c>
      <c r="V27" s="297">
        <v>733.21</v>
      </c>
      <c r="W27" s="297">
        <v>1700215</v>
      </c>
      <c r="X27" s="297">
        <v>6035</v>
      </c>
      <c r="Y27">
        <v>1725215</v>
      </c>
      <c r="AB27">
        <v>368335.13</v>
      </c>
      <c r="AC27">
        <v>200803.76</v>
      </c>
      <c r="AE27">
        <v>42000</v>
      </c>
      <c r="AG27" s="73">
        <f t="shared" si="6"/>
        <v>689972.15</v>
      </c>
      <c r="AH27" s="77">
        <f t="shared" si="7"/>
        <v>16000</v>
      </c>
      <c r="AI27" s="21">
        <f t="shared" si="8"/>
        <v>673972.15</v>
      </c>
      <c r="AJ27" s="22">
        <f t="shared" si="9"/>
        <v>2297507.3199999998</v>
      </c>
      <c r="AK27" s="16">
        <f t="shared" si="10"/>
        <v>2336353.8899999997</v>
      </c>
      <c r="AL27" s="26">
        <f t="shared" si="5"/>
        <v>-38846.569999999832</v>
      </c>
    </row>
    <row r="28" spans="1:38" x14ac:dyDescent="0.25">
      <c r="A28" s="1" t="s">
        <v>409</v>
      </c>
      <c r="B28" s="1" t="s">
        <v>411</v>
      </c>
      <c r="C28" s="65">
        <v>2576</v>
      </c>
      <c r="D28" s="65" t="s">
        <v>1021</v>
      </c>
      <c r="E28" t="s">
        <v>2955</v>
      </c>
      <c r="F28" s="297">
        <v>513165.58</v>
      </c>
      <c r="G28" s="297">
        <v>0</v>
      </c>
      <c r="H28" s="297">
        <v>9740.1299999999992</v>
      </c>
      <c r="J28">
        <v>230783.59</v>
      </c>
      <c r="K28">
        <v>252173.94</v>
      </c>
      <c r="L28" s="297">
        <v>7000</v>
      </c>
      <c r="O28" s="297">
        <v>0</v>
      </c>
      <c r="R28">
        <v>-1225768.98</v>
      </c>
      <c r="S28">
        <v>2446216.73</v>
      </c>
      <c r="T28" s="297">
        <v>682173.64</v>
      </c>
      <c r="U28" s="297">
        <v>153400</v>
      </c>
      <c r="V28" s="297">
        <v>477.25</v>
      </c>
      <c r="W28" s="297">
        <v>1355977</v>
      </c>
      <c r="X28" s="297">
        <v>84995</v>
      </c>
      <c r="Y28">
        <v>1571608</v>
      </c>
      <c r="Z28">
        <v>3000</v>
      </c>
      <c r="AB28">
        <v>570878.99</v>
      </c>
      <c r="AC28">
        <v>250605.69</v>
      </c>
      <c r="AG28" s="73">
        <f t="shared" si="6"/>
        <v>522905.71</v>
      </c>
      <c r="AH28" s="77">
        <f t="shared" si="7"/>
        <v>7000</v>
      </c>
      <c r="AI28" s="21">
        <f t="shared" si="8"/>
        <v>515905.71</v>
      </c>
      <c r="AJ28" s="22">
        <f t="shared" si="9"/>
        <v>2277022.89</v>
      </c>
      <c r="AK28" s="16">
        <f t="shared" si="10"/>
        <v>2396092.6800000002</v>
      </c>
      <c r="AL28" s="26">
        <f t="shared" si="5"/>
        <v>-119069.79000000004</v>
      </c>
    </row>
    <row r="29" spans="1:38" x14ac:dyDescent="0.25">
      <c r="A29" s="1" t="s">
        <v>414</v>
      </c>
      <c r="B29" s="1" t="s">
        <v>415</v>
      </c>
      <c r="C29" s="65">
        <v>3880</v>
      </c>
      <c r="D29" s="65" t="s">
        <v>1022</v>
      </c>
      <c r="E29" t="s">
        <v>2956</v>
      </c>
      <c r="F29" s="297">
        <v>1777036.71</v>
      </c>
      <c r="G29" s="297">
        <v>492729.05</v>
      </c>
      <c r="H29" s="297">
        <v>13073.13</v>
      </c>
      <c r="J29">
        <v>593654.49</v>
      </c>
      <c r="K29">
        <v>335184.57</v>
      </c>
      <c r="O29" s="297">
        <v>10166</v>
      </c>
      <c r="R29">
        <v>758562.94</v>
      </c>
      <c r="S29">
        <v>1940194.37</v>
      </c>
      <c r="T29" s="297">
        <v>2007494.18</v>
      </c>
      <c r="U29" s="297">
        <v>221700</v>
      </c>
      <c r="V29" s="297">
        <v>1816.4</v>
      </c>
      <c r="W29" s="297">
        <v>1970516</v>
      </c>
      <c r="X29" s="297">
        <v>520</v>
      </c>
      <c r="Y29">
        <v>2247596.92</v>
      </c>
      <c r="AB29">
        <v>946047.75</v>
      </c>
      <c r="AC29">
        <v>207677.27</v>
      </c>
      <c r="AE29">
        <v>24630</v>
      </c>
      <c r="AG29" s="73">
        <f t="shared" si="6"/>
        <v>2282838.8899999997</v>
      </c>
      <c r="AH29" s="77">
        <f t="shared" si="7"/>
        <v>10166</v>
      </c>
      <c r="AI29" s="21">
        <f t="shared" si="8"/>
        <v>2272672.8899999997</v>
      </c>
      <c r="AJ29" s="22">
        <f t="shared" si="9"/>
        <v>4202046.58</v>
      </c>
      <c r="AK29" s="16">
        <f t="shared" si="10"/>
        <v>3425951.94</v>
      </c>
      <c r="AL29" s="26">
        <f t="shared" si="5"/>
        <v>776094.64000000013</v>
      </c>
    </row>
    <row r="30" spans="1:38" x14ac:dyDescent="0.25">
      <c r="A30" s="1" t="s">
        <v>414</v>
      </c>
      <c r="B30" s="1" t="s">
        <v>415</v>
      </c>
      <c r="C30" s="65">
        <v>3169</v>
      </c>
      <c r="D30" s="65" t="s">
        <v>1023</v>
      </c>
      <c r="E30" t="s">
        <v>2957</v>
      </c>
      <c r="F30" s="297">
        <v>394226.61</v>
      </c>
      <c r="G30" s="297">
        <v>455913.79</v>
      </c>
      <c r="H30" s="297">
        <v>6144.92</v>
      </c>
      <c r="J30">
        <v>1916954.01</v>
      </c>
      <c r="K30">
        <v>1022451.14</v>
      </c>
      <c r="O30" s="297">
        <v>0</v>
      </c>
      <c r="R30">
        <v>3934026.61</v>
      </c>
      <c r="S30">
        <v>225942.27</v>
      </c>
      <c r="T30" s="297">
        <v>1127488.07</v>
      </c>
      <c r="U30" s="297">
        <v>70000</v>
      </c>
      <c r="V30" s="297">
        <v>780.88</v>
      </c>
      <c r="W30" s="297">
        <v>1015732</v>
      </c>
      <c r="Y30">
        <v>1311952</v>
      </c>
      <c r="AB30">
        <v>596757.23</v>
      </c>
      <c r="AC30">
        <v>390385.13</v>
      </c>
      <c r="AG30" s="73">
        <f t="shared" si="6"/>
        <v>856285.32</v>
      </c>
      <c r="AH30" s="77">
        <f t="shared" si="7"/>
        <v>0</v>
      </c>
      <c r="AI30" s="21">
        <f t="shared" si="8"/>
        <v>856285.32</v>
      </c>
      <c r="AJ30" s="22">
        <f t="shared" si="9"/>
        <v>2214000.9500000002</v>
      </c>
      <c r="AK30" s="16">
        <f t="shared" si="10"/>
        <v>2299094.36</v>
      </c>
      <c r="AL30" s="26">
        <f t="shared" si="5"/>
        <v>-85093.409999999683</v>
      </c>
    </row>
    <row r="31" spans="1:38" x14ac:dyDescent="0.25">
      <c r="A31" s="1" t="s">
        <v>414</v>
      </c>
      <c r="B31" s="1" t="s">
        <v>415</v>
      </c>
      <c r="C31" s="65">
        <v>7059</v>
      </c>
      <c r="D31" s="65" t="s">
        <v>1024</v>
      </c>
      <c r="E31" t="s">
        <v>2958</v>
      </c>
      <c r="F31" s="297">
        <v>1556891.93</v>
      </c>
      <c r="G31" s="297">
        <v>493036.2</v>
      </c>
      <c r="H31" s="297">
        <v>18477.61</v>
      </c>
      <c r="J31">
        <v>994743.38</v>
      </c>
      <c r="K31">
        <v>183363.25</v>
      </c>
      <c r="O31" s="297">
        <v>0</v>
      </c>
      <c r="R31">
        <v>2783148.7</v>
      </c>
      <c r="S31">
        <v>519805.36</v>
      </c>
      <c r="T31" s="297">
        <v>2011164.65</v>
      </c>
      <c r="U31" s="297">
        <v>439200</v>
      </c>
      <c r="V31" s="297">
        <v>2002.11</v>
      </c>
      <c r="W31" s="297">
        <v>3348426</v>
      </c>
      <c r="X31" s="297">
        <v>250332</v>
      </c>
      <c r="Y31">
        <v>3934103</v>
      </c>
      <c r="Z31">
        <v>4980</v>
      </c>
      <c r="AB31">
        <v>1625040.76</v>
      </c>
      <c r="AC31">
        <v>149752.69</v>
      </c>
      <c r="AE31">
        <v>12530</v>
      </c>
      <c r="AG31" s="73">
        <f t="shared" si="6"/>
        <v>2068405.74</v>
      </c>
      <c r="AH31" s="77">
        <f t="shared" si="7"/>
        <v>0</v>
      </c>
      <c r="AI31" s="21">
        <f t="shared" si="8"/>
        <v>2068405.74</v>
      </c>
      <c r="AJ31" s="22">
        <f t="shared" si="9"/>
        <v>6051124.7599999998</v>
      </c>
      <c r="AK31" s="16">
        <f t="shared" si="10"/>
        <v>5726406.4500000002</v>
      </c>
      <c r="AL31" s="26">
        <f t="shared" si="5"/>
        <v>324718.30999999959</v>
      </c>
    </row>
    <row r="32" spans="1:38" x14ac:dyDescent="0.25">
      <c r="A32" s="1" t="s">
        <v>414</v>
      </c>
      <c r="B32" s="1" t="s">
        <v>415</v>
      </c>
      <c r="C32" s="65">
        <v>4668</v>
      </c>
      <c r="D32" s="65" t="s">
        <v>1025</v>
      </c>
      <c r="E32" t="s">
        <v>2959</v>
      </c>
      <c r="F32" s="297">
        <v>1204782.46</v>
      </c>
      <c r="G32" s="297">
        <v>271345.09999999998</v>
      </c>
      <c r="H32" s="297">
        <v>12843.32</v>
      </c>
      <c r="J32">
        <v>2034488.69</v>
      </c>
      <c r="K32">
        <v>636401.35</v>
      </c>
      <c r="O32" s="297">
        <v>0</v>
      </c>
      <c r="R32">
        <v>4118472.33</v>
      </c>
      <c r="S32">
        <v>164243.42000000001</v>
      </c>
      <c r="T32" s="297">
        <v>1389185.03</v>
      </c>
      <c r="U32" s="297">
        <v>93500</v>
      </c>
      <c r="V32" s="297">
        <v>1465.68</v>
      </c>
      <c r="W32" s="297">
        <v>1413625.5</v>
      </c>
      <c r="Y32">
        <v>1697998.5</v>
      </c>
      <c r="AA32">
        <v>1530</v>
      </c>
      <c r="AB32">
        <v>619580.72</v>
      </c>
      <c r="AC32">
        <v>364203.82</v>
      </c>
      <c r="AE32">
        <v>27398</v>
      </c>
      <c r="AG32" s="73">
        <f t="shared" si="6"/>
        <v>1488970.8800000001</v>
      </c>
      <c r="AH32" s="77">
        <f t="shared" si="7"/>
        <v>0</v>
      </c>
      <c r="AI32" s="21">
        <f t="shared" si="8"/>
        <v>1488970.8800000001</v>
      </c>
      <c r="AJ32" s="22">
        <f t="shared" si="9"/>
        <v>2897776.21</v>
      </c>
      <c r="AK32" s="16">
        <f t="shared" si="10"/>
        <v>2710711.0399999996</v>
      </c>
      <c r="AL32" s="26">
        <f t="shared" si="5"/>
        <v>187065.17000000039</v>
      </c>
    </row>
    <row r="33" spans="1:38" x14ac:dyDescent="0.25">
      <c r="A33" s="1" t="s">
        <v>414</v>
      </c>
      <c r="B33" s="1" t="s">
        <v>415</v>
      </c>
      <c r="C33" s="65">
        <v>5951</v>
      </c>
      <c r="D33" s="65" t="s">
        <v>1026</v>
      </c>
      <c r="E33" t="s">
        <v>2960</v>
      </c>
      <c r="F33" s="297">
        <v>630601.46</v>
      </c>
      <c r="G33" s="297">
        <v>212463.5</v>
      </c>
      <c r="H33" s="297">
        <v>259.49</v>
      </c>
      <c r="J33">
        <v>565850.29</v>
      </c>
      <c r="K33">
        <v>358996.95</v>
      </c>
      <c r="O33" s="297">
        <v>303</v>
      </c>
      <c r="R33">
        <v>-1795569.8</v>
      </c>
      <c r="S33">
        <v>3631737.05</v>
      </c>
      <c r="T33" s="297">
        <v>1932308.35</v>
      </c>
      <c r="U33" s="297">
        <v>368710</v>
      </c>
      <c r="V33" s="297">
        <v>668.44</v>
      </c>
      <c r="W33" s="297">
        <v>2403457</v>
      </c>
      <c r="Y33">
        <v>2708459</v>
      </c>
      <c r="AA33">
        <v>24510</v>
      </c>
      <c r="AB33">
        <v>1459775.7</v>
      </c>
      <c r="AC33">
        <v>167279.65</v>
      </c>
      <c r="AE33">
        <v>27398</v>
      </c>
      <c r="AG33" s="73">
        <f t="shared" si="6"/>
        <v>843324.45</v>
      </c>
      <c r="AH33" s="77">
        <f t="shared" si="7"/>
        <v>303</v>
      </c>
      <c r="AI33" s="21">
        <f t="shared" si="8"/>
        <v>843021.45</v>
      </c>
      <c r="AJ33" s="22">
        <f t="shared" si="9"/>
        <v>4705143.79</v>
      </c>
      <c r="AK33" s="16">
        <f t="shared" si="10"/>
        <v>4387422.3500000006</v>
      </c>
      <c r="AL33" s="26">
        <f t="shared" si="5"/>
        <v>317721.43999999948</v>
      </c>
    </row>
    <row r="34" spans="1:38" x14ac:dyDescent="0.25">
      <c r="A34" s="1" t="s">
        <v>414</v>
      </c>
      <c r="B34" s="1" t="s">
        <v>415</v>
      </c>
      <c r="C34" s="65">
        <v>4528</v>
      </c>
      <c r="D34" s="65" t="s">
        <v>1027</v>
      </c>
      <c r="E34" t="s">
        <v>2961</v>
      </c>
      <c r="F34" s="297">
        <v>670546.64</v>
      </c>
      <c r="G34" s="297">
        <v>293858.01</v>
      </c>
      <c r="H34" s="297">
        <v>19486.189999999999</v>
      </c>
      <c r="J34">
        <v>274802.14</v>
      </c>
      <c r="K34">
        <v>555619.67000000004</v>
      </c>
      <c r="N34" s="297">
        <v>258300</v>
      </c>
      <c r="O34" s="297">
        <v>0</v>
      </c>
      <c r="R34">
        <v>1006210.96</v>
      </c>
      <c r="S34">
        <v>669957.9</v>
      </c>
      <c r="T34" s="297">
        <v>2112520.7400000002</v>
      </c>
      <c r="V34" s="297">
        <v>692.73</v>
      </c>
      <c r="W34" s="297">
        <v>488649</v>
      </c>
      <c r="X34" s="297">
        <v>135894</v>
      </c>
      <c r="Y34">
        <v>1005491</v>
      </c>
      <c r="AA34">
        <v>1370</v>
      </c>
      <c r="AB34">
        <v>1150184.99</v>
      </c>
      <c r="AC34">
        <v>174363.69</v>
      </c>
      <c r="AE34">
        <v>80868</v>
      </c>
      <c r="AG34" s="73">
        <f t="shared" si="6"/>
        <v>983890.84</v>
      </c>
      <c r="AH34" s="77">
        <f t="shared" si="7"/>
        <v>258300</v>
      </c>
      <c r="AI34" s="21">
        <f t="shared" si="8"/>
        <v>725590.84</v>
      </c>
      <c r="AJ34" s="22">
        <f t="shared" si="9"/>
        <v>2737756.47</v>
      </c>
      <c r="AK34" s="16">
        <f t="shared" si="10"/>
        <v>2412277.6800000002</v>
      </c>
      <c r="AL34" s="26">
        <f t="shared" si="5"/>
        <v>325478.79000000004</v>
      </c>
    </row>
    <row r="35" spans="1:38" x14ac:dyDescent="0.25">
      <c r="A35" s="1" t="s">
        <v>414</v>
      </c>
      <c r="B35" s="1" t="s">
        <v>415</v>
      </c>
      <c r="C35" s="65">
        <v>5805</v>
      </c>
      <c r="D35" s="65" t="s">
        <v>1028</v>
      </c>
      <c r="E35" t="s">
        <v>2962</v>
      </c>
      <c r="F35" s="297">
        <v>1202616.98</v>
      </c>
      <c r="G35" s="297">
        <v>377289.62</v>
      </c>
      <c r="H35" s="297">
        <v>6143.64</v>
      </c>
      <c r="J35">
        <v>606696.35</v>
      </c>
      <c r="K35">
        <v>548712.99</v>
      </c>
      <c r="O35" s="297">
        <v>0</v>
      </c>
      <c r="R35">
        <v>263714.21999999997</v>
      </c>
      <c r="S35">
        <v>2501284.2200000002</v>
      </c>
      <c r="T35" s="297">
        <v>1518242.49</v>
      </c>
      <c r="U35" s="297">
        <v>155610</v>
      </c>
      <c r="V35" s="297">
        <v>2139.96</v>
      </c>
      <c r="W35" s="297">
        <v>2068910</v>
      </c>
      <c r="Y35">
        <v>2413736</v>
      </c>
      <c r="AB35">
        <v>706612.85</v>
      </c>
      <c r="AC35">
        <v>187207.46</v>
      </c>
      <c r="AE35">
        <v>97730</v>
      </c>
      <c r="AG35" s="73">
        <f t="shared" si="6"/>
        <v>1586050.24</v>
      </c>
      <c r="AH35" s="77">
        <f t="shared" si="7"/>
        <v>0</v>
      </c>
      <c r="AI35" s="21">
        <f t="shared" si="8"/>
        <v>1586050.24</v>
      </c>
      <c r="AJ35" s="22">
        <f t="shared" si="9"/>
        <v>3744902.45</v>
      </c>
      <c r="AK35" s="16">
        <f t="shared" si="10"/>
        <v>3405286.31</v>
      </c>
      <c r="AL35" s="26">
        <f t="shared" si="5"/>
        <v>339616.14000000013</v>
      </c>
    </row>
    <row r="36" spans="1:38" x14ac:dyDescent="0.25">
      <c r="A36" s="1" t="s">
        <v>414</v>
      </c>
      <c r="B36" s="1" t="s">
        <v>415</v>
      </c>
      <c r="C36" s="65">
        <v>3290</v>
      </c>
      <c r="D36" s="65" t="s">
        <v>1029</v>
      </c>
      <c r="E36" t="s">
        <v>2963</v>
      </c>
      <c r="F36" s="297">
        <v>635879.81000000006</v>
      </c>
      <c r="G36" s="297">
        <v>149662.9</v>
      </c>
      <c r="H36" s="297">
        <v>3802</v>
      </c>
      <c r="J36">
        <v>1920728.81</v>
      </c>
      <c r="K36">
        <v>549928.16</v>
      </c>
      <c r="O36" s="297">
        <v>0</v>
      </c>
      <c r="R36">
        <v>1716880.81</v>
      </c>
      <c r="S36">
        <v>1692932.58</v>
      </c>
      <c r="T36" s="297">
        <v>1669374.52</v>
      </c>
      <c r="U36" s="297">
        <v>99750</v>
      </c>
      <c r="V36" s="297">
        <v>747.72</v>
      </c>
      <c r="W36" s="297">
        <v>1491003.5</v>
      </c>
      <c r="Y36">
        <v>1977741.5</v>
      </c>
      <c r="AA36">
        <v>1690</v>
      </c>
      <c r="AB36">
        <v>710614.35</v>
      </c>
      <c r="AC36">
        <v>331253.59999999998</v>
      </c>
      <c r="AE36">
        <v>77398</v>
      </c>
      <c r="AG36" s="73">
        <f t="shared" si="6"/>
        <v>789344.71000000008</v>
      </c>
      <c r="AH36" s="77">
        <f t="shared" si="7"/>
        <v>0</v>
      </c>
      <c r="AI36" s="21">
        <f t="shared" si="8"/>
        <v>789344.71000000008</v>
      </c>
      <c r="AJ36" s="22">
        <f t="shared" si="9"/>
        <v>3260875.74</v>
      </c>
      <c r="AK36" s="16">
        <f t="shared" si="10"/>
        <v>3098697.45</v>
      </c>
      <c r="AL36" s="26">
        <f t="shared" si="5"/>
        <v>162178.29000000004</v>
      </c>
    </row>
    <row r="37" spans="1:38" x14ac:dyDescent="0.25">
      <c r="A37" s="1" t="s">
        <v>414</v>
      </c>
      <c r="B37" s="1" t="s">
        <v>415</v>
      </c>
      <c r="C37" s="65">
        <v>5014</v>
      </c>
      <c r="D37" s="65" t="s">
        <v>1030</v>
      </c>
      <c r="E37" t="s">
        <v>2964</v>
      </c>
      <c r="F37" s="297">
        <v>657236.36</v>
      </c>
      <c r="G37" s="297">
        <v>272437.52</v>
      </c>
      <c r="H37" s="297">
        <v>44460.26</v>
      </c>
      <c r="J37">
        <v>1121607.74</v>
      </c>
      <c r="K37">
        <v>475920.34</v>
      </c>
      <c r="O37" s="297">
        <v>155</v>
      </c>
      <c r="R37">
        <v>2118262.31</v>
      </c>
      <c r="T37" s="297">
        <v>1407939.21</v>
      </c>
      <c r="U37" s="297">
        <v>424130</v>
      </c>
      <c r="V37" s="297">
        <v>535.83000000000004</v>
      </c>
      <c r="W37" s="297">
        <v>520970.45</v>
      </c>
      <c r="Y37">
        <v>707156.02</v>
      </c>
      <c r="AB37">
        <v>673485.62</v>
      </c>
      <c r="AC37">
        <v>244238.94</v>
      </c>
      <c r="AE37">
        <v>12530</v>
      </c>
      <c r="AG37" s="73">
        <f t="shared" si="6"/>
        <v>974134.14</v>
      </c>
      <c r="AH37" s="77">
        <f t="shared" si="7"/>
        <v>155</v>
      </c>
      <c r="AI37" s="21">
        <f t="shared" si="8"/>
        <v>973979.14</v>
      </c>
      <c r="AJ37" s="22">
        <f t="shared" si="9"/>
        <v>2353575.4900000002</v>
      </c>
      <c r="AK37" s="16">
        <f t="shared" si="10"/>
        <v>1637410.58</v>
      </c>
      <c r="AL37" s="26">
        <f t="shared" si="5"/>
        <v>716164.91000000015</v>
      </c>
    </row>
    <row r="38" spans="1:38" x14ac:dyDescent="0.25">
      <c r="A38" s="1" t="s">
        <v>414</v>
      </c>
      <c r="B38" s="1" t="s">
        <v>415</v>
      </c>
      <c r="C38" s="65">
        <v>4611</v>
      </c>
      <c r="D38" s="65" t="s">
        <v>1031</v>
      </c>
      <c r="E38" t="s">
        <v>2965</v>
      </c>
      <c r="F38" s="297">
        <v>749401.92</v>
      </c>
      <c r="G38" s="297">
        <v>335324.2</v>
      </c>
      <c r="H38" s="297">
        <v>8543.65</v>
      </c>
      <c r="J38">
        <v>801028.45</v>
      </c>
      <c r="K38">
        <v>891257.96</v>
      </c>
      <c r="O38" s="297">
        <v>4252.34</v>
      </c>
      <c r="R38">
        <v>2089003.83</v>
      </c>
      <c r="T38" s="297">
        <v>2111143.65</v>
      </c>
      <c r="U38" s="297">
        <v>191450</v>
      </c>
      <c r="V38" s="297">
        <v>1400.08</v>
      </c>
      <c r="W38" s="297">
        <v>3296539</v>
      </c>
      <c r="Y38">
        <v>3700650</v>
      </c>
      <c r="AB38">
        <v>562299.19999999995</v>
      </c>
      <c r="AC38">
        <v>183205.52</v>
      </c>
      <c r="AE38">
        <v>77398</v>
      </c>
      <c r="AG38" s="73">
        <f t="shared" si="6"/>
        <v>1093269.77</v>
      </c>
      <c r="AH38" s="77">
        <f t="shared" si="7"/>
        <v>4252.34</v>
      </c>
      <c r="AI38" s="21">
        <f t="shared" si="8"/>
        <v>1089017.43</v>
      </c>
      <c r="AJ38" s="22">
        <f t="shared" si="9"/>
        <v>5600532.7300000004</v>
      </c>
      <c r="AK38" s="16">
        <f t="shared" si="10"/>
        <v>4523552.72</v>
      </c>
      <c r="AL38" s="26">
        <f t="shared" si="5"/>
        <v>1076980.0100000007</v>
      </c>
    </row>
    <row r="39" spans="1:38" x14ac:dyDescent="0.25">
      <c r="A39" s="1" t="s">
        <v>418</v>
      </c>
      <c r="B39" s="1" t="s">
        <v>419</v>
      </c>
      <c r="C39" s="65">
        <v>2051</v>
      </c>
      <c r="D39" s="65" t="s">
        <v>1032</v>
      </c>
      <c r="E39" t="s">
        <v>2966</v>
      </c>
      <c r="F39" s="297">
        <v>1511419.64</v>
      </c>
      <c r="G39" s="297">
        <v>73739.42</v>
      </c>
      <c r="H39" s="297">
        <v>71960.850000000006</v>
      </c>
      <c r="J39">
        <v>349175.96</v>
      </c>
      <c r="K39">
        <v>714626.31</v>
      </c>
      <c r="L39" s="297">
        <v>26092</v>
      </c>
      <c r="O39" s="297">
        <v>260.14999999999998</v>
      </c>
      <c r="P39">
        <v>28807</v>
      </c>
      <c r="R39">
        <v>580485.52</v>
      </c>
      <c r="S39">
        <v>1814650.86</v>
      </c>
      <c r="T39" s="297">
        <v>1479989.13</v>
      </c>
      <c r="U39" s="297">
        <v>155855</v>
      </c>
      <c r="V39" s="297">
        <v>1869.42</v>
      </c>
      <c r="W39" s="297">
        <v>2686747.1</v>
      </c>
      <c r="X39" s="297">
        <v>16140</v>
      </c>
      <c r="Y39">
        <v>3011968.1</v>
      </c>
      <c r="AA39">
        <v>3000</v>
      </c>
      <c r="AB39">
        <v>550279.63</v>
      </c>
      <c r="AC39">
        <v>268526.27</v>
      </c>
      <c r="AG39" s="73">
        <f t="shared" si="6"/>
        <v>1657119.91</v>
      </c>
      <c r="AH39" s="77">
        <f t="shared" si="7"/>
        <v>26352.15</v>
      </c>
      <c r="AI39" s="21">
        <f t="shared" si="8"/>
        <v>1630767.76</v>
      </c>
      <c r="AJ39" s="22">
        <f t="shared" si="9"/>
        <v>4340600.6500000004</v>
      </c>
      <c r="AK39" s="16">
        <f t="shared" si="10"/>
        <v>3833774</v>
      </c>
      <c r="AL39" s="26">
        <f t="shared" si="5"/>
        <v>506826.65000000037</v>
      </c>
    </row>
    <row r="40" spans="1:38" x14ac:dyDescent="0.25">
      <c r="A40" s="1" t="s">
        <v>418</v>
      </c>
      <c r="B40" s="1" t="s">
        <v>419</v>
      </c>
      <c r="C40" s="65">
        <v>1787</v>
      </c>
      <c r="D40" s="65" t="s">
        <v>1033</v>
      </c>
      <c r="E40" t="s">
        <v>2967</v>
      </c>
      <c r="F40" s="297">
        <v>280072.28999999998</v>
      </c>
      <c r="G40" s="297">
        <v>23707.85</v>
      </c>
      <c r="H40" s="297">
        <v>48448.91</v>
      </c>
      <c r="J40">
        <v>1219128.58</v>
      </c>
      <c r="K40">
        <v>100794.86</v>
      </c>
      <c r="L40" s="297">
        <v>12449.8</v>
      </c>
      <c r="O40" s="297">
        <v>118400</v>
      </c>
      <c r="R40">
        <v>-53782.74</v>
      </c>
      <c r="S40">
        <v>1633793.05</v>
      </c>
      <c r="T40" s="297">
        <v>1285648.23</v>
      </c>
      <c r="U40" s="297">
        <v>171371</v>
      </c>
      <c r="V40" s="297">
        <v>548.54</v>
      </c>
      <c r="W40" s="297">
        <v>1764193.28</v>
      </c>
      <c r="X40" s="297">
        <v>56630</v>
      </c>
      <c r="Y40">
        <v>2102934.7799999998</v>
      </c>
      <c r="AA40">
        <v>8148</v>
      </c>
      <c r="AB40">
        <v>841407.01</v>
      </c>
      <c r="AC40">
        <v>209658.88</v>
      </c>
      <c r="AG40" s="73">
        <f t="shared" si="6"/>
        <v>352229.04999999993</v>
      </c>
      <c r="AH40" s="77">
        <f t="shared" si="7"/>
        <v>130849.8</v>
      </c>
      <c r="AI40" s="21">
        <f t="shared" si="8"/>
        <v>221379.24999999994</v>
      </c>
      <c r="AJ40" s="22">
        <f t="shared" si="9"/>
        <v>3278391.05</v>
      </c>
      <c r="AK40" s="16">
        <f t="shared" si="10"/>
        <v>3162148.67</v>
      </c>
      <c r="AL40" s="26">
        <f t="shared" si="5"/>
        <v>116242.37999999989</v>
      </c>
    </row>
    <row r="41" spans="1:38" x14ac:dyDescent="0.25">
      <c r="A41" s="1" t="s">
        <v>418</v>
      </c>
      <c r="B41" s="1" t="s">
        <v>419</v>
      </c>
      <c r="C41" s="65">
        <v>2904</v>
      </c>
      <c r="D41" s="65" t="s">
        <v>1034</v>
      </c>
      <c r="E41" t="s">
        <v>2968</v>
      </c>
      <c r="F41" s="297">
        <v>440306.46</v>
      </c>
      <c r="G41" s="297">
        <v>135562.82</v>
      </c>
      <c r="H41" s="297">
        <v>32402</v>
      </c>
      <c r="J41">
        <v>1101709.6000000001</v>
      </c>
      <c r="K41">
        <v>196762.84</v>
      </c>
      <c r="L41" s="297">
        <v>17190.8</v>
      </c>
      <c r="O41" s="297">
        <v>1005.07</v>
      </c>
      <c r="R41">
        <v>1922248.18</v>
      </c>
      <c r="S41">
        <v>174893.33</v>
      </c>
      <c r="T41" s="297">
        <v>1049538.6100000001</v>
      </c>
      <c r="V41" s="297">
        <v>990.66</v>
      </c>
      <c r="W41" s="297">
        <v>1811907.8</v>
      </c>
      <c r="X41" s="297">
        <v>11160</v>
      </c>
      <c r="Y41">
        <v>2126538.96</v>
      </c>
      <c r="Z41">
        <v>25000</v>
      </c>
      <c r="AB41">
        <v>581198.67000000004</v>
      </c>
      <c r="AC41">
        <v>161003.1</v>
      </c>
      <c r="AG41" s="73">
        <f t="shared" si="6"/>
        <v>608271.28</v>
      </c>
      <c r="AH41" s="77">
        <f t="shared" si="7"/>
        <v>18195.87</v>
      </c>
      <c r="AI41" s="21">
        <f t="shared" si="8"/>
        <v>590075.41</v>
      </c>
      <c r="AJ41" s="22">
        <f t="shared" si="9"/>
        <v>2873597.0700000003</v>
      </c>
      <c r="AK41" s="16">
        <f t="shared" si="10"/>
        <v>2893740.73</v>
      </c>
      <c r="AL41" s="26">
        <f t="shared" si="5"/>
        <v>-20143.659999999683</v>
      </c>
    </row>
    <row r="42" spans="1:38" x14ac:dyDescent="0.25">
      <c r="A42" s="1" t="s">
        <v>418</v>
      </c>
      <c r="B42" s="1" t="s">
        <v>419</v>
      </c>
      <c r="C42" s="65">
        <v>3978</v>
      </c>
      <c r="D42" s="65" t="s">
        <v>1035</v>
      </c>
      <c r="E42" t="s">
        <v>2969</v>
      </c>
      <c r="F42" s="297">
        <v>1390968.57</v>
      </c>
      <c r="G42" s="297">
        <v>166901.92000000001</v>
      </c>
      <c r="H42" s="297">
        <v>31169.8</v>
      </c>
      <c r="J42">
        <v>944456.43</v>
      </c>
      <c r="K42">
        <v>281440.31</v>
      </c>
      <c r="L42" s="297">
        <v>55381.5</v>
      </c>
      <c r="O42" s="297">
        <v>464.93</v>
      </c>
      <c r="P42">
        <v>454778.64</v>
      </c>
      <c r="R42">
        <v>1493866.76</v>
      </c>
      <c r="S42">
        <v>1781475.04</v>
      </c>
      <c r="T42" s="297">
        <v>2194332.11</v>
      </c>
      <c r="U42" s="297">
        <v>28849.7</v>
      </c>
      <c r="V42" s="297">
        <v>2269.4499999999998</v>
      </c>
      <c r="W42" s="297">
        <v>2254818.5</v>
      </c>
      <c r="X42" s="297">
        <v>19990</v>
      </c>
      <c r="Y42">
        <v>2800737.5</v>
      </c>
      <c r="Z42">
        <v>6000</v>
      </c>
      <c r="AB42">
        <v>2040431.72</v>
      </c>
      <c r="AC42">
        <v>275745.34999999998</v>
      </c>
      <c r="AG42" s="73">
        <f t="shared" si="6"/>
        <v>1589040.29</v>
      </c>
      <c r="AH42" s="77">
        <f t="shared" si="7"/>
        <v>55846.43</v>
      </c>
      <c r="AI42" s="21">
        <f t="shared" si="8"/>
        <v>1533193.86</v>
      </c>
      <c r="AJ42" s="22">
        <f t="shared" si="9"/>
        <v>4500259.76</v>
      </c>
      <c r="AK42" s="16">
        <f t="shared" si="10"/>
        <v>5122914.5699999994</v>
      </c>
      <c r="AL42" s="26">
        <f t="shared" si="5"/>
        <v>-622654.80999999959</v>
      </c>
    </row>
    <row r="43" spans="1:38" x14ac:dyDescent="0.25">
      <c r="A43" s="1" t="s">
        <v>418</v>
      </c>
      <c r="B43" s="1" t="s">
        <v>419</v>
      </c>
      <c r="C43" s="65">
        <v>3763</v>
      </c>
      <c r="D43" s="65" t="s">
        <v>1036</v>
      </c>
      <c r="E43" t="s">
        <v>2970</v>
      </c>
      <c r="F43" s="297">
        <v>1830729.82</v>
      </c>
      <c r="G43" s="297">
        <v>47483.66</v>
      </c>
      <c r="H43" s="297">
        <v>22128.49</v>
      </c>
      <c r="J43">
        <v>195356.55</v>
      </c>
      <c r="K43">
        <v>144315.22</v>
      </c>
      <c r="L43" s="297">
        <v>30124.2</v>
      </c>
      <c r="O43" s="297">
        <v>278</v>
      </c>
      <c r="R43">
        <v>-271253.71000000002</v>
      </c>
      <c r="S43">
        <v>1769380.27</v>
      </c>
      <c r="T43" s="297">
        <v>1782463.8</v>
      </c>
      <c r="U43" s="297">
        <v>407550</v>
      </c>
      <c r="V43" s="297">
        <v>3430.11</v>
      </c>
      <c r="W43" s="297">
        <v>2356343.6</v>
      </c>
      <c r="X43" s="297">
        <v>30260</v>
      </c>
      <c r="Y43">
        <v>2618200.6</v>
      </c>
      <c r="Z43">
        <v>5000</v>
      </c>
      <c r="AB43">
        <v>852614.64</v>
      </c>
      <c r="AC43">
        <v>154257.29</v>
      </c>
      <c r="AG43" s="73">
        <f t="shared" si="6"/>
        <v>1900341.97</v>
      </c>
      <c r="AH43" s="77">
        <f t="shared" si="7"/>
        <v>30402.2</v>
      </c>
      <c r="AI43" s="21">
        <f t="shared" si="8"/>
        <v>1869939.77</v>
      </c>
      <c r="AJ43" s="22">
        <f t="shared" si="9"/>
        <v>4580047.51</v>
      </c>
      <c r="AK43" s="16">
        <f t="shared" si="10"/>
        <v>3630072.5300000003</v>
      </c>
      <c r="AL43" s="26">
        <f t="shared" si="5"/>
        <v>949974.97999999952</v>
      </c>
    </row>
    <row r="44" spans="1:38" x14ac:dyDescent="0.25">
      <c r="A44" s="1" t="s">
        <v>418</v>
      </c>
      <c r="B44" s="1" t="s">
        <v>419</v>
      </c>
      <c r="C44" s="65">
        <v>973</v>
      </c>
      <c r="D44" s="65" t="s">
        <v>1037</v>
      </c>
      <c r="E44" t="s">
        <v>2971</v>
      </c>
      <c r="F44" s="297">
        <v>438343.16</v>
      </c>
      <c r="G44" s="297">
        <v>50570.76</v>
      </c>
      <c r="H44" s="297">
        <v>30655.87</v>
      </c>
      <c r="J44">
        <v>1047589.65</v>
      </c>
      <c r="K44">
        <v>520837.49</v>
      </c>
      <c r="L44" s="297">
        <v>-3977.6</v>
      </c>
      <c r="O44" s="297">
        <v>196.27</v>
      </c>
      <c r="R44">
        <v>-1722903.05</v>
      </c>
      <c r="S44">
        <v>2854151.72</v>
      </c>
      <c r="T44" s="297">
        <v>2266615.29</v>
      </c>
      <c r="U44" s="297">
        <v>209480</v>
      </c>
      <c r="V44" s="297">
        <v>592.17999999999995</v>
      </c>
      <c r="W44" s="297">
        <v>1134980.5</v>
      </c>
      <c r="X44" s="297">
        <v>17270</v>
      </c>
      <c r="Y44">
        <v>1501099.5</v>
      </c>
      <c r="AB44">
        <v>649474.21</v>
      </c>
      <c r="AC44">
        <v>308324.67</v>
      </c>
      <c r="AG44" s="73">
        <f t="shared" si="6"/>
        <v>519569.79</v>
      </c>
      <c r="AH44" s="77">
        <f t="shared" si="7"/>
        <v>-3781.33</v>
      </c>
      <c r="AI44" s="21">
        <f t="shared" si="8"/>
        <v>523351.12</v>
      </c>
      <c r="AJ44" s="22">
        <f t="shared" si="9"/>
        <v>3628937.97</v>
      </c>
      <c r="AK44" s="16">
        <f t="shared" si="10"/>
        <v>2458898.38</v>
      </c>
      <c r="AL44" s="26">
        <f t="shared" si="5"/>
        <v>1170039.5900000003</v>
      </c>
    </row>
    <row r="45" spans="1:38" x14ac:dyDescent="0.25">
      <c r="A45" s="1" t="s">
        <v>418</v>
      </c>
      <c r="B45" s="1" t="s">
        <v>419</v>
      </c>
      <c r="C45" s="65">
        <v>4069</v>
      </c>
      <c r="D45" s="65" t="s">
        <v>1038</v>
      </c>
      <c r="E45" t="s">
        <v>2972</v>
      </c>
      <c r="F45" s="297">
        <v>711125.31</v>
      </c>
      <c r="G45" s="297">
        <v>39634.33</v>
      </c>
      <c r="H45" s="297">
        <v>51229.31</v>
      </c>
      <c r="J45">
        <v>478526.47</v>
      </c>
      <c r="K45">
        <v>77645.740000000005</v>
      </c>
      <c r="L45" s="297">
        <v>19912.599999999999</v>
      </c>
      <c r="O45" s="297">
        <v>1085.9100000000001</v>
      </c>
      <c r="R45">
        <v>-518225.9</v>
      </c>
      <c r="S45">
        <v>1653756.5</v>
      </c>
      <c r="T45" s="297">
        <v>1404471.27</v>
      </c>
      <c r="V45" s="297">
        <v>889.79</v>
      </c>
      <c r="W45" s="297">
        <v>1307961.48</v>
      </c>
      <c r="X45" s="297">
        <v>16430</v>
      </c>
      <c r="Y45">
        <v>1686599.48</v>
      </c>
      <c r="AB45">
        <v>561865.27</v>
      </c>
      <c r="AC45">
        <v>83747.240000000005</v>
      </c>
      <c r="AG45" s="73">
        <f t="shared" si="6"/>
        <v>801988.95</v>
      </c>
      <c r="AH45" s="77">
        <f t="shared" si="7"/>
        <v>20998.51</v>
      </c>
      <c r="AI45" s="21">
        <f t="shared" si="8"/>
        <v>780990.44</v>
      </c>
      <c r="AJ45" s="22">
        <f t="shared" si="9"/>
        <v>2729752.54</v>
      </c>
      <c r="AK45" s="16">
        <f t="shared" si="10"/>
        <v>2332211.9900000002</v>
      </c>
      <c r="AL45" s="26">
        <f t="shared" si="5"/>
        <v>397540.54999999981</v>
      </c>
    </row>
    <row r="46" spans="1:38" x14ac:dyDescent="0.25">
      <c r="A46" s="1" t="s">
        <v>418</v>
      </c>
      <c r="B46" s="1" t="s">
        <v>419</v>
      </c>
      <c r="C46" s="65">
        <v>5012</v>
      </c>
      <c r="D46" s="65" t="s">
        <v>1039</v>
      </c>
      <c r="E46" t="s">
        <v>2973</v>
      </c>
      <c r="F46" s="297">
        <v>498366.27</v>
      </c>
      <c r="G46" s="297">
        <v>235073.12</v>
      </c>
      <c r="H46" s="297">
        <v>1925.76</v>
      </c>
      <c r="J46">
        <v>540604.18000000005</v>
      </c>
      <c r="K46">
        <v>561565.31000000006</v>
      </c>
      <c r="L46" s="297">
        <v>2497.6</v>
      </c>
      <c r="O46" s="297">
        <v>1154</v>
      </c>
      <c r="R46">
        <v>58799.23</v>
      </c>
      <c r="S46">
        <v>1474437.8</v>
      </c>
      <c r="T46" s="297">
        <v>1481354.86</v>
      </c>
      <c r="U46" s="297">
        <v>289590</v>
      </c>
      <c r="V46" s="297">
        <v>678.51</v>
      </c>
      <c r="W46" s="297">
        <v>1143888.5</v>
      </c>
      <c r="X46" s="297">
        <v>126910</v>
      </c>
      <c r="Y46">
        <v>1339816.5</v>
      </c>
      <c r="AB46">
        <v>979497.07</v>
      </c>
      <c r="AC46">
        <v>219319.96</v>
      </c>
      <c r="AG46" s="73">
        <f t="shared" si="6"/>
        <v>735365.15</v>
      </c>
      <c r="AH46" s="77">
        <f t="shared" si="7"/>
        <v>3651.6</v>
      </c>
      <c r="AI46" s="21">
        <f t="shared" si="8"/>
        <v>731713.55</v>
      </c>
      <c r="AJ46" s="22">
        <f t="shared" si="9"/>
        <v>3042421.87</v>
      </c>
      <c r="AK46" s="16">
        <f t="shared" si="10"/>
        <v>2538633.5299999998</v>
      </c>
      <c r="AL46" s="26">
        <f t="shared" si="5"/>
        <v>503788.34000000032</v>
      </c>
    </row>
    <row r="47" spans="1:38" x14ac:dyDescent="0.25">
      <c r="A47" s="1" t="s">
        <v>418</v>
      </c>
      <c r="B47" s="1" t="s">
        <v>419</v>
      </c>
      <c r="C47" s="65">
        <v>5988</v>
      </c>
      <c r="D47" s="65" t="s">
        <v>1040</v>
      </c>
      <c r="E47" t="s">
        <v>2974</v>
      </c>
      <c r="F47" s="297">
        <v>396392.35</v>
      </c>
      <c r="G47" s="297">
        <v>83138.13</v>
      </c>
      <c r="H47" s="297">
        <v>58650.18</v>
      </c>
      <c r="J47">
        <v>1362153.6</v>
      </c>
      <c r="K47">
        <v>155196.04</v>
      </c>
      <c r="L47" s="297">
        <v>102387.42</v>
      </c>
      <c r="O47" s="297">
        <v>515.27</v>
      </c>
      <c r="R47">
        <v>-249928.94</v>
      </c>
      <c r="S47">
        <v>2017007.85</v>
      </c>
      <c r="T47" s="297">
        <v>2447254.31</v>
      </c>
      <c r="U47" s="297">
        <v>408280</v>
      </c>
      <c r="V47" s="297">
        <v>1233.0999999999999</v>
      </c>
      <c r="W47" s="297">
        <v>2047203.3</v>
      </c>
      <c r="X47" s="297">
        <v>19820</v>
      </c>
      <c r="Y47">
        <v>2578142.2999999998</v>
      </c>
      <c r="Z47">
        <v>9000</v>
      </c>
      <c r="AB47">
        <v>1634654.54</v>
      </c>
      <c r="AC47">
        <v>256320.17</v>
      </c>
      <c r="AG47" s="73">
        <f t="shared" si="6"/>
        <v>538180.66</v>
      </c>
      <c r="AH47" s="77">
        <f t="shared" si="7"/>
        <v>102902.69</v>
      </c>
      <c r="AI47" s="21">
        <f t="shared" si="8"/>
        <v>435277.97000000003</v>
      </c>
      <c r="AJ47" s="22">
        <f t="shared" si="9"/>
        <v>4923790.71</v>
      </c>
      <c r="AK47" s="16">
        <f t="shared" si="10"/>
        <v>4478117.01</v>
      </c>
      <c r="AL47" s="26">
        <f t="shared" si="5"/>
        <v>445673.70000000019</v>
      </c>
    </row>
    <row r="48" spans="1:38" x14ac:dyDescent="0.25">
      <c r="A48" s="1" t="s">
        <v>418</v>
      </c>
      <c r="B48" s="1" t="s">
        <v>419</v>
      </c>
      <c r="C48" s="65">
        <v>2518</v>
      </c>
      <c r="D48" s="65" t="s">
        <v>1041</v>
      </c>
      <c r="E48" t="s">
        <v>2975</v>
      </c>
      <c r="F48" s="297">
        <v>363182.19</v>
      </c>
      <c r="G48" s="297">
        <v>41929.53</v>
      </c>
      <c r="H48" s="297">
        <v>45147.16</v>
      </c>
      <c r="J48">
        <v>1012017.29</v>
      </c>
      <c r="K48">
        <v>61171.16</v>
      </c>
      <c r="L48" s="297">
        <v>32648</v>
      </c>
      <c r="O48" s="297">
        <v>271.01</v>
      </c>
      <c r="R48">
        <v>1392874.65</v>
      </c>
      <c r="S48">
        <v>216270.07999999999</v>
      </c>
      <c r="T48" s="297">
        <v>1126779.27</v>
      </c>
      <c r="U48" s="297">
        <v>89600</v>
      </c>
      <c r="V48" s="297">
        <v>591.9</v>
      </c>
      <c r="W48" s="297">
        <v>1541768</v>
      </c>
      <c r="X48" s="297">
        <v>12838</v>
      </c>
      <c r="Y48">
        <v>1894793</v>
      </c>
      <c r="Z48">
        <v>15104</v>
      </c>
      <c r="AB48">
        <v>620935.97</v>
      </c>
      <c r="AC48">
        <v>154760.60999999999</v>
      </c>
      <c r="AG48" s="73">
        <f t="shared" si="6"/>
        <v>450258.88</v>
      </c>
      <c r="AH48" s="77">
        <f t="shared" si="7"/>
        <v>32919.01</v>
      </c>
      <c r="AI48" s="21">
        <f t="shared" si="8"/>
        <v>417339.87</v>
      </c>
      <c r="AJ48" s="22">
        <f t="shared" si="9"/>
        <v>2771577.17</v>
      </c>
      <c r="AK48" s="16">
        <f t="shared" si="10"/>
        <v>2685593.5799999996</v>
      </c>
      <c r="AL48" s="26">
        <f t="shared" si="5"/>
        <v>85983.590000000317</v>
      </c>
    </row>
    <row r="49" spans="1:38" x14ac:dyDescent="0.25">
      <c r="A49" s="1" t="s">
        <v>418</v>
      </c>
      <c r="B49" s="1" t="s">
        <v>419</v>
      </c>
      <c r="C49" s="65">
        <v>5747</v>
      </c>
      <c r="D49" s="65" t="s">
        <v>1042</v>
      </c>
      <c r="E49" t="s">
        <v>2976</v>
      </c>
      <c r="F49" s="297">
        <v>1007334.37</v>
      </c>
      <c r="G49" s="297">
        <v>71631</v>
      </c>
      <c r="H49" s="297">
        <v>53888.87</v>
      </c>
      <c r="J49">
        <v>1099806.27</v>
      </c>
      <c r="K49">
        <v>267157.02</v>
      </c>
      <c r="L49" s="297">
        <v>17738</v>
      </c>
      <c r="O49" s="297">
        <v>1858.67</v>
      </c>
      <c r="P49">
        <v>269002.17</v>
      </c>
      <c r="R49">
        <v>-94365.1</v>
      </c>
      <c r="S49">
        <v>2076002.99</v>
      </c>
      <c r="T49" s="297">
        <v>2667903.42</v>
      </c>
      <c r="U49" s="297">
        <v>258488</v>
      </c>
      <c r="V49" s="297">
        <v>1201.27</v>
      </c>
      <c r="W49" s="297">
        <v>1861212.5</v>
      </c>
      <c r="X49" s="297">
        <v>30960</v>
      </c>
      <c r="Y49">
        <v>2475765.5</v>
      </c>
      <c r="Z49">
        <v>9000</v>
      </c>
      <c r="AB49">
        <v>1590990.59</v>
      </c>
      <c r="AC49">
        <v>212470.27</v>
      </c>
      <c r="AG49" s="73">
        <f t="shared" si="6"/>
        <v>1132854.2400000002</v>
      </c>
      <c r="AH49" s="77">
        <f t="shared" si="7"/>
        <v>19596.669999999998</v>
      </c>
      <c r="AI49" s="21">
        <f t="shared" si="8"/>
        <v>1113257.5700000003</v>
      </c>
      <c r="AJ49" s="22">
        <f t="shared" si="9"/>
        <v>4819765.1899999995</v>
      </c>
      <c r="AK49" s="16">
        <f t="shared" si="10"/>
        <v>4288226.3599999994</v>
      </c>
      <c r="AL49" s="26">
        <f t="shared" si="5"/>
        <v>531538.83000000007</v>
      </c>
    </row>
    <row r="50" spans="1:38" x14ac:dyDescent="0.25">
      <c r="A50" s="1" t="s">
        <v>418</v>
      </c>
      <c r="B50" s="1" t="s">
        <v>419</v>
      </c>
      <c r="C50" s="65">
        <v>3454</v>
      </c>
      <c r="D50" s="65" t="s">
        <v>1043</v>
      </c>
      <c r="E50" t="s">
        <v>2977</v>
      </c>
      <c r="F50" s="297">
        <v>660483.93999999994</v>
      </c>
      <c r="G50" s="297">
        <v>91767.37</v>
      </c>
      <c r="H50" s="297">
        <v>32247</v>
      </c>
      <c r="J50">
        <v>590274.01</v>
      </c>
      <c r="K50">
        <v>108830.19</v>
      </c>
      <c r="L50" s="297">
        <v>19776.599999999999</v>
      </c>
      <c r="O50" s="297">
        <v>306.89999999999998</v>
      </c>
      <c r="R50">
        <v>-1475759.15</v>
      </c>
      <c r="S50">
        <v>2700044.99</v>
      </c>
      <c r="T50" s="297">
        <v>1492989.4</v>
      </c>
      <c r="U50" s="297">
        <v>120730</v>
      </c>
      <c r="V50" s="297">
        <v>752.39</v>
      </c>
      <c r="W50" s="297">
        <v>1639415.4</v>
      </c>
      <c r="X50" s="297">
        <v>22760</v>
      </c>
      <c r="Y50">
        <v>1960472.4</v>
      </c>
      <c r="AB50">
        <v>672376.9</v>
      </c>
      <c r="AC50">
        <v>143964.72</v>
      </c>
      <c r="AG50" s="73">
        <f t="shared" si="6"/>
        <v>784498.30999999994</v>
      </c>
      <c r="AH50" s="77">
        <f t="shared" si="7"/>
        <v>20083.5</v>
      </c>
      <c r="AI50" s="21">
        <f t="shared" si="8"/>
        <v>764414.80999999994</v>
      </c>
      <c r="AJ50" s="22">
        <f t="shared" si="9"/>
        <v>3276647.1899999995</v>
      </c>
      <c r="AK50" s="16">
        <f t="shared" si="10"/>
        <v>2776814.02</v>
      </c>
      <c r="AL50" s="26">
        <f t="shared" si="5"/>
        <v>499833.16999999946</v>
      </c>
    </row>
    <row r="51" spans="1:38" x14ac:dyDescent="0.25">
      <c r="A51" s="1" t="s">
        <v>418</v>
      </c>
      <c r="B51" s="1" t="s">
        <v>419</v>
      </c>
      <c r="C51" s="65">
        <v>3787</v>
      </c>
      <c r="D51" s="65" t="s">
        <v>1044</v>
      </c>
      <c r="E51" t="s">
        <v>2978</v>
      </c>
      <c r="F51" s="297">
        <v>824683.52000000002</v>
      </c>
      <c r="G51" s="297">
        <v>211868.12</v>
      </c>
      <c r="H51" s="297">
        <v>14074</v>
      </c>
      <c r="J51">
        <v>615652.9</v>
      </c>
      <c r="K51">
        <v>34314.660000000003</v>
      </c>
      <c r="L51" s="297">
        <v>16757.400000000001</v>
      </c>
      <c r="O51" s="297">
        <v>233.38</v>
      </c>
      <c r="P51">
        <v>44055.95</v>
      </c>
      <c r="R51">
        <v>-620405.68000000005</v>
      </c>
      <c r="S51">
        <v>1671717.03</v>
      </c>
      <c r="T51" s="297">
        <v>1466178.24</v>
      </c>
      <c r="U51" s="297">
        <v>184848.8</v>
      </c>
      <c r="V51" s="297">
        <v>787.69</v>
      </c>
      <c r="W51" s="297">
        <v>1198459.5</v>
      </c>
      <c r="X51" s="297">
        <v>11520</v>
      </c>
      <c r="Y51">
        <v>1407260.5</v>
      </c>
      <c r="AA51">
        <v>3000</v>
      </c>
      <c r="AB51">
        <v>562130.55000000005</v>
      </c>
      <c r="AC51">
        <v>87668.06</v>
      </c>
      <c r="AG51" s="73">
        <f t="shared" si="6"/>
        <v>1050625.6400000001</v>
      </c>
      <c r="AH51" s="77">
        <f t="shared" si="7"/>
        <v>16990.780000000002</v>
      </c>
      <c r="AI51" s="21">
        <f t="shared" si="8"/>
        <v>1033634.8600000001</v>
      </c>
      <c r="AJ51" s="22">
        <f t="shared" si="9"/>
        <v>2861794.23</v>
      </c>
      <c r="AK51" s="16">
        <f t="shared" si="10"/>
        <v>2060059.11</v>
      </c>
      <c r="AL51" s="26">
        <f t="shared" si="5"/>
        <v>801735.11999999988</v>
      </c>
    </row>
    <row r="52" spans="1:38" x14ac:dyDescent="0.25">
      <c r="A52" s="1" t="s">
        <v>418</v>
      </c>
      <c r="B52" s="1" t="s">
        <v>419</v>
      </c>
      <c r="C52" s="65">
        <v>4306</v>
      </c>
      <c r="D52" s="65" t="s">
        <v>1045</v>
      </c>
      <c r="E52" t="s">
        <v>2979</v>
      </c>
      <c r="F52" s="297">
        <v>518013.51</v>
      </c>
      <c r="G52" s="297">
        <v>26386.73</v>
      </c>
      <c r="H52" s="297">
        <v>49811.86</v>
      </c>
      <c r="J52">
        <v>734406.87</v>
      </c>
      <c r="K52">
        <v>152306.56</v>
      </c>
      <c r="L52" s="297">
        <v>24509.1</v>
      </c>
      <c r="O52" s="297">
        <v>169.63</v>
      </c>
      <c r="R52">
        <v>804785.92</v>
      </c>
      <c r="S52">
        <v>579857.57999999996</v>
      </c>
      <c r="T52" s="297">
        <v>1527646.06</v>
      </c>
      <c r="U52" s="297">
        <v>199400</v>
      </c>
      <c r="V52" s="297">
        <v>821.39</v>
      </c>
      <c r="W52" s="297">
        <v>1101840</v>
      </c>
      <c r="X52" s="297">
        <v>13168</v>
      </c>
      <c r="Y52">
        <v>1419757</v>
      </c>
      <c r="AB52">
        <v>973153.39</v>
      </c>
      <c r="AC52">
        <v>150461.76000000001</v>
      </c>
      <c r="AG52" s="73">
        <f t="shared" si="6"/>
        <v>594212.1</v>
      </c>
      <c r="AH52" s="77">
        <f t="shared" si="7"/>
        <v>24678.73</v>
      </c>
      <c r="AI52" s="21">
        <f t="shared" si="8"/>
        <v>569533.37</v>
      </c>
      <c r="AJ52" s="22">
        <f t="shared" si="9"/>
        <v>2842875.45</v>
      </c>
      <c r="AK52" s="16">
        <f t="shared" si="10"/>
        <v>2543372.1500000004</v>
      </c>
      <c r="AL52" s="26">
        <f t="shared" si="5"/>
        <v>299503.29999999981</v>
      </c>
    </row>
    <row r="53" spans="1:38" x14ac:dyDescent="0.25">
      <c r="A53" s="1" t="s">
        <v>418</v>
      </c>
      <c r="B53" s="1" t="s">
        <v>419</v>
      </c>
      <c r="C53" s="65">
        <v>2587</v>
      </c>
      <c r="D53" s="65" t="s">
        <v>1046</v>
      </c>
      <c r="E53" t="s">
        <v>2980</v>
      </c>
      <c r="F53" s="297">
        <v>672467.41</v>
      </c>
      <c r="G53" s="297">
        <v>187437.42</v>
      </c>
      <c r="H53" s="297">
        <v>23809.1</v>
      </c>
      <c r="J53">
        <v>1083096.45</v>
      </c>
      <c r="K53">
        <v>87396.68</v>
      </c>
      <c r="L53" s="297">
        <v>215815.4</v>
      </c>
      <c r="O53" s="297">
        <v>3358.28</v>
      </c>
      <c r="P53">
        <v>6222.27</v>
      </c>
      <c r="R53">
        <v>1567682.62</v>
      </c>
      <c r="S53">
        <v>446722.69</v>
      </c>
      <c r="T53" s="297">
        <v>1307472.1299999999</v>
      </c>
      <c r="U53" s="297">
        <v>4444.3999999999996</v>
      </c>
      <c r="V53" s="297">
        <v>1132.1300000000001</v>
      </c>
      <c r="W53" s="297">
        <v>2049905</v>
      </c>
      <c r="X53" s="297">
        <v>14740</v>
      </c>
      <c r="Y53">
        <v>2317754</v>
      </c>
      <c r="AB53">
        <v>899536.2</v>
      </c>
      <c r="AC53">
        <v>148377.66</v>
      </c>
      <c r="AG53" s="73">
        <f t="shared" si="6"/>
        <v>883713.93</v>
      </c>
      <c r="AH53" s="77">
        <f t="shared" si="7"/>
        <v>219173.68</v>
      </c>
      <c r="AI53" s="21">
        <f t="shared" si="8"/>
        <v>664540.25</v>
      </c>
      <c r="AJ53" s="22">
        <f t="shared" si="9"/>
        <v>3377693.6599999997</v>
      </c>
      <c r="AK53" s="16">
        <f t="shared" si="10"/>
        <v>3365667.8600000003</v>
      </c>
      <c r="AL53" s="26">
        <f t="shared" si="5"/>
        <v>12025.799999999348</v>
      </c>
    </row>
    <row r="54" spans="1:38" x14ac:dyDescent="0.25">
      <c r="A54" s="1" t="s">
        <v>422</v>
      </c>
      <c r="B54" s="1" t="s">
        <v>423</v>
      </c>
      <c r="C54" s="65">
        <v>2455</v>
      </c>
      <c r="D54" s="65" t="s">
        <v>1047</v>
      </c>
      <c r="E54" t="s">
        <v>2983</v>
      </c>
      <c r="F54" s="297">
        <v>341410.19</v>
      </c>
      <c r="G54" s="297">
        <v>13000</v>
      </c>
      <c r="H54" s="297">
        <v>71004.11</v>
      </c>
      <c r="J54">
        <v>4</v>
      </c>
      <c r="K54">
        <v>2156919.44</v>
      </c>
      <c r="L54" s="297">
        <v>0</v>
      </c>
      <c r="O54" s="297">
        <v>37.380000000000003</v>
      </c>
      <c r="R54">
        <v>1320008.23</v>
      </c>
      <c r="S54">
        <v>1557377.06</v>
      </c>
      <c r="T54" s="297">
        <v>751762.65</v>
      </c>
      <c r="U54" s="297">
        <v>305100</v>
      </c>
      <c r="V54" s="297">
        <v>256.95</v>
      </c>
      <c r="W54" s="297">
        <v>1259698</v>
      </c>
      <c r="X54" s="297">
        <v>14465</v>
      </c>
      <c r="Y54">
        <v>1562215</v>
      </c>
      <c r="AB54">
        <v>277397.77</v>
      </c>
      <c r="AC54">
        <v>566560.46</v>
      </c>
      <c r="AE54">
        <v>32000</v>
      </c>
      <c r="AG54" s="73">
        <f t="shared" si="6"/>
        <v>425414.3</v>
      </c>
      <c r="AH54" s="77">
        <f t="shared" si="7"/>
        <v>37.380000000000003</v>
      </c>
      <c r="AI54" s="21">
        <f t="shared" si="8"/>
        <v>425376.92</v>
      </c>
      <c r="AJ54" s="22">
        <f t="shared" si="9"/>
        <v>2331282.5999999996</v>
      </c>
      <c r="AK54" s="16">
        <f t="shared" si="10"/>
        <v>2438173.23</v>
      </c>
      <c r="AL54" s="26">
        <f t="shared" si="5"/>
        <v>-106890.63000000035</v>
      </c>
    </row>
    <row r="55" spans="1:38" x14ac:dyDescent="0.25">
      <c r="A55" s="1" t="s">
        <v>422</v>
      </c>
      <c r="B55" s="1" t="s">
        <v>423</v>
      </c>
      <c r="C55" s="65">
        <v>2020</v>
      </c>
      <c r="D55" s="65" t="s">
        <v>1048</v>
      </c>
      <c r="E55" t="s">
        <v>2984</v>
      </c>
      <c r="F55" s="297">
        <v>58839.199999999997</v>
      </c>
      <c r="G55" s="297">
        <v>11750</v>
      </c>
      <c r="H55" s="297">
        <v>65431.8</v>
      </c>
      <c r="J55">
        <v>841326.07999999996</v>
      </c>
      <c r="K55">
        <v>2454849.86</v>
      </c>
      <c r="L55" s="297">
        <v>0</v>
      </c>
      <c r="O55" s="297">
        <v>556.99</v>
      </c>
      <c r="R55">
        <v>2785106.66</v>
      </c>
      <c r="S55">
        <v>1296912.72</v>
      </c>
      <c r="T55" s="297">
        <v>950263.49</v>
      </c>
      <c r="V55" s="297">
        <v>249.95</v>
      </c>
      <c r="W55" s="297">
        <v>1251515</v>
      </c>
      <c r="X55" s="297">
        <v>18350</v>
      </c>
      <c r="Y55">
        <v>1556057</v>
      </c>
      <c r="AB55">
        <v>402949.42</v>
      </c>
      <c r="AC55">
        <v>733146.45</v>
      </c>
      <c r="AF55">
        <v>7000</v>
      </c>
      <c r="AG55" s="73">
        <f t="shared" si="6"/>
        <v>136021</v>
      </c>
      <c r="AH55" s="77">
        <f t="shared" si="7"/>
        <v>556.99</v>
      </c>
      <c r="AI55" s="21">
        <f t="shared" si="8"/>
        <v>135464.01</v>
      </c>
      <c r="AJ55" s="22">
        <f t="shared" si="9"/>
        <v>2220378.44</v>
      </c>
      <c r="AK55" s="16">
        <f t="shared" si="10"/>
        <v>2699152.87</v>
      </c>
      <c r="AL55" s="26">
        <f t="shared" si="5"/>
        <v>-478774.43000000017</v>
      </c>
    </row>
    <row r="56" spans="1:38" x14ac:dyDescent="0.25">
      <c r="A56" s="1" t="s">
        <v>422</v>
      </c>
      <c r="B56" s="1" t="s">
        <v>423</v>
      </c>
      <c r="C56" s="65">
        <v>3422</v>
      </c>
      <c r="D56" s="65" t="s">
        <v>1049</v>
      </c>
      <c r="E56" t="s">
        <v>2985</v>
      </c>
      <c r="F56" s="297">
        <v>625110.47</v>
      </c>
      <c r="G56" s="297">
        <v>21000</v>
      </c>
      <c r="H56" s="297">
        <v>46098.28</v>
      </c>
      <c r="J56">
        <v>427740.26</v>
      </c>
      <c r="K56">
        <v>2094563.5</v>
      </c>
      <c r="L56" s="297">
        <v>1000</v>
      </c>
      <c r="O56" s="297">
        <v>0</v>
      </c>
      <c r="R56">
        <v>1934477.58</v>
      </c>
      <c r="S56">
        <v>1593000.06</v>
      </c>
      <c r="T56" s="297">
        <v>1049706.21</v>
      </c>
      <c r="U56" s="297">
        <v>257481.5</v>
      </c>
      <c r="V56" s="297">
        <v>657.78</v>
      </c>
      <c r="W56" s="297">
        <v>1273374.3</v>
      </c>
      <c r="X56" s="297">
        <v>10000</v>
      </c>
      <c r="Y56">
        <v>1550348.3</v>
      </c>
      <c r="Z56">
        <v>960</v>
      </c>
      <c r="AA56">
        <v>2288</v>
      </c>
      <c r="AB56">
        <v>421865.36</v>
      </c>
      <c r="AC56">
        <v>611163.96</v>
      </c>
      <c r="AE56">
        <v>7000</v>
      </c>
      <c r="AF56">
        <v>47876</v>
      </c>
      <c r="AG56" s="73">
        <f t="shared" si="6"/>
        <v>692208.75</v>
      </c>
      <c r="AH56" s="77">
        <f t="shared" si="7"/>
        <v>1000</v>
      </c>
      <c r="AI56" s="21">
        <f t="shared" si="8"/>
        <v>691208.75</v>
      </c>
      <c r="AJ56" s="22">
        <f t="shared" si="9"/>
        <v>2591219.79</v>
      </c>
      <c r="AK56" s="16">
        <f t="shared" si="10"/>
        <v>2641501.62</v>
      </c>
      <c r="AL56" s="26">
        <f t="shared" si="5"/>
        <v>-50281.830000000075</v>
      </c>
    </row>
    <row r="57" spans="1:38" x14ac:dyDescent="0.25">
      <c r="A57" s="1" t="s">
        <v>422</v>
      </c>
      <c r="B57" s="1" t="s">
        <v>423</v>
      </c>
      <c r="C57" s="65">
        <v>2553</v>
      </c>
      <c r="D57" s="65" t="s">
        <v>1050</v>
      </c>
      <c r="E57" t="s">
        <v>2986</v>
      </c>
      <c r="F57" s="297">
        <v>772324.66</v>
      </c>
      <c r="G57" s="297">
        <v>13000</v>
      </c>
      <c r="H57" s="297">
        <v>29935.29</v>
      </c>
      <c r="J57">
        <v>2</v>
      </c>
      <c r="K57">
        <v>2095995.33</v>
      </c>
      <c r="L57" s="297">
        <v>0</v>
      </c>
      <c r="O57" s="297">
        <v>305.8</v>
      </c>
      <c r="R57">
        <v>1973057.28</v>
      </c>
      <c r="S57">
        <v>1261656.71</v>
      </c>
      <c r="T57" s="297">
        <v>885861.83</v>
      </c>
      <c r="U57" s="297">
        <v>369600</v>
      </c>
      <c r="V57" s="297">
        <v>768.33</v>
      </c>
      <c r="W57" s="297">
        <v>1877673</v>
      </c>
      <c r="X57" s="297">
        <v>4637.5</v>
      </c>
      <c r="Y57">
        <v>2156336.5</v>
      </c>
      <c r="Z57">
        <v>1880</v>
      </c>
      <c r="AA57">
        <v>3364</v>
      </c>
      <c r="AB57">
        <v>494235.59</v>
      </c>
      <c r="AC57">
        <v>579275.77</v>
      </c>
      <c r="AD57">
        <v>10500</v>
      </c>
      <c r="AG57" s="73">
        <f t="shared" si="6"/>
        <v>815259.95000000007</v>
      </c>
      <c r="AH57" s="77">
        <f t="shared" si="7"/>
        <v>305.8</v>
      </c>
      <c r="AI57" s="21">
        <f t="shared" si="8"/>
        <v>814954.15</v>
      </c>
      <c r="AJ57" s="22">
        <f t="shared" si="9"/>
        <v>3138540.66</v>
      </c>
      <c r="AK57" s="16">
        <f t="shared" si="10"/>
        <v>3245591.86</v>
      </c>
      <c r="AL57" s="26">
        <f t="shared" si="5"/>
        <v>-107051.19999999972</v>
      </c>
    </row>
    <row r="58" spans="1:38" x14ac:dyDescent="0.25">
      <c r="A58" s="1" t="s">
        <v>422</v>
      </c>
      <c r="B58" s="1" t="s">
        <v>423</v>
      </c>
      <c r="C58" s="65">
        <v>961</v>
      </c>
      <c r="D58" s="65" t="s">
        <v>1051</v>
      </c>
      <c r="E58" t="s">
        <v>3010</v>
      </c>
      <c r="F58" s="297">
        <v>145907.26</v>
      </c>
      <c r="G58" s="297">
        <v>7500</v>
      </c>
      <c r="H58" s="297">
        <v>36960.92</v>
      </c>
      <c r="J58">
        <v>3</v>
      </c>
      <c r="K58">
        <v>2004197.23</v>
      </c>
      <c r="L58" s="297">
        <v>0</v>
      </c>
      <c r="O58" s="297">
        <v>117.73</v>
      </c>
      <c r="R58">
        <v>2647477.11</v>
      </c>
      <c r="T58" s="297">
        <v>600554.09</v>
      </c>
      <c r="U58" s="297">
        <v>87050</v>
      </c>
      <c r="V58" s="297">
        <v>182.1</v>
      </c>
      <c r="W58" s="297">
        <v>919152</v>
      </c>
      <c r="X58" s="297">
        <v>2400</v>
      </c>
      <c r="Y58">
        <v>1132467</v>
      </c>
      <c r="Z58">
        <v>10000</v>
      </c>
      <c r="AB58">
        <v>234300.36</v>
      </c>
      <c r="AC58">
        <v>546257.26</v>
      </c>
      <c r="AE58">
        <v>960</v>
      </c>
      <c r="AG58" s="73">
        <f t="shared" si="6"/>
        <v>190368.18</v>
      </c>
      <c r="AH58" s="77">
        <f t="shared" si="7"/>
        <v>117.73</v>
      </c>
      <c r="AI58" s="21">
        <f t="shared" si="8"/>
        <v>190250.44999999998</v>
      </c>
      <c r="AJ58" s="22">
        <f t="shared" si="9"/>
        <v>1609338.19</v>
      </c>
      <c r="AK58" s="16">
        <f t="shared" si="10"/>
        <v>1923984.6199999999</v>
      </c>
      <c r="AL58" s="26">
        <f t="shared" si="5"/>
        <v>-314646.42999999993</v>
      </c>
    </row>
    <row r="59" spans="1:38" x14ac:dyDescent="0.25">
      <c r="A59" s="1" t="s">
        <v>422</v>
      </c>
      <c r="B59" s="1" t="s">
        <v>423</v>
      </c>
      <c r="C59" s="65">
        <v>2039</v>
      </c>
      <c r="D59" s="65" t="s">
        <v>1052</v>
      </c>
      <c r="E59" t="s">
        <v>3011</v>
      </c>
      <c r="F59" s="297">
        <v>523858.28</v>
      </c>
      <c r="G59" s="297">
        <v>12860</v>
      </c>
      <c r="H59" s="297">
        <v>60256.07</v>
      </c>
      <c r="J59">
        <v>193749.6</v>
      </c>
      <c r="K59">
        <v>1808084.86</v>
      </c>
      <c r="L59" s="297">
        <v>4000</v>
      </c>
      <c r="O59" s="297">
        <v>392.52</v>
      </c>
      <c r="R59">
        <v>3546586.96</v>
      </c>
      <c r="T59" s="297">
        <v>725138.97</v>
      </c>
      <c r="V59" s="297">
        <v>1197.67</v>
      </c>
      <c r="W59" s="297">
        <v>1590004.4</v>
      </c>
      <c r="X59" s="297">
        <v>21000</v>
      </c>
      <c r="Y59">
        <v>1891688.4</v>
      </c>
      <c r="AB59">
        <v>274621.87</v>
      </c>
      <c r="AC59">
        <v>598998.51</v>
      </c>
      <c r="AD59">
        <v>324829.93</v>
      </c>
      <c r="AE59">
        <v>49000</v>
      </c>
      <c r="AF59">
        <v>500</v>
      </c>
      <c r="AG59" s="73">
        <f t="shared" si="6"/>
        <v>596974.35</v>
      </c>
      <c r="AH59" s="77">
        <f t="shared" si="7"/>
        <v>4392.5200000000004</v>
      </c>
      <c r="AI59" s="21">
        <f t="shared" si="8"/>
        <v>592581.82999999996</v>
      </c>
      <c r="AJ59" s="22">
        <f t="shared" si="9"/>
        <v>2337341.04</v>
      </c>
      <c r="AK59" s="16">
        <f t="shared" si="10"/>
        <v>3139638.7100000004</v>
      </c>
      <c r="AL59" s="26">
        <f t="shared" si="5"/>
        <v>-802297.67000000039</v>
      </c>
    </row>
    <row r="60" spans="1:38" x14ac:dyDescent="0.25">
      <c r="A60" s="1" t="s">
        <v>426</v>
      </c>
      <c r="B60" s="1" t="s">
        <v>427</v>
      </c>
      <c r="C60" s="65">
        <v>3187</v>
      </c>
      <c r="D60" s="65" t="s">
        <v>1053</v>
      </c>
      <c r="E60" t="s">
        <v>2990</v>
      </c>
      <c r="F60" s="297">
        <v>146152.53</v>
      </c>
      <c r="G60" s="297">
        <v>0</v>
      </c>
      <c r="H60" s="297">
        <v>29566.94</v>
      </c>
      <c r="J60">
        <v>116852.58</v>
      </c>
      <c r="K60">
        <v>274417.67</v>
      </c>
      <c r="N60" s="297">
        <v>216000</v>
      </c>
      <c r="O60" s="297">
        <v>2347.77</v>
      </c>
      <c r="Q60">
        <v>-71729.52</v>
      </c>
      <c r="R60">
        <v>875.64</v>
      </c>
      <c r="S60">
        <v>280935.62</v>
      </c>
      <c r="T60" s="297">
        <v>1142934.31</v>
      </c>
      <c r="U60" s="297">
        <v>155900</v>
      </c>
      <c r="V60" s="297">
        <v>338.5</v>
      </c>
      <c r="W60" s="297">
        <v>1911028.22</v>
      </c>
      <c r="X60" s="297">
        <v>30120</v>
      </c>
      <c r="Y60">
        <v>2196998.2200000002</v>
      </c>
      <c r="Z60">
        <v>2560</v>
      </c>
      <c r="AA60">
        <v>3800</v>
      </c>
      <c r="AB60">
        <v>612503.67000000004</v>
      </c>
      <c r="AC60">
        <v>40190.699999999997</v>
      </c>
      <c r="AE60">
        <v>9000</v>
      </c>
      <c r="AG60" s="73">
        <f t="shared" si="6"/>
        <v>175719.47</v>
      </c>
      <c r="AH60" s="77">
        <f t="shared" si="7"/>
        <v>218347.77</v>
      </c>
      <c r="AI60" s="21">
        <f t="shared" si="8"/>
        <v>-42628.299999999988</v>
      </c>
      <c r="AJ60" s="22">
        <f t="shared" si="9"/>
        <v>3240321.0300000003</v>
      </c>
      <c r="AK60" s="16">
        <f t="shared" si="10"/>
        <v>2865052.5900000003</v>
      </c>
      <c r="AL60" s="26">
        <f t="shared" si="5"/>
        <v>375268.43999999994</v>
      </c>
    </row>
    <row r="61" spans="1:38" x14ac:dyDescent="0.25">
      <c r="A61" s="1" t="s">
        <v>426</v>
      </c>
      <c r="B61" s="1" t="s">
        <v>427</v>
      </c>
      <c r="C61" s="65">
        <v>4931</v>
      </c>
      <c r="D61" s="65" t="s">
        <v>1054</v>
      </c>
      <c r="E61" t="s">
        <v>2991</v>
      </c>
      <c r="F61" s="297">
        <v>912872.73</v>
      </c>
      <c r="G61" s="297">
        <v>68550</v>
      </c>
      <c r="H61" s="297">
        <v>41767.360000000001</v>
      </c>
      <c r="J61">
        <v>3047003.65</v>
      </c>
      <c r="K61">
        <v>2896590.33</v>
      </c>
      <c r="O61" s="297">
        <v>986.95</v>
      </c>
      <c r="R61">
        <v>7065632.1799999997</v>
      </c>
      <c r="S61">
        <v>179132.84</v>
      </c>
      <c r="T61" s="297">
        <v>1515464.29</v>
      </c>
      <c r="U61" s="297">
        <v>516000</v>
      </c>
      <c r="V61" s="297">
        <v>1070.6300000000001</v>
      </c>
      <c r="W61" s="297">
        <v>2290004.79</v>
      </c>
      <c r="X61" s="297">
        <v>56780</v>
      </c>
      <c r="Y61">
        <v>2858904.22</v>
      </c>
      <c r="AB61">
        <v>810872.78</v>
      </c>
      <c r="AC61">
        <v>511425.61</v>
      </c>
      <c r="AE61">
        <v>4500</v>
      </c>
      <c r="AG61" s="73">
        <f t="shared" si="6"/>
        <v>1023190.09</v>
      </c>
      <c r="AH61" s="77">
        <f t="shared" si="7"/>
        <v>986.95</v>
      </c>
      <c r="AI61" s="21">
        <f t="shared" si="8"/>
        <v>1022203.14</v>
      </c>
      <c r="AJ61" s="22">
        <f t="shared" si="9"/>
        <v>4379319.71</v>
      </c>
      <c r="AK61" s="16">
        <f t="shared" si="10"/>
        <v>4185702.61</v>
      </c>
      <c r="AL61" s="26">
        <f t="shared" si="5"/>
        <v>193617.10000000009</v>
      </c>
    </row>
    <row r="62" spans="1:38" x14ac:dyDescent="0.25">
      <c r="A62" s="1" t="s">
        <v>577</v>
      </c>
      <c r="B62" s="1" t="s">
        <v>427</v>
      </c>
      <c r="C62" s="65">
        <v>2673</v>
      </c>
      <c r="D62" s="65" t="s">
        <v>1055</v>
      </c>
      <c r="E62" t="s">
        <v>2992</v>
      </c>
      <c r="F62" s="297">
        <v>337575.23</v>
      </c>
      <c r="G62" s="297">
        <v>16500</v>
      </c>
      <c r="H62" s="297">
        <v>39898.269999999997</v>
      </c>
      <c r="J62">
        <v>8128</v>
      </c>
      <c r="K62">
        <v>230122.8</v>
      </c>
      <c r="O62" s="297">
        <v>50</v>
      </c>
      <c r="R62">
        <v>-2837518.22</v>
      </c>
      <c r="S62">
        <v>2768470.84</v>
      </c>
      <c r="T62" s="297">
        <v>1077016.3400000001</v>
      </c>
      <c r="U62" s="297">
        <v>406000</v>
      </c>
      <c r="V62" s="297">
        <v>267.36</v>
      </c>
      <c r="W62" s="297">
        <v>830140.7</v>
      </c>
      <c r="X62" s="297">
        <v>143480</v>
      </c>
      <c r="Y62">
        <v>1295699.7</v>
      </c>
      <c r="AB62">
        <v>308217.32</v>
      </c>
      <c r="AC62">
        <v>65985.19</v>
      </c>
      <c r="AE62">
        <v>59000</v>
      </c>
      <c r="AG62" s="73">
        <f t="shared" si="6"/>
        <v>393973.5</v>
      </c>
      <c r="AH62" s="77">
        <f t="shared" si="7"/>
        <v>50</v>
      </c>
      <c r="AI62" s="21">
        <f t="shared" si="8"/>
        <v>393923.5</v>
      </c>
      <c r="AJ62" s="22">
        <f t="shared" si="9"/>
        <v>2456904.4000000004</v>
      </c>
      <c r="AK62" s="16">
        <f t="shared" si="10"/>
        <v>1728902.21</v>
      </c>
      <c r="AL62" s="26">
        <f t="shared" si="5"/>
        <v>728002.19000000041</v>
      </c>
    </row>
    <row r="63" spans="1:38" x14ac:dyDescent="0.25">
      <c r="A63" s="1" t="s">
        <v>426</v>
      </c>
      <c r="B63" s="1" t="s">
        <v>427</v>
      </c>
      <c r="C63" s="65">
        <v>3204</v>
      </c>
      <c r="D63" s="65" t="s">
        <v>1056</v>
      </c>
      <c r="E63" t="s">
        <v>2993</v>
      </c>
      <c r="F63" s="297">
        <v>651439</v>
      </c>
      <c r="G63" s="297">
        <v>0</v>
      </c>
      <c r="H63" s="297">
        <v>13666.56</v>
      </c>
      <c r="J63">
        <v>158188.56</v>
      </c>
      <c r="K63">
        <v>1242669.32</v>
      </c>
      <c r="O63" s="297">
        <v>1670.83</v>
      </c>
      <c r="R63">
        <v>311712.39</v>
      </c>
      <c r="S63">
        <v>2027508.56</v>
      </c>
      <c r="T63" s="297">
        <v>1279873.94</v>
      </c>
      <c r="U63" s="297">
        <v>1113380</v>
      </c>
      <c r="V63" s="297">
        <v>675.88</v>
      </c>
      <c r="W63" s="297">
        <v>1594685.9</v>
      </c>
      <c r="X63" s="297">
        <v>36583.620000000003</v>
      </c>
      <c r="Y63">
        <v>2050758.9</v>
      </c>
      <c r="Z63">
        <v>10312</v>
      </c>
      <c r="AB63">
        <v>1372277.21</v>
      </c>
      <c r="AC63">
        <v>412477.84</v>
      </c>
      <c r="AE63">
        <v>80003.73</v>
      </c>
      <c r="AG63" s="73">
        <f t="shared" si="6"/>
        <v>665105.56000000006</v>
      </c>
      <c r="AH63" s="77">
        <f t="shared" si="7"/>
        <v>1670.83</v>
      </c>
      <c r="AI63" s="21">
        <f t="shared" si="8"/>
        <v>663434.7300000001</v>
      </c>
      <c r="AJ63" s="22">
        <f t="shared" si="9"/>
        <v>4025199.34</v>
      </c>
      <c r="AK63" s="16">
        <f t="shared" si="10"/>
        <v>3925829.6799999997</v>
      </c>
      <c r="AL63" s="26">
        <f t="shared" si="5"/>
        <v>99369.660000000149</v>
      </c>
    </row>
    <row r="64" spans="1:38" x14ac:dyDescent="0.25">
      <c r="A64" s="1" t="s">
        <v>426</v>
      </c>
      <c r="B64" s="1" t="s">
        <v>427</v>
      </c>
      <c r="C64" s="65">
        <v>2244</v>
      </c>
      <c r="D64" s="65" t="s">
        <v>1057</v>
      </c>
      <c r="E64" t="s">
        <v>2994</v>
      </c>
      <c r="F64" s="297">
        <v>706223.48</v>
      </c>
      <c r="G64" s="297">
        <v>0</v>
      </c>
      <c r="H64" s="297">
        <v>62454.64</v>
      </c>
      <c r="J64">
        <v>1558191.6</v>
      </c>
      <c r="K64">
        <v>290038.33</v>
      </c>
      <c r="O64" s="297">
        <v>84400.320000000007</v>
      </c>
      <c r="R64">
        <v>4109409.78</v>
      </c>
      <c r="S64">
        <v>179132.84</v>
      </c>
      <c r="T64" s="297">
        <v>1421858.75</v>
      </c>
      <c r="U64" s="297">
        <v>824600</v>
      </c>
      <c r="V64" s="297">
        <v>926.73</v>
      </c>
      <c r="W64" s="297">
        <v>804868</v>
      </c>
      <c r="X64" s="297">
        <v>188891.05</v>
      </c>
      <c r="Y64">
        <v>1338486</v>
      </c>
      <c r="Z64">
        <v>18049</v>
      </c>
      <c r="AB64">
        <v>1445090.14</v>
      </c>
      <c r="AC64">
        <v>395526.14</v>
      </c>
      <c r="AE64">
        <v>161225</v>
      </c>
      <c r="AG64" s="73">
        <f t="shared" si="6"/>
        <v>768678.12</v>
      </c>
      <c r="AH64" s="77">
        <f t="shared" si="7"/>
        <v>84400.320000000007</v>
      </c>
      <c r="AI64" s="21">
        <f t="shared" si="8"/>
        <v>684277.8</v>
      </c>
      <c r="AJ64" s="22">
        <f t="shared" si="9"/>
        <v>3241144.53</v>
      </c>
      <c r="AK64" s="16">
        <f t="shared" si="10"/>
        <v>3358376.28</v>
      </c>
      <c r="AL64" s="26">
        <f t="shared" si="5"/>
        <v>-117231.75</v>
      </c>
    </row>
    <row r="65" spans="1:38" x14ac:dyDescent="0.25">
      <c r="A65" s="1" t="s">
        <v>430</v>
      </c>
      <c r="B65" s="1" t="s">
        <v>431</v>
      </c>
      <c r="C65" s="65">
        <v>5619</v>
      </c>
      <c r="D65" s="65" t="s">
        <v>1058</v>
      </c>
      <c r="E65" t="s">
        <v>2995</v>
      </c>
      <c r="F65" s="297">
        <v>958795.2</v>
      </c>
      <c r="G65" s="297">
        <v>64293.5</v>
      </c>
      <c r="H65" s="297">
        <v>16769.759999999998</v>
      </c>
      <c r="J65">
        <v>1413043.28</v>
      </c>
      <c r="K65">
        <v>294602.8</v>
      </c>
      <c r="L65" s="297">
        <v>0</v>
      </c>
      <c r="M65" s="297">
        <v>43000</v>
      </c>
      <c r="O65" s="297">
        <v>0</v>
      </c>
      <c r="R65">
        <v>-116660.08</v>
      </c>
      <c r="S65">
        <v>2752937.45</v>
      </c>
      <c r="T65" s="297">
        <v>958214.44</v>
      </c>
      <c r="U65" s="297">
        <v>177775</v>
      </c>
      <c r="V65" s="297">
        <v>904.97</v>
      </c>
      <c r="W65" s="297">
        <v>2159483.5</v>
      </c>
      <c r="X65" s="297">
        <v>344694.36</v>
      </c>
      <c r="Y65">
        <v>2594174.5</v>
      </c>
      <c r="Z65">
        <v>2728</v>
      </c>
      <c r="AB65">
        <v>409782.64</v>
      </c>
      <c r="AC65">
        <v>251399.8</v>
      </c>
      <c r="AD65">
        <v>43000</v>
      </c>
      <c r="AG65" s="73">
        <f t="shared" si="6"/>
        <v>1039858.46</v>
      </c>
      <c r="AH65" s="77">
        <f t="shared" si="7"/>
        <v>43000</v>
      </c>
      <c r="AI65" s="21">
        <f t="shared" si="8"/>
        <v>996858.46</v>
      </c>
      <c r="AJ65" s="22">
        <f t="shared" si="9"/>
        <v>3641072.27</v>
      </c>
      <c r="AK65" s="16">
        <f t="shared" si="10"/>
        <v>3301084.94</v>
      </c>
      <c r="AL65" s="26">
        <f t="shared" si="5"/>
        <v>339987.33000000007</v>
      </c>
    </row>
    <row r="66" spans="1:38" x14ac:dyDescent="0.25">
      <c r="A66" s="1" t="s">
        <v>430</v>
      </c>
      <c r="B66" s="1" t="s">
        <v>431</v>
      </c>
      <c r="C66" s="65">
        <v>5086</v>
      </c>
      <c r="D66" s="65" t="s">
        <v>1059</v>
      </c>
      <c r="E66" t="s">
        <v>2996</v>
      </c>
      <c r="F66" s="297">
        <v>864813.76</v>
      </c>
      <c r="G66" s="297">
        <v>0</v>
      </c>
      <c r="H66" s="297">
        <v>36013.449999999997</v>
      </c>
      <c r="J66">
        <v>492975</v>
      </c>
      <c r="K66">
        <v>923562.29</v>
      </c>
      <c r="L66" s="297">
        <v>0</v>
      </c>
      <c r="O66" s="297">
        <v>4632.6000000000004</v>
      </c>
      <c r="R66">
        <v>-617694.13</v>
      </c>
      <c r="S66">
        <v>3437556.74</v>
      </c>
      <c r="T66" s="297">
        <v>1116076.1299999999</v>
      </c>
      <c r="U66" s="297">
        <v>119070</v>
      </c>
      <c r="V66" s="297">
        <v>683.06</v>
      </c>
      <c r="W66" s="297">
        <v>2228603.5</v>
      </c>
      <c r="X66" s="297">
        <v>371939.62</v>
      </c>
      <c r="Y66">
        <v>2659269</v>
      </c>
      <c r="AB66">
        <v>258944.68</v>
      </c>
      <c r="AC66">
        <v>566777.71</v>
      </c>
      <c r="AG66" s="73">
        <f t="shared" si="6"/>
        <v>900827.21</v>
      </c>
      <c r="AH66" s="77">
        <f t="shared" si="7"/>
        <v>4632.6000000000004</v>
      </c>
      <c r="AI66" s="21">
        <f t="shared" si="8"/>
        <v>896194.61</v>
      </c>
      <c r="AJ66" s="22">
        <f t="shared" si="9"/>
        <v>3836372.31</v>
      </c>
      <c r="AK66" s="16">
        <f t="shared" si="10"/>
        <v>3484991.39</v>
      </c>
      <c r="AL66" s="26">
        <f t="shared" si="5"/>
        <v>351380.91999999993</v>
      </c>
    </row>
    <row r="67" spans="1:38" x14ac:dyDescent="0.25">
      <c r="A67" s="1" t="s">
        <v>430</v>
      </c>
      <c r="B67" s="1" t="s">
        <v>431</v>
      </c>
      <c r="C67" s="65">
        <v>7208</v>
      </c>
      <c r="D67" s="65" t="s">
        <v>1060</v>
      </c>
      <c r="E67" t="s">
        <v>2997</v>
      </c>
      <c r="F67" s="297">
        <v>1358346.53</v>
      </c>
      <c r="G67" s="297">
        <v>0</v>
      </c>
      <c r="H67" s="297">
        <v>68524.429999999993</v>
      </c>
      <c r="J67">
        <v>1253936.8999999999</v>
      </c>
      <c r="K67">
        <v>373584.79</v>
      </c>
      <c r="L67" s="297">
        <v>0</v>
      </c>
      <c r="O67" s="297">
        <v>12329</v>
      </c>
      <c r="R67">
        <v>1621676.38</v>
      </c>
      <c r="S67">
        <v>785641.8</v>
      </c>
      <c r="T67" s="297">
        <v>1146339.51</v>
      </c>
      <c r="U67" s="297">
        <v>469800</v>
      </c>
      <c r="V67" s="297">
        <v>1138.82</v>
      </c>
      <c r="W67" s="297">
        <v>1941378</v>
      </c>
      <c r="X67" s="297">
        <v>170715.25</v>
      </c>
      <c r="Y67">
        <v>2193150.5</v>
      </c>
      <c r="Z67">
        <v>10628</v>
      </c>
      <c r="AB67">
        <v>508458.53</v>
      </c>
      <c r="AC67">
        <v>168747.31</v>
      </c>
      <c r="AG67" s="73">
        <f t="shared" si="6"/>
        <v>1426870.96</v>
      </c>
      <c r="AH67" s="77">
        <f t="shared" si="7"/>
        <v>12329</v>
      </c>
      <c r="AI67" s="21">
        <f t="shared" si="8"/>
        <v>1414541.96</v>
      </c>
      <c r="AJ67" s="22">
        <f t="shared" si="9"/>
        <v>3729371.58</v>
      </c>
      <c r="AK67" s="16">
        <f t="shared" si="10"/>
        <v>2880984.3400000003</v>
      </c>
      <c r="AL67" s="26">
        <f t="shared" si="5"/>
        <v>848387.23999999976</v>
      </c>
    </row>
    <row r="68" spans="1:38" x14ac:dyDescent="0.25">
      <c r="A68" s="1" t="s">
        <v>434</v>
      </c>
      <c r="B68" s="1" t="s">
        <v>435</v>
      </c>
      <c r="C68" s="65">
        <v>2983</v>
      </c>
      <c r="D68" s="65" t="s">
        <v>1061</v>
      </c>
      <c r="E68" t="s">
        <v>2998</v>
      </c>
      <c r="F68" s="297">
        <v>1377520.01</v>
      </c>
      <c r="G68" s="297">
        <v>0</v>
      </c>
      <c r="H68" s="297">
        <v>34900</v>
      </c>
      <c r="J68">
        <v>264515.88</v>
      </c>
      <c r="K68">
        <v>-11012.26</v>
      </c>
      <c r="L68" s="297">
        <v>486</v>
      </c>
      <c r="O68" s="297">
        <v>3635</v>
      </c>
      <c r="R68">
        <v>1477103.58</v>
      </c>
      <c r="T68" s="297">
        <v>3188310.89</v>
      </c>
      <c r="V68" s="297">
        <v>1721.77</v>
      </c>
      <c r="W68" s="297">
        <v>1978657.23</v>
      </c>
      <c r="Y68">
        <v>2911945.23</v>
      </c>
      <c r="Z68">
        <v>28580</v>
      </c>
      <c r="AA68">
        <v>52862</v>
      </c>
      <c r="AB68">
        <v>1180607.26</v>
      </c>
      <c r="AC68">
        <v>258712.08</v>
      </c>
      <c r="AE68">
        <v>59147</v>
      </c>
      <c r="AG68" s="73">
        <f t="shared" si="6"/>
        <v>1412420.01</v>
      </c>
      <c r="AH68" s="77">
        <f t="shared" si="7"/>
        <v>4121</v>
      </c>
      <c r="AI68" s="21">
        <f t="shared" si="8"/>
        <v>1408299.01</v>
      </c>
      <c r="AJ68" s="22">
        <f t="shared" si="9"/>
        <v>5168689.8900000006</v>
      </c>
      <c r="AK68" s="16">
        <f t="shared" si="10"/>
        <v>4491853.57</v>
      </c>
      <c r="AL68" s="26">
        <f t="shared" si="5"/>
        <v>676836.3200000003</v>
      </c>
    </row>
    <row r="69" spans="1:38" x14ac:dyDescent="0.25">
      <c r="A69" s="1" t="s">
        <v>434</v>
      </c>
      <c r="B69" s="1" t="s">
        <v>435</v>
      </c>
      <c r="C69" s="65">
        <v>3185</v>
      </c>
      <c r="D69" s="65" t="s">
        <v>1062</v>
      </c>
      <c r="E69" t="s">
        <v>2999</v>
      </c>
      <c r="F69" s="297">
        <v>970462.77</v>
      </c>
      <c r="G69" s="297">
        <v>0</v>
      </c>
      <c r="H69" s="297">
        <v>23453.74</v>
      </c>
      <c r="J69">
        <v>1404873.11</v>
      </c>
      <c r="K69">
        <v>59529.120000000003</v>
      </c>
      <c r="O69" s="297">
        <v>-47099.85</v>
      </c>
      <c r="R69">
        <v>2195038.7999999998</v>
      </c>
      <c r="T69" s="297">
        <v>1881002.61</v>
      </c>
      <c r="W69" s="297">
        <v>1100586</v>
      </c>
      <c r="Y69">
        <v>1381104</v>
      </c>
      <c r="AA69">
        <v>6270</v>
      </c>
      <c r="AB69">
        <v>592949.05000000005</v>
      </c>
      <c r="AC69">
        <v>184860.27</v>
      </c>
      <c r="AE69">
        <v>187665.5</v>
      </c>
      <c r="AG69" s="73">
        <f t="shared" si="6"/>
        <v>993916.51</v>
      </c>
      <c r="AH69" s="77">
        <f t="shared" si="7"/>
        <v>-47099.85</v>
      </c>
      <c r="AI69" s="21">
        <f t="shared" si="8"/>
        <v>1041016.36</v>
      </c>
      <c r="AJ69" s="22">
        <f t="shared" si="9"/>
        <v>2981588.6100000003</v>
      </c>
      <c r="AK69" s="16">
        <f t="shared" si="10"/>
        <v>2352848.8199999998</v>
      </c>
      <c r="AL69" s="26">
        <f t="shared" ref="AL69:AL83" si="11">AJ69-AK69</f>
        <v>628739.7900000005</v>
      </c>
    </row>
    <row r="70" spans="1:38" x14ac:dyDescent="0.25">
      <c r="A70" s="1" t="s">
        <v>434</v>
      </c>
      <c r="B70" s="1" t="s">
        <v>435</v>
      </c>
      <c r="C70" s="65">
        <v>5687</v>
      </c>
      <c r="D70" s="65" t="s">
        <v>1063</v>
      </c>
      <c r="E70" t="s">
        <v>3000</v>
      </c>
      <c r="F70" s="297">
        <v>636569.59999999998</v>
      </c>
      <c r="G70" s="297">
        <v>0</v>
      </c>
      <c r="H70" s="297">
        <v>87354.43</v>
      </c>
      <c r="J70">
        <v>103659.79</v>
      </c>
      <c r="K70">
        <v>229256.93</v>
      </c>
      <c r="O70" s="297">
        <v>4640</v>
      </c>
      <c r="R70">
        <v>809912.07</v>
      </c>
      <c r="T70" s="297">
        <v>2729586.12</v>
      </c>
      <c r="V70" s="297">
        <v>1990.66</v>
      </c>
      <c r="W70" s="297">
        <v>2552139.7999999998</v>
      </c>
      <c r="Y70">
        <v>3220479.8</v>
      </c>
      <c r="AA70">
        <v>14462</v>
      </c>
      <c r="AB70">
        <v>1220514.3799999999</v>
      </c>
      <c r="AC70">
        <v>119835.46</v>
      </c>
      <c r="AE70">
        <v>72416.259999999995</v>
      </c>
      <c r="AG70" s="73">
        <f t="shared" si="6"/>
        <v>723924.03</v>
      </c>
      <c r="AH70" s="77">
        <f t="shared" si="7"/>
        <v>4640</v>
      </c>
      <c r="AI70" s="21">
        <f t="shared" si="8"/>
        <v>719284.03</v>
      </c>
      <c r="AJ70" s="22">
        <f t="shared" si="9"/>
        <v>5283716.58</v>
      </c>
      <c r="AK70" s="16">
        <f t="shared" si="10"/>
        <v>4647707.8999999994</v>
      </c>
      <c r="AL70" s="26">
        <f t="shared" si="11"/>
        <v>636008.68000000063</v>
      </c>
    </row>
    <row r="71" spans="1:38" x14ac:dyDescent="0.25">
      <c r="A71" s="1" t="s">
        <v>434</v>
      </c>
      <c r="B71" s="1" t="s">
        <v>435</v>
      </c>
      <c r="C71" s="65">
        <v>5400</v>
      </c>
      <c r="D71" s="65" t="s">
        <v>1064</v>
      </c>
      <c r="E71" t="s">
        <v>3001</v>
      </c>
      <c r="F71" s="297">
        <v>2043471.93</v>
      </c>
      <c r="G71" s="297">
        <v>0</v>
      </c>
      <c r="H71" s="297">
        <v>32501.040000000001</v>
      </c>
      <c r="J71">
        <v>1165695.79</v>
      </c>
      <c r="K71">
        <v>8678.07</v>
      </c>
      <c r="O71" s="297">
        <v>-250000</v>
      </c>
      <c r="R71">
        <v>3055301.16</v>
      </c>
      <c r="T71" s="297">
        <v>2976420.89</v>
      </c>
      <c r="V71" s="297">
        <v>2716.3</v>
      </c>
      <c r="W71" s="297">
        <v>1643565</v>
      </c>
      <c r="Y71">
        <v>1991369</v>
      </c>
      <c r="AA71">
        <v>14592</v>
      </c>
      <c r="AB71">
        <v>1379083.27</v>
      </c>
      <c r="AC71">
        <v>242828.42</v>
      </c>
      <c r="AE71">
        <v>107463.83</v>
      </c>
      <c r="AG71" s="73">
        <f t="shared" si="6"/>
        <v>2075972.97</v>
      </c>
      <c r="AH71" s="77">
        <f t="shared" si="7"/>
        <v>-250000</v>
      </c>
      <c r="AI71" s="21">
        <f t="shared" si="8"/>
        <v>2325972.9699999997</v>
      </c>
      <c r="AJ71" s="22">
        <f t="shared" si="9"/>
        <v>4622702.1899999995</v>
      </c>
      <c r="AK71" s="16">
        <f t="shared" si="10"/>
        <v>3735336.52</v>
      </c>
      <c r="AL71" s="26">
        <f t="shared" si="11"/>
        <v>887365.66999999946</v>
      </c>
    </row>
    <row r="72" spans="1:38" x14ac:dyDescent="0.25">
      <c r="A72" s="1" t="s">
        <v>434</v>
      </c>
      <c r="B72" s="1" t="s">
        <v>435</v>
      </c>
      <c r="C72" s="65">
        <v>9957</v>
      </c>
      <c r="D72" s="65" t="s">
        <v>1065</v>
      </c>
      <c r="E72" t="s">
        <v>3002</v>
      </c>
      <c r="F72" s="297">
        <v>2784268.37</v>
      </c>
      <c r="G72" s="297">
        <v>0</v>
      </c>
      <c r="H72" s="297">
        <v>42000</v>
      </c>
      <c r="J72">
        <v>1673543.64</v>
      </c>
      <c r="K72">
        <v>505342.27</v>
      </c>
      <c r="N72" s="297">
        <v>13000</v>
      </c>
      <c r="O72" s="297">
        <v>25</v>
      </c>
      <c r="R72">
        <v>3874753.51</v>
      </c>
      <c r="T72" s="297">
        <v>4159842.72</v>
      </c>
      <c r="V72" s="297">
        <v>2862.31</v>
      </c>
      <c r="W72" s="297">
        <v>3594239.1</v>
      </c>
      <c r="Y72">
        <v>4060195.1</v>
      </c>
      <c r="Z72">
        <v>30680</v>
      </c>
      <c r="AA72">
        <v>38000</v>
      </c>
      <c r="AB72">
        <v>1273971.8799999999</v>
      </c>
      <c r="AC72">
        <v>418643.13</v>
      </c>
      <c r="AE72">
        <v>102809.25</v>
      </c>
      <c r="AG72" s="73">
        <f t="shared" si="6"/>
        <v>2826268.37</v>
      </c>
      <c r="AH72" s="77">
        <f t="shared" si="7"/>
        <v>13025</v>
      </c>
      <c r="AI72" s="21">
        <f t="shared" si="8"/>
        <v>2813243.37</v>
      </c>
      <c r="AJ72" s="22">
        <f t="shared" si="9"/>
        <v>7756944.1300000008</v>
      </c>
      <c r="AK72" s="16">
        <f t="shared" si="10"/>
        <v>5924299.3600000003</v>
      </c>
      <c r="AL72" s="26">
        <f t="shared" si="11"/>
        <v>1832644.7700000005</v>
      </c>
    </row>
    <row r="73" spans="1:38" x14ac:dyDescent="0.25">
      <c r="A73" s="1" t="s">
        <v>434</v>
      </c>
      <c r="B73" s="1" t="s">
        <v>435</v>
      </c>
      <c r="C73" s="65">
        <v>2898</v>
      </c>
      <c r="D73" s="65" t="s">
        <v>1066</v>
      </c>
      <c r="E73" t="s">
        <v>3003</v>
      </c>
      <c r="F73" s="297">
        <v>972274.47</v>
      </c>
      <c r="G73" s="297">
        <v>0</v>
      </c>
      <c r="H73" s="297">
        <v>39400.370000000003</v>
      </c>
      <c r="J73">
        <v>554044.27</v>
      </c>
      <c r="K73">
        <v>317591.75</v>
      </c>
      <c r="O73" s="297">
        <v>1724</v>
      </c>
      <c r="R73">
        <v>1436973.29</v>
      </c>
      <c r="T73" s="297">
        <v>1444701.07</v>
      </c>
      <c r="V73" s="297">
        <v>1372.6</v>
      </c>
      <c r="W73" s="297">
        <v>1195763.5</v>
      </c>
      <c r="X73" s="297">
        <v>253189</v>
      </c>
      <c r="Y73">
        <v>1253460.5</v>
      </c>
      <c r="AA73">
        <v>14342</v>
      </c>
      <c r="AB73">
        <v>575955.04</v>
      </c>
      <c r="AC73">
        <v>214667.01</v>
      </c>
      <c r="AE73">
        <v>18368.05</v>
      </c>
      <c r="AG73" s="73">
        <f t="shared" si="6"/>
        <v>1011674.84</v>
      </c>
      <c r="AH73" s="77">
        <f t="shared" si="7"/>
        <v>1724</v>
      </c>
      <c r="AI73" s="21">
        <f t="shared" si="8"/>
        <v>1009950.84</v>
      </c>
      <c r="AJ73" s="22">
        <f t="shared" si="9"/>
        <v>2895026.17</v>
      </c>
      <c r="AK73" s="16">
        <f t="shared" si="10"/>
        <v>2076792.6</v>
      </c>
      <c r="AL73" s="26">
        <f t="shared" si="11"/>
        <v>818233.56999999983</v>
      </c>
    </row>
    <row r="74" spans="1:38" x14ac:dyDescent="0.25">
      <c r="A74" s="1" t="s">
        <v>434</v>
      </c>
      <c r="B74" s="1" t="s">
        <v>435</v>
      </c>
      <c r="C74" s="65">
        <v>3080</v>
      </c>
      <c r="D74" s="65" t="s">
        <v>1067</v>
      </c>
      <c r="E74" t="s">
        <v>3004</v>
      </c>
      <c r="F74" s="297">
        <v>863605.96</v>
      </c>
      <c r="G74" s="297">
        <v>0</v>
      </c>
      <c r="H74" s="297">
        <v>48743.98</v>
      </c>
      <c r="J74">
        <v>993492.06</v>
      </c>
      <c r="K74">
        <v>79744.03</v>
      </c>
      <c r="L74" s="297">
        <v>162</v>
      </c>
      <c r="O74" s="297">
        <v>23996.06</v>
      </c>
      <c r="R74">
        <v>1476590.55</v>
      </c>
      <c r="T74" s="297">
        <v>2087020.08</v>
      </c>
      <c r="V74" s="297">
        <v>825.03</v>
      </c>
      <c r="W74" s="297">
        <v>955948</v>
      </c>
      <c r="Y74">
        <v>1556961</v>
      </c>
      <c r="AB74">
        <v>404869.18</v>
      </c>
      <c r="AC74">
        <v>195220.32</v>
      </c>
      <c r="AE74">
        <v>51313</v>
      </c>
      <c r="AG74" s="73">
        <f t="shared" si="6"/>
        <v>912349.94</v>
      </c>
      <c r="AH74" s="77">
        <f t="shared" si="7"/>
        <v>24158.06</v>
      </c>
      <c r="AI74" s="21">
        <f t="shared" si="8"/>
        <v>888191.87999999989</v>
      </c>
      <c r="AJ74" s="22">
        <f t="shared" si="9"/>
        <v>3043793.1100000003</v>
      </c>
      <c r="AK74" s="16">
        <f t="shared" si="10"/>
        <v>2208363.5</v>
      </c>
      <c r="AL74" s="26">
        <f t="shared" si="11"/>
        <v>835429.61000000034</v>
      </c>
    </row>
    <row r="75" spans="1:38" x14ac:dyDescent="0.25">
      <c r="A75" s="1" t="s">
        <v>438</v>
      </c>
      <c r="B75" s="1" t="s">
        <v>439</v>
      </c>
      <c r="C75" s="65">
        <v>5394</v>
      </c>
      <c r="D75" s="65" t="s">
        <v>1068</v>
      </c>
      <c r="E75" t="s">
        <v>3005</v>
      </c>
      <c r="F75" s="297">
        <v>988927.45</v>
      </c>
      <c r="G75" s="297">
        <v>132009.62</v>
      </c>
      <c r="H75" s="297">
        <v>19400</v>
      </c>
      <c r="J75">
        <v>797844.52</v>
      </c>
      <c r="K75">
        <v>1317349.1200000001</v>
      </c>
      <c r="M75" s="297">
        <v>417</v>
      </c>
      <c r="O75" s="297">
        <v>1960.39</v>
      </c>
      <c r="R75">
        <v>842520.71</v>
      </c>
      <c r="S75">
        <v>2174520.91</v>
      </c>
      <c r="T75" s="297">
        <v>2046078.95</v>
      </c>
      <c r="U75" s="297">
        <v>340000</v>
      </c>
      <c r="V75" s="297">
        <v>904.59</v>
      </c>
      <c r="W75" s="297">
        <v>1565994.75</v>
      </c>
      <c r="Y75">
        <v>1985953.75</v>
      </c>
      <c r="Z75">
        <v>5857</v>
      </c>
      <c r="AB75">
        <v>688654.73</v>
      </c>
      <c r="AC75">
        <v>556241.4</v>
      </c>
      <c r="AE75">
        <v>97716.99</v>
      </c>
      <c r="AG75" s="73">
        <f t="shared" si="6"/>
        <v>1140337.0699999998</v>
      </c>
      <c r="AH75" s="77">
        <f t="shared" si="7"/>
        <v>2377.3900000000003</v>
      </c>
      <c r="AI75" s="21">
        <f t="shared" si="8"/>
        <v>1137959.68</v>
      </c>
      <c r="AJ75" s="22">
        <f t="shared" si="9"/>
        <v>3952978.29</v>
      </c>
      <c r="AK75" s="16">
        <f t="shared" si="10"/>
        <v>3334423.87</v>
      </c>
      <c r="AL75" s="26">
        <f t="shared" si="11"/>
        <v>618554.41999999993</v>
      </c>
    </row>
    <row r="76" spans="1:38" x14ac:dyDescent="0.25">
      <c r="A76" s="1" t="s">
        <v>438</v>
      </c>
      <c r="B76" s="1" t="s">
        <v>439</v>
      </c>
      <c r="C76" s="65">
        <v>6493</v>
      </c>
      <c r="D76" s="65" t="s">
        <v>1069</v>
      </c>
      <c r="E76" t="s">
        <v>3006</v>
      </c>
      <c r="F76" s="297">
        <v>1585048.19</v>
      </c>
      <c r="G76" s="297">
        <v>69819.25</v>
      </c>
      <c r="H76" s="297">
        <v>78896.06</v>
      </c>
      <c r="J76">
        <v>1006159.13</v>
      </c>
      <c r="K76">
        <v>680139.98</v>
      </c>
      <c r="M76" s="297">
        <v>540</v>
      </c>
      <c r="O76" s="297">
        <v>663.36</v>
      </c>
      <c r="R76">
        <v>581969.43999999994</v>
      </c>
      <c r="S76">
        <v>2426315.1</v>
      </c>
      <c r="T76" s="297">
        <v>3380586.72</v>
      </c>
      <c r="U76" s="297">
        <v>319590</v>
      </c>
      <c r="V76" s="297">
        <v>1386.83</v>
      </c>
      <c r="W76" s="297">
        <v>1963804</v>
      </c>
      <c r="Y76">
        <v>2780353</v>
      </c>
      <c r="Z76">
        <v>2936</v>
      </c>
      <c r="AA76">
        <v>11812</v>
      </c>
      <c r="AB76">
        <v>1338266.73</v>
      </c>
      <c r="AC76">
        <v>484004.61</v>
      </c>
      <c r="AE76">
        <v>209970.5</v>
      </c>
      <c r="AG76" s="73">
        <f t="shared" si="6"/>
        <v>1733763.5</v>
      </c>
      <c r="AH76" s="77">
        <f t="shared" si="7"/>
        <v>1203.3600000000001</v>
      </c>
      <c r="AI76" s="21">
        <f t="shared" si="8"/>
        <v>1732560.14</v>
      </c>
      <c r="AJ76" s="22">
        <f t="shared" si="9"/>
        <v>5665367.5500000007</v>
      </c>
      <c r="AK76" s="16">
        <f t="shared" si="10"/>
        <v>4827342.84</v>
      </c>
      <c r="AL76" s="26">
        <f t="shared" si="11"/>
        <v>838024.71000000089</v>
      </c>
    </row>
    <row r="77" spans="1:38" x14ac:dyDescent="0.25">
      <c r="A77" s="1" t="s">
        <v>438</v>
      </c>
      <c r="B77" s="1" t="s">
        <v>439</v>
      </c>
      <c r="C77" s="65">
        <v>2652</v>
      </c>
      <c r="D77" s="65" t="s">
        <v>1070</v>
      </c>
      <c r="E77" t="s">
        <v>3007</v>
      </c>
      <c r="F77" s="297">
        <v>1139864.26</v>
      </c>
      <c r="G77" s="297">
        <v>217659.21</v>
      </c>
      <c r="H77" s="297">
        <v>23648.83</v>
      </c>
      <c r="J77">
        <v>45050.23</v>
      </c>
      <c r="K77">
        <v>134655.57999999999</v>
      </c>
      <c r="O77" s="297">
        <v>3660.95</v>
      </c>
      <c r="R77">
        <v>-433242.72</v>
      </c>
      <c r="S77">
        <v>1120243.3</v>
      </c>
      <c r="T77" s="297">
        <v>2021835.43</v>
      </c>
      <c r="U77" s="297">
        <v>150000</v>
      </c>
      <c r="V77" s="297">
        <v>64.430000000000007</v>
      </c>
      <c r="W77" s="297">
        <v>896436.14</v>
      </c>
      <c r="Y77">
        <v>1154130.1399999999</v>
      </c>
      <c r="Z77">
        <v>832</v>
      </c>
      <c r="AA77">
        <v>824</v>
      </c>
      <c r="AB77">
        <v>751013.97</v>
      </c>
      <c r="AC77">
        <v>107809.56</v>
      </c>
      <c r="AE77">
        <v>25159.75</v>
      </c>
      <c r="AG77" s="73">
        <f t="shared" ref="AG77:AG86" si="12">SUM(F77:I77)</f>
        <v>1381172.3</v>
      </c>
      <c r="AH77" s="77">
        <f t="shared" ref="AH77:AH86" si="13">SUM(L77:O77)</f>
        <v>3660.95</v>
      </c>
      <c r="AI77" s="21">
        <f t="shared" ref="AI77:AI86" si="14">AG77-AH77</f>
        <v>1377511.35</v>
      </c>
      <c r="AJ77" s="22">
        <f t="shared" ref="AJ77:AJ86" si="15">SUM(T77:X77)</f>
        <v>3068336</v>
      </c>
      <c r="AK77" s="16">
        <f t="shared" ref="AK77:AK86" si="16">SUM(Y77:AF77)</f>
        <v>2039769.42</v>
      </c>
      <c r="AL77" s="26">
        <f t="shared" si="11"/>
        <v>1028566.5800000001</v>
      </c>
    </row>
    <row r="78" spans="1:38" x14ac:dyDescent="0.25">
      <c r="A78" s="1" t="s">
        <v>438</v>
      </c>
      <c r="B78" s="1" t="s">
        <v>439</v>
      </c>
      <c r="C78" s="65">
        <v>5048</v>
      </c>
      <c r="D78" s="65" t="s">
        <v>1071</v>
      </c>
      <c r="E78" t="s">
        <v>3008</v>
      </c>
      <c r="F78" s="297">
        <v>903646.71</v>
      </c>
      <c r="G78" s="297">
        <v>227486.48</v>
      </c>
      <c r="H78" s="297">
        <v>37260</v>
      </c>
      <c r="J78">
        <v>884667.33</v>
      </c>
      <c r="K78">
        <v>344800.31</v>
      </c>
      <c r="M78" s="297">
        <v>508</v>
      </c>
      <c r="O78" s="297">
        <v>924.04</v>
      </c>
      <c r="R78">
        <v>-809552.32</v>
      </c>
      <c r="S78">
        <v>2732486.08</v>
      </c>
      <c r="T78" s="297">
        <v>1782668.78</v>
      </c>
      <c r="U78" s="297">
        <v>409200</v>
      </c>
      <c r="V78" s="297">
        <v>577.1</v>
      </c>
      <c r="W78" s="297">
        <v>2067011.9</v>
      </c>
      <c r="Y78">
        <v>2592167.9</v>
      </c>
      <c r="Z78">
        <v>3800</v>
      </c>
      <c r="AA78">
        <v>3136</v>
      </c>
      <c r="AB78">
        <v>615418.71</v>
      </c>
      <c r="AC78">
        <v>270487.78999999998</v>
      </c>
      <c r="AE78">
        <v>56263.4</v>
      </c>
      <c r="AG78" s="73">
        <f t="shared" si="12"/>
        <v>1168393.19</v>
      </c>
      <c r="AH78" s="77">
        <f t="shared" si="13"/>
        <v>1432.04</v>
      </c>
      <c r="AI78" s="21">
        <f t="shared" si="14"/>
        <v>1166961.1499999999</v>
      </c>
      <c r="AJ78" s="22">
        <f t="shared" si="15"/>
        <v>4259457.78</v>
      </c>
      <c r="AK78" s="16">
        <f t="shared" si="16"/>
        <v>3541273.8</v>
      </c>
      <c r="AL78" s="26">
        <f t="shared" si="11"/>
        <v>718183.98000000045</v>
      </c>
    </row>
    <row r="79" spans="1:38" x14ac:dyDescent="0.25">
      <c r="A79" s="1" t="s">
        <v>438</v>
      </c>
      <c r="B79" s="1" t="s">
        <v>439</v>
      </c>
      <c r="C79" s="65">
        <v>4607</v>
      </c>
      <c r="D79" s="65" t="s">
        <v>1072</v>
      </c>
      <c r="E79" t="s">
        <v>3009</v>
      </c>
      <c r="F79" s="297">
        <v>568645.93000000005</v>
      </c>
      <c r="G79" s="297">
        <v>52604</v>
      </c>
      <c r="H79" s="297">
        <v>15000</v>
      </c>
      <c r="J79">
        <v>1700244.27</v>
      </c>
      <c r="K79">
        <v>326328.75</v>
      </c>
      <c r="M79" s="297">
        <v>0</v>
      </c>
      <c r="O79" s="297">
        <v>620.47</v>
      </c>
      <c r="R79">
        <v>-269528.77</v>
      </c>
      <c r="S79">
        <v>3283107.89</v>
      </c>
      <c r="T79" s="297">
        <v>1767048.71</v>
      </c>
      <c r="V79" s="297">
        <v>995.29</v>
      </c>
      <c r="W79" s="297">
        <v>1427412</v>
      </c>
      <c r="Y79">
        <v>1809152</v>
      </c>
      <c r="Z79">
        <v>4600</v>
      </c>
      <c r="AA79">
        <v>6888</v>
      </c>
      <c r="AB79">
        <v>817144.96</v>
      </c>
      <c r="AC79">
        <v>244820.58</v>
      </c>
      <c r="AE79">
        <v>278498.09999999998</v>
      </c>
      <c r="AG79" s="73">
        <f t="shared" si="12"/>
        <v>636249.93000000005</v>
      </c>
      <c r="AH79" s="77">
        <f t="shared" si="13"/>
        <v>620.47</v>
      </c>
      <c r="AI79" s="21">
        <f t="shared" si="14"/>
        <v>635629.46000000008</v>
      </c>
      <c r="AJ79" s="22">
        <f t="shared" si="15"/>
        <v>3195456</v>
      </c>
      <c r="AK79" s="16">
        <f t="shared" si="16"/>
        <v>3161103.64</v>
      </c>
      <c r="AL79" s="26">
        <f t="shared" si="11"/>
        <v>34352.35999999987</v>
      </c>
    </row>
    <row r="80" spans="1:38" x14ac:dyDescent="0.25">
      <c r="A80" s="1" t="s">
        <v>438</v>
      </c>
      <c r="B80" s="1" t="s">
        <v>439</v>
      </c>
      <c r="C80" s="65">
        <v>3828</v>
      </c>
      <c r="D80" s="65" t="s">
        <v>1073</v>
      </c>
      <c r="E80" t="s">
        <v>3012</v>
      </c>
      <c r="F80" s="297">
        <v>1238625.17</v>
      </c>
      <c r="G80" s="297">
        <v>38152</v>
      </c>
      <c r="H80" s="297">
        <v>8355</v>
      </c>
      <c r="J80">
        <v>301013.28000000003</v>
      </c>
      <c r="K80">
        <v>240058.62</v>
      </c>
      <c r="O80" s="297">
        <v>995.17</v>
      </c>
      <c r="R80">
        <v>349784.12</v>
      </c>
      <c r="S80">
        <v>1600443.98</v>
      </c>
      <c r="T80" s="297">
        <v>1225656.24</v>
      </c>
      <c r="U80" s="297">
        <v>491000</v>
      </c>
      <c r="V80" s="297">
        <v>1324.49</v>
      </c>
      <c r="W80" s="297">
        <v>1193178</v>
      </c>
      <c r="Y80">
        <v>1358900</v>
      </c>
      <c r="Z80">
        <v>6000</v>
      </c>
      <c r="AA80">
        <v>8068</v>
      </c>
      <c r="AB80">
        <v>619818.82999999996</v>
      </c>
      <c r="AC80">
        <v>221355.1</v>
      </c>
      <c r="AE80">
        <v>139940</v>
      </c>
      <c r="AG80" s="73">
        <f t="shared" si="12"/>
        <v>1285132.17</v>
      </c>
      <c r="AH80" s="77">
        <f t="shared" si="13"/>
        <v>995.17</v>
      </c>
      <c r="AI80" s="21">
        <f t="shared" si="14"/>
        <v>1284137</v>
      </c>
      <c r="AJ80" s="22">
        <f t="shared" si="15"/>
        <v>2911158.73</v>
      </c>
      <c r="AK80" s="16">
        <f t="shared" si="16"/>
        <v>2354081.9300000002</v>
      </c>
      <c r="AL80" s="26">
        <f t="shared" si="11"/>
        <v>557076.79999999981</v>
      </c>
    </row>
    <row r="81" spans="1:38" x14ac:dyDescent="0.25">
      <c r="A81" s="1" t="s">
        <v>442</v>
      </c>
      <c r="B81" s="1" t="s">
        <v>443</v>
      </c>
      <c r="C81" s="65">
        <v>1142</v>
      </c>
      <c r="D81" s="65" t="s">
        <v>1074</v>
      </c>
      <c r="E81" t="s">
        <v>2981</v>
      </c>
      <c r="F81" s="297">
        <v>348238.96</v>
      </c>
      <c r="G81" s="297">
        <v>0</v>
      </c>
      <c r="H81" s="297">
        <v>7245.75</v>
      </c>
      <c r="J81">
        <v>1556475.96</v>
      </c>
      <c r="K81">
        <v>179508.77</v>
      </c>
      <c r="O81" s="297">
        <v>0</v>
      </c>
      <c r="R81">
        <v>3159683.49</v>
      </c>
      <c r="T81" s="297">
        <v>689980.69</v>
      </c>
      <c r="V81" s="297">
        <v>250.56</v>
      </c>
      <c r="W81" s="297">
        <v>912493.1</v>
      </c>
      <c r="X81" s="297">
        <v>54150</v>
      </c>
      <c r="Y81">
        <v>1088889.1000000001</v>
      </c>
      <c r="Z81">
        <v>3040</v>
      </c>
      <c r="AB81">
        <v>229051.42</v>
      </c>
      <c r="AC81">
        <v>1278095.53</v>
      </c>
      <c r="AG81" s="73">
        <f t="shared" si="12"/>
        <v>355484.71</v>
      </c>
      <c r="AH81" s="77">
        <f t="shared" si="13"/>
        <v>0</v>
      </c>
      <c r="AI81" s="21">
        <f t="shared" si="14"/>
        <v>355484.71</v>
      </c>
      <c r="AJ81" s="22">
        <f t="shared" si="15"/>
        <v>1656874.35</v>
      </c>
      <c r="AK81" s="16">
        <f t="shared" si="16"/>
        <v>2599076.0499999998</v>
      </c>
      <c r="AL81" s="26">
        <f t="shared" si="11"/>
        <v>-942201.69999999972</v>
      </c>
    </row>
    <row r="82" spans="1:38" x14ac:dyDescent="0.25">
      <c r="A82" s="1" t="s">
        <v>442</v>
      </c>
      <c r="B82" s="1" t="s">
        <v>443</v>
      </c>
      <c r="C82" s="65">
        <v>1176</v>
      </c>
      <c r="D82" s="65" t="s">
        <v>1075</v>
      </c>
      <c r="E82" t="s">
        <v>2982</v>
      </c>
      <c r="F82" s="297">
        <v>902774.87</v>
      </c>
      <c r="G82" s="297">
        <v>0</v>
      </c>
      <c r="H82" s="297">
        <v>14290.47</v>
      </c>
      <c r="J82">
        <v>2300055.73</v>
      </c>
      <c r="K82">
        <v>108922.1</v>
      </c>
      <c r="O82" s="297">
        <v>0</v>
      </c>
      <c r="R82">
        <v>1781440.41</v>
      </c>
      <c r="S82">
        <v>1891769.64</v>
      </c>
      <c r="T82" s="297">
        <v>1132160.74</v>
      </c>
      <c r="V82" s="297">
        <v>917.58</v>
      </c>
      <c r="W82" s="297">
        <v>590519.64</v>
      </c>
      <c r="Y82">
        <v>894049.64</v>
      </c>
      <c r="Z82">
        <v>15462</v>
      </c>
      <c r="AB82">
        <v>509536.19</v>
      </c>
      <c r="AC82">
        <v>587807.98</v>
      </c>
      <c r="AE82">
        <v>18670</v>
      </c>
      <c r="AG82" s="73">
        <f t="shared" si="12"/>
        <v>917065.34</v>
      </c>
      <c r="AH82" s="77">
        <f t="shared" si="13"/>
        <v>0</v>
      </c>
      <c r="AI82" s="21">
        <f t="shared" si="14"/>
        <v>917065.34</v>
      </c>
      <c r="AJ82" s="22">
        <f t="shared" si="15"/>
        <v>1723597.96</v>
      </c>
      <c r="AK82" s="16">
        <f t="shared" si="16"/>
        <v>2025525.81</v>
      </c>
      <c r="AL82" s="26">
        <f t="shared" si="11"/>
        <v>-301927.85000000009</v>
      </c>
    </row>
    <row r="83" spans="1:38" x14ac:dyDescent="0.25">
      <c r="A83" s="1" t="s">
        <v>442</v>
      </c>
      <c r="B83" s="1" t="s">
        <v>443</v>
      </c>
      <c r="C83" s="65">
        <v>2332</v>
      </c>
      <c r="D83" s="65" t="s">
        <v>1076</v>
      </c>
      <c r="E83" t="s">
        <v>2987</v>
      </c>
      <c r="F83" s="297">
        <v>405364.12</v>
      </c>
      <c r="G83" s="297">
        <v>12000</v>
      </c>
      <c r="H83" s="297">
        <v>12997.66</v>
      </c>
      <c r="J83">
        <v>763076.03</v>
      </c>
      <c r="K83">
        <v>1375510.43</v>
      </c>
      <c r="O83" s="297">
        <v>0</v>
      </c>
      <c r="Q83">
        <v>-541668.11</v>
      </c>
      <c r="R83">
        <v>1466297.88</v>
      </c>
      <c r="S83">
        <v>1861215.28</v>
      </c>
      <c r="T83" s="297">
        <v>1231328.8999999999</v>
      </c>
      <c r="U83" s="297">
        <v>72000</v>
      </c>
      <c r="V83" s="297">
        <v>350.93</v>
      </c>
      <c r="W83" s="297">
        <v>1231754.3999999999</v>
      </c>
      <c r="Y83">
        <v>1655585.4</v>
      </c>
      <c r="Z83">
        <v>13336</v>
      </c>
      <c r="AB83">
        <v>438685.76</v>
      </c>
      <c r="AC83">
        <v>413117.67</v>
      </c>
      <c r="AE83">
        <v>150.41999999999999</v>
      </c>
      <c r="AG83" s="73">
        <f t="shared" si="12"/>
        <v>430361.77999999997</v>
      </c>
      <c r="AH83" s="77">
        <f t="shared" si="13"/>
        <v>0</v>
      </c>
      <c r="AI83" s="21">
        <f t="shared" si="14"/>
        <v>430361.77999999997</v>
      </c>
      <c r="AJ83" s="22">
        <f t="shared" si="15"/>
        <v>2535434.2299999995</v>
      </c>
      <c r="AK83" s="16">
        <f t="shared" si="16"/>
        <v>2520875.25</v>
      </c>
      <c r="AL83" s="26">
        <f t="shared" si="11"/>
        <v>14558.979999999516</v>
      </c>
    </row>
    <row r="84" spans="1:38" x14ac:dyDescent="0.25">
      <c r="A84" s="1" t="s">
        <v>442</v>
      </c>
      <c r="B84" s="1" t="s">
        <v>443</v>
      </c>
      <c r="C84" s="65">
        <v>2410</v>
      </c>
      <c r="D84" s="65" t="s">
        <v>1077</v>
      </c>
      <c r="E84" t="s">
        <v>2988</v>
      </c>
      <c r="F84" s="297">
        <v>404760.23</v>
      </c>
      <c r="G84" s="297">
        <v>0</v>
      </c>
      <c r="H84" s="297">
        <v>6640.94</v>
      </c>
      <c r="J84">
        <v>277753.34000000003</v>
      </c>
      <c r="K84">
        <v>1278347.47</v>
      </c>
      <c r="R84">
        <v>2017497</v>
      </c>
      <c r="T84" s="297">
        <v>1107981.1299999999</v>
      </c>
      <c r="U84" s="297">
        <v>30000</v>
      </c>
      <c r="V84" s="297">
        <v>164.5</v>
      </c>
      <c r="W84" s="297">
        <v>1716832.64</v>
      </c>
      <c r="Y84">
        <v>2003301.64</v>
      </c>
      <c r="Z84">
        <v>8940</v>
      </c>
      <c r="AB84">
        <v>254470.88</v>
      </c>
      <c r="AC84">
        <v>389817.29</v>
      </c>
      <c r="AG84" s="73">
        <f t="shared" si="12"/>
        <v>411401.17</v>
      </c>
      <c r="AH84" s="77">
        <f t="shared" si="13"/>
        <v>0</v>
      </c>
      <c r="AI84" s="21">
        <f t="shared" si="14"/>
        <v>411401.17</v>
      </c>
      <c r="AJ84" s="22">
        <f t="shared" si="15"/>
        <v>2854978.2699999996</v>
      </c>
      <c r="AK84" s="16">
        <f t="shared" si="16"/>
        <v>2656529.81</v>
      </c>
      <c r="AL84" s="26">
        <f>AJ84-AK84</f>
        <v>198448.4599999995</v>
      </c>
    </row>
    <row r="85" spans="1:38" s="238" customFormat="1" x14ac:dyDescent="0.25">
      <c r="A85" s="238" t="s">
        <v>442</v>
      </c>
      <c r="B85" s="238" t="s">
        <v>443</v>
      </c>
      <c r="C85" s="239">
        <v>3521</v>
      </c>
      <c r="D85" s="239" t="s">
        <v>1078</v>
      </c>
      <c r="E85" t="s">
        <v>2989</v>
      </c>
      <c r="F85" s="297">
        <v>671093.28</v>
      </c>
      <c r="G85" s="297">
        <v>0</v>
      </c>
      <c r="H85" s="297">
        <v>27379.94</v>
      </c>
      <c r="I85" s="297"/>
      <c r="J85">
        <v>2447801.79</v>
      </c>
      <c r="K85">
        <v>1889905.89</v>
      </c>
      <c r="L85" s="297"/>
      <c r="M85" s="297"/>
      <c r="N85" s="297"/>
      <c r="O85" s="297">
        <v>300</v>
      </c>
      <c r="P85"/>
      <c r="Q85"/>
      <c r="R85">
        <v>1247872.1200000001</v>
      </c>
      <c r="S85">
        <v>4000000</v>
      </c>
      <c r="T85" s="297">
        <v>1418732.93</v>
      </c>
      <c r="U85" s="297">
        <v>196000</v>
      </c>
      <c r="V85" s="297">
        <v>378.52</v>
      </c>
      <c r="W85" s="297">
        <v>1216361.28</v>
      </c>
      <c r="X85" s="297">
        <v>7000</v>
      </c>
      <c r="Y85">
        <v>1543097.28</v>
      </c>
      <c r="Z85">
        <v>13272</v>
      </c>
      <c r="AA85"/>
      <c r="AB85">
        <v>516948.15</v>
      </c>
      <c r="AC85">
        <v>754896.16</v>
      </c>
      <c r="AD85"/>
      <c r="AE85">
        <v>153.25</v>
      </c>
      <c r="AF85"/>
      <c r="AG85" s="73">
        <f t="shared" si="12"/>
        <v>698473.22</v>
      </c>
      <c r="AH85" s="77">
        <f t="shared" si="13"/>
        <v>300</v>
      </c>
      <c r="AI85" s="21">
        <f t="shared" si="14"/>
        <v>698173.22</v>
      </c>
      <c r="AJ85" s="22">
        <f t="shared" si="15"/>
        <v>2838472.73</v>
      </c>
      <c r="AK85" s="16">
        <f t="shared" si="16"/>
        <v>2828366.8400000003</v>
      </c>
      <c r="AL85" s="26">
        <f t="shared" ref="AL85:AL86" si="17">AJ85-AK85</f>
        <v>10105.889999999665</v>
      </c>
    </row>
    <row r="86" spans="1:38" x14ac:dyDescent="0.25">
      <c r="AG86" s="73">
        <f t="shared" si="12"/>
        <v>0</v>
      </c>
      <c r="AH86" s="77">
        <f t="shared" si="13"/>
        <v>0</v>
      </c>
      <c r="AI86" s="21">
        <f t="shared" si="14"/>
        <v>0</v>
      </c>
      <c r="AJ86" s="22">
        <f t="shared" si="15"/>
        <v>0</v>
      </c>
      <c r="AK86" s="16">
        <f t="shared" si="16"/>
        <v>0</v>
      </c>
      <c r="AL86" s="26">
        <f t="shared" si="17"/>
        <v>0</v>
      </c>
    </row>
    <row r="87" spans="1:38" x14ac:dyDescent="0.25">
      <c r="AG87" s="42"/>
      <c r="AH87" s="29"/>
      <c r="AI87" s="26"/>
      <c r="AJ87" s="24"/>
      <c r="AK87" s="23"/>
    </row>
    <row r="88" spans="1:38" x14ac:dyDescent="0.25">
      <c r="AG88" s="42"/>
      <c r="AH88" s="29"/>
      <c r="AI88" s="26"/>
      <c r="AJ88" s="24"/>
      <c r="AK88" s="23"/>
    </row>
    <row r="89" spans="1:38" x14ac:dyDescent="0.25">
      <c r="AG89" s="42"/>
      <c r="AH89" s="29"/>
      <c r="AI89" s="26"/>
      <c r="AJ89" s="24"/>
      <c r="AK89" s="23"/>
    </row>
    <row r="90" spans="1:38" x14ac:dyDescent="0.25">
      <c r="AG90" s="42"/>
      <c r="AH90" s="29"/>
      <c r="AI90" s="26"/>
      <c r="AJ90" s="24"/>
      <c r="AK90" s="23"/>
    </row>
    <row r="91" spans="1:38" x14ac:dyDescent="0.25">
      <c r="AG91" s="42"/>
      <c r="AH91" s="29"/>
      <c r="AI91" s="26"/>
      <c r="AJ91" s="24"/>
      <c r="AK91" s="23"/>
    </row>
    <row r="92" spans="1:38" x14ac:dyDescent="0.25">
      <c r="AG92" s="42"/>
      <c r="AH92" s="29"/>
      <c r="AI92" s="26"/>
      <c r="AJ92" s="24"/>
      <c r="AK92" s="23"/>
    </row>
    <row r="93" spans="1:38" x14ac:dyDescent="0.25">
      <c r="AG93" s="42"/>
      <c r="AH93" s="29"/>
      <c r="AI93" s="26"/>
      <c r="AJ93" s="24"/>
      <c r="AK93" s="23"/>
    </row>
    <row r="94" spans="1:38" x14ac:dyDescent="0.25">
      <c r="AG94" s="42"/>
      <c r="AH94" s="29"/>
      <c r="AI94" s="26"/>
      <c r="AJ94" s="24"/>
      <c r="AK94" s="23"/>
    </row>
    <row r="95" spans="1:38" x14ac:dyDescent="0.25">
      <c r="AG95" s="42"/>
      <c r="AH95" s="29"/>
      <c r="AI95" s="26"/>
      <c r="AJ95" s="24"/>
      <c r="AK95" s="23"/>
    </row>
    <row r="96" spans="1:38" x14ac:dyDescent="0.25">
      <c r="AG96" s="42"/>
      <c r="AH96" s="29"/>
      <c r="AI96" s="26"/>
      <c r="AJ96" s="24"/>
      <c r="AK96" s="23"/>
    </row>
    <row r="97" spans="33:37" x14ac:dyDescent="0.25">
      <c r="AG97" s="42"/>
      <c r="AH97" s="29"/>
      <c r="AI97" s="26"/>
      <c r="AJ97" s="24"/>
      <c r="AK97" s="23"/>
    </row>
    <row r="98" spans="33:37" x14ac:dyDescent="0.25">
      <c r="AG98" s="42"/>
      <c r="AH98" s="29"/>
      <c r="AI98" s="26"/>
      <c r="AJ98" s="24"/>
      <c r="AK98" s="23"/>
    </row>
    <row r="99" spans="33:37" x14ac:dyDescent="0.25">
      <c r="AG99" s="42"/>
      <c r="AH99" s="29"/>
      <c r="AI99" s="26"/>
      <c r="AJ99" s="24"/>
      <c r="AK99" s="23"/>
    </row>
    <row r="100" spans="33:37" x14ac:dyDescent="0.25">
      <c r="AG100" s="42"/>
      <c r="AH100" s="29"/>
      <c r="AI100" s="26"/>
      <c r="AJ100" s="24"/>
      <c r="AK100" s="23"/>
    </row>
    <row r="101" spans="33:37" x14ac:dyDescent="0.25">
      <c r="AG101" s="42"/>
      <c r="AH101" s="29"/>
      <c r="AI101" s="26"/>
      <c r="AJ101" s="24"/>
      <c r="AK101" s="23"/>
    </row>
    <row r="102" spans="33:37" x14ac:dyDescent="0.25">
      <c r="AG102" s="42"/>
      <c r="AH102" s="29"/>
      <c r="AI102" s="26"/>
      <c r="AJ102" s="24"/>
      <c r="AK102" s="23"/>
    </row>
    <row r="103" spans="33:37" x14ac:dyDescent="0.25">
      <c r="AG103" s="42"/>
      <c r="AH103" s="29"/>
      <c r="AI103" s="26"/>
      <c r="AJ103" s="24"/>
      <c r="AK103" s="23"/>
    </row>
    <row r="104" spans="33:37" x14ac:dyDescent="0.25">
      <c r="AG104" s="42"/>
      <c r="AH104" s="29"/>
      <c r="AI104" s="26"/>
      <c r="AJ104" s="24"/>
      <c r="AK104" s="23"/>
    </row>
    <row r="105" spans="33:37" x14ac:dyDescent="0.25">
      <c r="AG105" s="42"/>
      <c r="AH105" s="29"/>
      <c r="AI105" s="26"/>
      <c r="AJ105" s="24"/>
      <c r="AK105" s="23"/>
    </row>
    <row r="106" spans="33:37" x14ac:dyDescent="0.25">
      <c r="AG106" s="42"/>
      <c r="AH106" s="29"/>
      <c r="AI106" s="26"/>
      <c r="AJ106" s="24"/>
      <c r="AK106" s="23"/>
    </row>
    <row r="107" spans="33:37" x14ac:dyDescent="0.25">
      <c r="AG107" s="42"/>
      <c r="AH107" s="29"/>
      <c r="AI107" s="26"/>
      <c r="AJ107" s="24"/>
      <c r="AK107" s="23"/>
    </row>
    <row r="108" spans="33:37" x14ac:dyDescent="0.25">
      <c r="AG108" s="42"/>
      <c r="AH108" s="29"/>
      <c r="AI108" s="26"/>
      <c r="AJ108" s="24"/>
      <c r="AK108" s="23"/>
    </row>
    <row r="109" spans="33:37" x14ac:dyDescent="0.25">
      <c r="AG109" s="42"/>
      <c r="AH109" s="29"/>
      <c r="AI109" s="26"/>
      <c r="AJ109" s="24"/>
      <c r="AK109" s="23"/>
    </row>
    <row r="110" spans="33:37" x14ac:dyDescent="0.25">
      <c r="AG110" s="42"/>
      <c r="AH110" s="29"/>
      <c r="AI110" s="26"/>
      <c r="AJ110" s="24"/>
      <c r="AK110" s="23"/>
    </row>
    <row r="111" spans="33:37" x14ac:dyDescent="0.25">
      <c r="AG111" s="42"/>
      <c r="AH111" s="29"/>
      <c r="AI111" s="26"/>
      <c r="AJ111" s="24"/>
      <c r="AK111" s="23"/>
    </row>
    <row r="112" spans="33:37" x14ac:dyDescent="0.25">
      <c r="AG112" s="42"/>
      <c r="AH112" s="29"/>
      <c r="AI112" s="26"/>
      <c r="AJ112" s="24"/>
      <c r="AK112" s="23"/>
    </row>
    <row r="113" spans="33:37" x14ac:dyDescent="0.25">
      <c r="AG113" s="42"/>
      <c r="AH113" s="29"/>
      <c r="AI113" s="26"/>
      <c r="AJ113" s="24"/>
      <c r="AK113" s="23"/>
    </row>
    <row r="114" spans="33:37" x14ac:dyDescent="0.25">
      <c r="AG114" s="42"/>
      <c r="AH114" s="29"/>
      <c r="AI114" s="26"/>
      <c r="AJ114" s="24"/>
      <c r="AK114" s="23"/>
    </row>
    <row r="115" spans="33:37" x14ac:dyDescent="0.25">
      <c r="AG115" s="42"/>
      <c r="AH115" s="29"/>
      <c r="AI115" s="26"/>
      <c r="AJ115" s="24"/>
      <c r="AK115" s="23"/>
    </row>
    <row r="116" spans="33:37" x14ac:dyDescent="0.25">
      <c r="AG116" s="42"/>
      <c r="AH116" s="29"/>
      <c r="AI116" s="26"/>
      <c r="AJ116" s="24"/>
      <c r="AK116" s="23"/>
    </row>
    <row r="117" spans="33:37" x14ac:dyDescent="0.25">
      <c r="AG117" s="42"/>
      <c r="AH117" s="29"/>
      <c r="AI117" s="26"/>
      <c r="AJ117" s="24"/>
      <c r="AK117" s="23"/>
    </row>
    <row r="118" spans="33:37" x14ac:dyDescent="0.25">
      <c r="AG118" s="42"/>
      <c r="AH118" s="29"/>
      <c r="AI118" s="26"/>
      <c r="AJ118" s="24"/>
      <c r="AK118" s="23"/>
    </row>
    <row r="119" spans="33:37" x14ac:dyDescent="0.25">
      <c r="AG119" s="42"/>
      <c r="AH119" s="29"/>
      <c r="AI119" s="26"/>
      <c r="AJ119" s="24"/>
      <c r="AK119" s="23"/>
    </row>
    <row r="120" spans="33:37" x14ac:dyDescent="0.25">
      <c r="AG120" s="42"/>
      <c r="AH120" s="29"/>
      <c r="AI120" s="26"/>
      <c r="AJ120" s="24"/>
      <c r="AK120" s="23"/>
    </row>
    <row r="121" spans="33:37" x14ac:dyDescent="0.25">
      <c r="AG121" s="42"/>
      <c r="AH121" s="29"/>
      <c r="AI121" s="26"/>
      <c r="AJ121" s="24"/>
      <c r="AK121" s="23"/>
    </row>
    <row r="122" spans="33:37" x14ac:dyDescent="0.25">
      <c r="AG122" s="42"/>
      <c r="AH122" s="29"/>
      <c r="AI122" s="26"/>
      <c r="AJ122" s="24"/>
      <c r="AK122" s="23"/>
    </row>
    <row r="123" spans="33:37" x14ac:dyDescent="0.25">
      <c r="AG123" s="42"/>
      <c r="AH123" s="29"/>
      <c r="AI123" s="26"/>
      <c r="AJ123" s="24"/>
      <c r="AK123" s="23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I1" zoomScale="96" zoomScaleNormal="96" workbookViewId="0">
      <selection sqref="A1:AB1048576"/>
    </sheetView>
  </sheetViews>
  <sheetFormatPr defaultRowHeight="13.8" x14ac:dyDescent="0.25"/>
  <cols>
    <col min="1" max="1" width="38.5" bestFit="1" customWidth="1"/>
  </cols>
  <sheetData>
    <row r="1" spans="1:28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2448</v>
      </c>
      <c r="H1" t="s">
        <v>2449</v>
      </c>
      <c r="I1" t="s">
        <v>2450</v>
      </c>
      <c r="J1" t="s">
        <v>2451</v>
      </c>
      <c r="K1" t="s">
        <v>2582</v>
      </c>
      <c r="L1" t="s">
        <v>2453</v>
      </c>
      <c r="M1" t="s">
        <v>2454</v>
      </c>
      <c r="N1" t="s">
        <v>2455</v>
      </c>
      <c r="O1" t="s">
        <v>2456</v>
      </c>
      <c r="P1" t="s">
        <v>2457</v>
      </c>
      <c r="Q1" t="s">
        <v>2458</v>
      </c>
      <c r="R1" t="s">
        <v>2459</v>
      </c>
      <c r="S1" t="s">
        <v>2802</v>
      </c>
      <c r="T1" t="s">
        <v>2460</v>
      </c>
      <c r="U1" t="s">
        <v>2461</v>
      </c>
      <c r="V1" t="s">
        <v>2462</v>
      </c>
      <c r="W1" t="s">
        <v>2463</v>
      </c>
      <c r="X1" t="s">
        <v>2464</v>
      </c>
      <c r="Y1" t="s">
        <v>2465</v>
      </c>
      <c r="Z1" t="s">
        <v>2466</v>
      </c>
      <c r="AA1" t="s">
        <v>2583</v>
      </c>
      <c r="AB1" t="s">
        <v>2467</v>
      </c>
    </row>
    <row r="2" spans="1:28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2476</v>
      </c>
      <c r="H2" t="s">
        <v>2477</v>
      </c>
      <c r="I2" t="s">
        <v>2478</v>
      </c>
      <c r="J2" t="s">
        <v>2479</v>
      </c>
      <c r="K2" t="s">
        <v>2587</v>
      </c>
      <c r="L2" t="s">
        <v>2481</v>
      </c>
      <c r="M2" t="s">
        <v>2482</v>
      </c>
      <c r="N2" t="s">
        <v>2483</v>
      </c>
      <c r="O2" t="s">
        <v>2484</v>
      </c>
      <c r="P2" t="s">
        <v>2485</v>
      </c>
      <c r="Q2" t="s">
        <v>2486</v>
      </c>
      <c r="R2" t="s">
        <v>2487</v>
      </c>
      <c r="S2" t="s">
        <v>2803</v>
      </c>
      <c r="T2" t="s">
        <v>2488</v>
      </c>
      <c r="U2" t="s">
        <v>2489</v>
      </c>
      <c r="V2" t="s">
        <v>2490</v>
      </c>
      <c r="W2" t="s">
        <v>2491</v>
      </c>
      <c r="X2" t="s">
        <v>2492</v>
      </c>
      <c r="Y2" t="s">
        <v>2493</v>
      </c>
      <c r="Z2" t="s">
        <v>2494</v>
      </c>
      <c r="AA2" t="s">
        <v>2588</v>
      </c>
      <c r="AB2" t="s">
        <v>2495</v>
      </c>
    </row>
    <row r="3" spans="1:28" x14ac:dyDescent="0.25">
      <c r="A3" t="s">
        <v>2496</v>
      </c>
      <c r="B3">
        <v>125151214.7</v>
      </c>
      <c r="C3">
        <v>2958368.16</v>
      </c>
      <c r="D3">
        <v>21563275.217999998</v>
      </c>
      <c r="E3">
        <v>79717062.099999994</v>
      </c>
      <c r="F3">
        <v>34072724.939999998</v>
      </c>
      <c r="G3">
        <v>215687.36</v>
      </c>
      <c r="H3">
        <v>0.02</v>
      </c>
      <c r="I3">
        <v>201157</v>
      </c>
      <c r="J3">
        <v>1109277.1200000001</v>
      </c>
      <c r="K3">
        <v>200</v>
      </c>
      <c r="L3">
        <v>-6929665.5499999998</v>
      </c>
      <c r="M3">
        <v>-81535207.459999993</v>
      </c>
      <c r="N3">
        <v>306802084.63999999</v>
      </c>
      <c r="O3">
        <v>12145</v>
      </c>
      <c r="P3">
        <v>287085741.25</v>
      </c>
      <c r="Q3">
        <v>28086270.239999998</v>
      </c>
      <c r="R3">
        <v>123441.91</v>
      </c>
      <c r="S3">
        <v>17895</v>
      </c>
      <c r="T3">
        <v>295761357.61000001</v>
      </c>
      <c r="U3">
        <v>45914420.670000002</v>
      </c>
      <c r="V3">
        <v>383366470.80000001</v>
      </c>
      <c r="W3">
        <v>753290.69</v>
      </c>
      <c r="X3">
        <v>600988.19999999995</v>
      </c>
      <c r="Y3">
        <v>143636423.42199999</v>
      </c>
      <c r="Z3">
        <v>19642112.100000001</v>
      </c>
      <c r="AA3">
        <v>28317173.5</v>
      </c>
      <c r="AB3">
        <v>492006.63</v>
      </c>
    </row>
    <row r="4" spans="1:28" x14ac:dyDescent="0.25">
      <c r="A4" t="s">
        <v>3348</v>
      </c>
      <c r="B4">
        <v>371629.19</v>
      </c>
      <c r="D4">
        <v>18850</v>
      </c>
      <c r="E4">
        <v>2527302.4</v>
      </c>
      <c r="F4">
        <v>102812.06</v>
      </c>
      <c r="G4">
        <v>0</v>
      </c>
      <c r="H4">
        <v>0</v>
      </c>
      <c r="M4">
        <v>1319697.55</v>
      </c>
      <c r="N4">
        <v>1532600</v>
      </c>
      <c r="R4">
        <v>86.71</v>
      </c>
      <c r="S4">
        <v>1555</v>
      </c>
      <c r="T4">
        <v>1726434</v>
      </c>
      <c r="U4">
        <v>2583858.6</v>
      </c>
      <c r="V4">
        <v>2148464</v>
      </c>
      <c r="W4">
        <v>8873.7000000000007</v>
      </c>
      <c r="X4">
        <v>10440</v>
      </c>
      <c r="Y4">
        <v>151255.56</v>
      </c>
      <c r="Z4">
        <v>196749.95</v>
      </c>
      <c r="AA4">
        <v>1590905</v>
      </c>
      <c r="AB4">
        <v>1655</v>
      </c>
    </row>
    <row r="5" spans="1:28" x14ac:dyDescent="0.25">
      <c r="A5" t="s">
        <v>3349</v>
      </c>
      <c r="B5">
        <v>89702.64</v>
      </c>
      <c r="D5">
        <v>1060</v>
      </c>
      <c r="E5">
        <v>1634002</v>
      </c>
      <c r="F5">
        <v>3429.4</v>
      </c>
      <c r="M5">
        <v>-546900.94999999995</v>
      </c>
      <c r="N5">
        <v>2300000</v>
      </c>
      <c r="R5">
        <v>79.94</v>
      </c>
      <c r="T5">
        <v>920911.5</v>
      </c>
      <c r="U5">
        <v>1367436</v>
      </c>
      <c r="V5">
        <v>1315967.5</v>
      </c>
      <c r="W5">
        <v>11842</v>
      </c>
      <c r="X5">
        <v>6016</v>
      </c>
      <c r="Y5">
        <v>95132.05</v>
      </c>
      <c r="Z5">
        <v>100774.9</v>
      </c>
      <c r="AA5">
        <v>2675700</v>
      </c>
    </row>
    <row r="6" spans="1:28" x14ac:dyDescent="0.25">
      <c r="A6" t="s">
        <v>3342</v>
      </c>
      <c r="B6">
        <v>163070.85</v>
      </c>
      <c r="D6">
        <v>37165</v>
      </c>
      <c r="E6">
        <v>2</v>
      </c>
      <c r="F6">
        <v>34</v>
      </c>
      <c r="M6">
        <v>-1131923.03</v>
      </c>
      <c r="N6">
        <v>1250300</v>
      </c>
      <c r="R6">
        <v>139.33000000000001</v>
      </c>
      <c r="T6">
        <v>1164168</v>
      </c>
      <c r="U6">
        <v>664427.39</v>
      </c>
      <c r="V6">
        <v>1229968</v>
      </c>
      <c r="Y6">
        <v>111271.84</v>
      </c>
      <c r="AA6">
        <v>500300</v>
      </c>
    </row>
    <row r="7" spans="1:28" x14ac:dyDescent="0.25">
      <c r="A7" t="s">
        <v>3350</v>
      </c>
      <c r="B7">
        <v>89064.18</v>
      </c>
      <c r="D7">
        <v>1875</v>
      </c>
      <c r="E7">
        <v>1677001.39</v>
      </c>
      <c r="F7">
        <v>141386</v>
      </c>
      <c r="G7">
        <v>0</v>
      </c>
      <c r="H7">
        <v>0.02</v>
      </c>
      <c r="M7">
        <v>115261.97</v>
      </c>
      <c r="N7">
        <v>1850000</v>
      </c>
      <c r="R7">
        <v>111.55</v>
      </c>
      <c r="S7">
        <v>1435</v>
      </c>
      <c r="T7">
        <v>3109732.8</v>
      </c>
      <c r="U7">
        <v>384630.94</v>
      </c>
      <c r="V7">
        <v>3287002.8</v>
      </c>
      <c r="Y7">
        <v>143157.94</v>
      </c>
      <c r="Z7">
        <v>111869.97</v>
      </c>
      <c r="AA7">
        <v>1830920</v>
      </c>
      <c r="AB7">
        <v>1815</v>
      </c>
    </row>
    <row r="8" spans="1:28" x14ac:dyDescent="0.25">
      <c r="A8" t="s">
        <v>3344</v>
      </c>
      <c r="B8">
        <v>78119.87</v>
      </c>
      <c r="D8">
        <v>38279</v>
      </c>
      <c r="E8">
        <v>7</v>
      </c>
      <c r="F8">
        <v>151277.03</v>
      </c>
      <c r="G8">
        <v>0</v>
      </c>
      <c r="H8">
        <v>0</v>
      </c>
      <c r="M8">
        <v>-920321.74</v>
      </c>
      <c r="N8">
        <v>1236758.5</v>
      </c>
      <c r="R8">
        <v>203.6</v>
      </c>
      <c r="T8">
        <v>1900195</v>
      </c>
      <c r="U8">
        <v>2507969.1800000002</v>
      </c>
      <c r="V8">
        <v>2152475</v>
      </c>
      <c r="W8">
        <v>23000</v>
      </c>
      <c r="Y8">
        <v>216915</v>
      </c>
      <c r="Z8">
        <v>84531.64</v>
      </c>
      <c r="AA8">
        <v>4680420</v>
      </c>
    </row>
    <row r="9" spans="1:28" x14ac:dyDescent="0.25">
      <c r="A9" t="s">
        <v>3351</v>
      </c>
      <c r="B9">
        <v>172565.41</v>
      </c>
      <c r="D9">
        <v>480</v>
      </c>
      <c r="E9">
        <v>1593202.44</v>
      </c>
      <c r="F9">
        <v>9</v>
      </c>
      <c r="G9">
        <v>-28800</v>
      </c>
      <c r="M9">
        <v>495724.7</v>
      </c>
      <c r="N9">
        <v>1223648</v>
      </c>
      <c r="R9">
        <v>87.79</v>
      </c>
      <c r="S9">
        <v>3050</v>
      </c>
      <c r="T9">
        <v>1192520</v>
      </c>
      <c r="U9">
        <v>2359072.9900000002</v>
      </c>
      <c r="V9">
        <v>1611880</v>
      </c>
      <c r="Y9">
        <v>116633.32</v>
      </c>
      <c r="Z9">
        <v>66383.31</v>
      </c>
      <c r="AA9">
        <v>3003963.5</v>
      </c>
      <c r="AB9">
        <v>3150</v>
      </c>
    </row>
    <row r="10" spans="1:28" x14ac:dyDescent="0.25">
      <c r="A10" t="s">
        <v>3352</v>
      </c>
      <c r="B10">
        <v>74153.78</v>
      </c>
      <c r="C10">
        <v>0</v>
      </c>
      <c r="E10">
        <v>840006.06</v>
      </c>
      <c r="F10">
        <v>55029.98</v>
      </c>
      <c r="J10">
        <v>22500</v>
      </c>
      <c r="M10">
        <v>-1373722.04</v>
      </c>
      <c r="N10">
        <v>1790913.12</v>
      </c>
      <c r="R10">
        <v>463.87</v>
      </c>
      <c r="T10">
        <v>2203275</v>
      </c>
      <c r="U10">
        <v>5258694.66</v>
      </c>
      <c r="V10">
        <v>3020235</v>
      </c>
      <c r="W10">
        <v>132340</v>
      </c>
      <c r="Y10">
        <v>645126.37</v>
      </c>
      <c r="Z10">
        <v>100933.42</v>
      </c>
      <c r="AA10">
        <v>7522595</v>
      </c>
      <c r="AB10">
        <v>22500</v>
      </c>
    </row>
    <row r="11" spans="1:28" x14ac:dyDescent="0.25">
      <c r="A11" t="s">
        <v>3353</v>
      </c>
      <c r="B11">
        <v>76781.97</v>
      </c>
      <c r="E11">
        <v>777003.13</v>
      </c>
      <c r="F11">
        <v>141.34</v>
      </c>
      <c r="M11">
        <v>-499689.97</v>
      </c>
      <c r="N11">
        <v>1385124.66</v>
      </c>
      <c r="R11">
        <v>28.04</v>
      </c>
      <c r="T11">
        <v>2782495</v>
      </c>
      <c r="U11">
        <v>984924.44</v>
      </c>
      <c r="V11">
        <v>2956708</v>
      </c>
      <c r="Y11">
        <v>114488.45</v>
      </c>
      <c r="Z11">
        <v>97559.28</v>
      </c>
      <c r="AA11">
        <v>1028790</v>
      </c>
    </row>
    <row r="12" spans="1:28" x14ac:dyDescent="0.25">
      <c r="A12" t="s">
        <v>3354</v>
      </c>
      <c r="B12">
        <v>192104.8</v>
      </c>
      <c r="D12">
        <v>12550</v>
      </c>
      <c r="E12">
        <v>2</v>
      </c>
      <c r="F12">
        <v>28</v>
      </c>
      <c r="G12">
        <v>15400</v>
      </c>
      <c r="M12">
        <v>-1025047.23</v>
      </c>
      <c r="N12">
        <v>1199644.94</v>
      </c>
      <c r="R12">
        <v>94.34</v>
      </c>
      <c r="T12">
        <v>1117095</v>
      </c>
      <c r="U12">
        <v>1384120</v>
      </c>
      <c r="V12">
        <v>1502470</v>
      </c>
      <c r="Y12">
        <v>156852.25</v>
      </c>
      <c r="AA12">
        <v>1102060</v>
      </c>
    </row>
    <row r="13" spans="1:28" x14ac:dyDescent="0.25">
      <c r="A13" t="s">
        <v>3339</v>
      </c>
      <c r="B13">
        <v>-391935.91</v>
      </c>
      <c r="E13">
        <v>5</v>
      </c>
      <c r="F13">
        <v>26</v>
      </c>
      <c r="M13">
        <v>-1642724.67</v>
      </c>
      <c r="N13">
        <v>1642759</v>
      </c>
      <c r="R13">
        <v>61.05</v>
      </c>
      <c r="S13">
        <v>660</v>
      </c>
      <c r="T13">
        <v>519900</v>
      </c>
      <c r="U13">
        <v>575500</v>
      </c>
      <c r="V13">
        <v>868550</v>
      </c>
      <c r="Y13">
        <v>52270.29</v>
      </c>
      <c r="AA13">
        <v>3105620</v>
      </c>
      <c r="AB13">
        <v>660</v>
      </c>
    </row>
    <row r="14" spans="1:28" x14ac:dyDescent="0.25">
      <c r="A14" t="s">
        <v>3355</v>
      </c>
      <c r="B14">
        <v>170152.29</v>
      </c>
      <c r="D14">
        <v>49279</v>
      </c>
      <c r="F14">
        <v>129.32</v>
      </c>
      <c r="G14">
        <v>8423</v>
      </c>
      <c r="M14">
        <v>-999136.09</v>
      </c>
      <c r="N14">
        <v>1067330</v>
      </c>
      <c r="R14">
        <v>16.86</v>
      </c>
      <c r="S14">
        <v>11195</v>
      </c>
      <c r="T14">
        <v>1190820</v>
      </c>
      <c r="U14">
        <v>643759.68999999994</v>
      </c>
      <c r="V14">
        <v>1443370</v>
      </c>
      <c r="W14">
        <v>1720</v>
      </c>
      <c r="Y14">
        <v>61673.96</v>
      </c>
      <c r="Z14">
        <v>1088.8800000000001</v>
      </c>
      <c r="AA14">
        <v>1073040</v>
      </c>
      <c r="AB14">
        <v>11195.01</v>
      </c>
    </row>
    <row r="22" spans="1:28" x14ac:dyDescent="0.25">
      <c r="A22" t="s">
        <v>3013</v>
      </c>
      <c r="B22">
        <v>914652.99</v>
      </c>
      <c r="C22">
        <v>51530.03</v>
      </c>
      <c r="D22">
        <v>715925.85</v>
      </c>
      <c r="E22">
        <v>192464.4</v>
      </c>
      <c r="F22">
        <v>149673.20000000001</v>
      </c>
      <c r="J22">
        <v>-249</v>
      </c>
      <c r="M22">
        <v>1561979.88</v>
      </c>
      <c r="P22">
        <v>1630204.78</v>
      </c>
      <c r="R22">
        <v>885.45</v>
      </c>
      <c r="T22">
        <v>2437194.7000000002</v>
      </c>
      <c r="U22">
        <v>45000</v>
      </c>
      <c r="V22">
        <v>2757707.7</v>
      </c>
      <c r="W22">
        <v>20325</v>
      </c>
      <c r="Y22">
        <v>374653.5</v>
      </c>
      <c r="Z22">
        <v>142083.14000000001</v>
      </c>
    </row>
    <row r="23" spans="1:28" x14ac:dyDescent="0.25">
      <c r="A23" t="s">
        <v>3014</v>
      </c>
      <c r="B23">
        <v>851060.63</v>
      </c>
      <c r="C23">
        <v>32954.800000000003</v>
      </c>
      <c r="D23">
        <v>190122.11</v>
      </c>
      <c r="E23">
        <v>151200.48000000001</v>
      </c>
      <c r="F23">
        <v>79711.520000000004</v>
      </c>
      <c r="J23">
        <v>0</v>
      </c>
      <c r="M23">
        <v>-1549609</v>
      </c>
      <c r="N23">
        <v>2340148.79</v>
      </c>
      <c r="P23">
        <v>1415604.36</v>
      </c>
      <c r="Q23">
        <v>70000</v>
      </c>
      <c r="R23">
        <v>632.52</v>
      </c>
      <c r="T23">
        <v>1885737.7</v>
      </c>
      <c r="U23">
        <v>110600</v>
      </c>
      <c r="V23">
        <v>2228952.7000000002</v>
      </c>
      <c r="X23">
        <v>3000</v>
      </c>
      <c r="Y23">
        <v>460771.47</v>
      </c>
      <c r="Z23">
        <v>55815.66</v>
      </c>
    </row>
    <row r="24" spans="1:28" x14ac:dyDescent="0.25">
      <c r="A24" t="s">
        <v>3015</v>
      </c>
      <c r="B24">
        <v>1741697.61</v>
      </c>
      <c r="C24">
        <v>60297.14</v>
      </c>
      <c r="D24">
        <v>1213870.72</v>
      </c>
      <c r="E24">
        <v>161837.46</v>
      </c>
      <c r="F24">
        <v>245891.39</v>
      </c>
      <c r="J24">
        <v>14577</v>
      </c>
      <c r="M24">
        <v>-718257.91</v>
      </c>
      <c r="N24">
        <v>2461151.44</v>
      </c>
      <c r="P24">
        <v>3528273.25</v>
      </c>
      <c r="Q24">
        <v>527639.30000000005</v>
      </c>
      <c r="R24">
        <v>2182</v>
      </c>
      <c r="T24">
        <v>2913024.1</v>
      </c>
      <c r="U24">
        <v>269450</v>
      </c>
      <c r="V24">
        <v>3506070.6</v>
      </c>
      <c r="W24">
        <v>15864</v>
      </c>
      <c r="Y24">
        <v>1313904.53</v>
      </c>
      <c r="Z24">
        <v>69314.23</v>
      </c>
    </row>
    <row r="25" spans="1:28" x14ac:dyDescent="0.25">
      <c r="A25" t="s">
        <v>3016</v>
      </c>
      <c r="B25">
        <v>460537.4</v>
      </c>
      <c r="C25">
        <v>54650.92</v>
      </c>
      <c r="D25">
        <v>166549.04999999999</v>
      </c>
      <c r="E25">
        <v>177972.66</v>
      </c>
      <c r="F25">
        <v>311793.59000000003</v>
      </c>
      <c r="J25">
        <v>1987</v>
      </c>
      <c r="M25">
        <v>-411291.1</v>
      </c>
      <c r="N25">
        <v>1609968.11</v>
      </c>
      <c r="P25">
        <v>1293684.99</v>
      </c>
      <c r="Q25">
        <v>127160.04</v>
      </c>
      <c r="R25">
        <v>807.63</v>
      </c>
      <c r="T25">
        <v>854846.2</v>
      </c>
      <c r="U25">
        <v>117760</v>
      </c>
      <c r="V25">
        <v>1134445.29</v>
      </c>
      <c r="W25">
        <v>4000</v>
      </c>
      <c r="Y25">
        <v>668222.14</v>
      </c>
      <c r="Z25">
        <v>237496.82</v>
      </c>
      <c r="AB25">
        <v>500</v>
      </c>
    </row>
    <row r="26" spans="1:28" x14ac:dyDescent="0.25">
      <c r="A26" t="s">
        <v>3017</v>
      </c>
      <c r="B26">
        <v>487334.47</v>
      </c>
      <c r="C26">
        <v>15851.48</v>
      </c>
      <c r="D26">
        <v>189150.43</v>
      </c>
      <c r="E26">
        <v>174224.72</v>
      </c>
      <c r="F26">
        <v>87108.95</v>
      </c>
      <c r="J26">
        <v>-66.2</v>
      </c>
      <c r="M26">
        <v>-978738.46</v>
      </c>
      <c r="N26">
        <v>1693812.25</v>
      </c>
      <c r="P26">
        <v>325212.65999999997</v>
      </c>
      <c r="Q26">
        <v>6000</v>
      </c>
      <c r="R26">
        <v>491.11</v>
      </c>
      <c r="T26">
        <v>1236810</v>
      </c>
      <c r="U26">
        <v>624682.75</v>
      </c>
      <c r="V26">
        <v>1440852</v>
      </c>
      <c r="Y26">
        <v>184679.05</v>
      </c>
      <c r="Z26">
        <v>54978.01</v>
      </c>
    </row>
    <row r="27" spans="1:28" x14ac:dyDescent="0.25">
      <c r="A27" t="s">
        <v>3018</v>
      </c>
      <c r="B27">
        <v>653014.79</v>
      </c>
      <c r="C27">
        <v>49548.11</v>
      </c>
      <c r="D27">
        <v>453253.74</v>
      </c>
      <c r="E27">
        <v>257039.41</v>
      </c>
      <c r="F27">
        <v>318051.06</v>
      </c>
      <c r="J27">
        <v>1536</v>
      </c>
      <c r="M27">
        <v>91091.8</v>
      </c>
      <c r="N27">
        <v>1247745.83</v>
      </c>
      <c r="P27">
        <v>1927726.6</v>
      </c>
      <c r="Q27">
        <v>566000</v>
      </c>
      <c r="R27">
        <v>907.97</v>
      </c>
      <c r="T27">
        <v>2223420</v>
      </c>
      <c r="U27">
        <v>35460</v>
      </c>
      <c r="V27">
        <v>2675138.13</v>
      </c>
      <c r="W27">
        <v>9724</v>
      </c>
      <c r="Y27">
        <v>1095507.4099999999</v>
      </c>
      <c r="Z27">
        <v>123304.05</v>
      </c>
    </row>
    <row r="28" spans="1:28" x14ac:dyDescent="0.25">
      <c r="A28" t="s">
        <v>3019</v>
      </c>
      <c r="B28">
        <v>1095155.75</v>
      </c>
      <c r="C28">
        <v>44726.23</v>
      </c>
      <c r="D28">
        <v>184139.63</v>
      </c>
      <c r="E28">
        <v>310697.28999999998</v>
      </c>
      <c r="F28">
        <v>329569.75</v>
      </c>
      <c r="J28">
        <v>0</v>
      </c>
      <c r="M28">
        <v>-211642.05</v>
      </c>
      <c r="N28">
        <v>1804121.26</v>
      </c>
      <c r="P28">
        <v>1248645.95</v>
      </c>
      <c r="Q28">
        <v>272560</v>
      </c>
      <c r="R28">
        <v>796.95</v>
      </c>
      <c r="T28">
        <v>1308515</v>
      </c>
      <c r="U28">
        <v>138700</v>
      </c>
      <c r="V28">
        <v>1576087.5</v>
      </c>
      <c r="W28">
        <v>6000</v>
      </c>
      <c r="Y28">
        <v>397825.71</v>
      </c>
      <c r="Z28">
        <v>313165.75</v>
      </c>
    </row>
    <row r="29" spans="1:28" x14ac:dyDescent="0.25">
      <c r="A29" t="s">
        <v>3020</v>
      </c>
      <c r="B29">
        <v>956626.9</v>
      </c>
      <c r="C29">
        <v>121721.54</v>
      </c>
      <c r="D29">
        <v>371143.18</v>
      </c>
      <c r="E29">
        <v>232114.18</v>
      </c>
      <c r="F29">
        <v>550333.43000000005</v>
      </c>
      <c r="G29">
        <v>19400</v>
      </c>
      <c r="J29">
        <v>-168953.45</v>
      </c>
      <c r="M29">
        <v>267172.05</v>
      </c>
      <c r="N29">
        <v>1414760.08</v>
      </c>
      <c r="P29">
        <v>2319040.54</v>
      </c>
      <c r="Q29">
        <v>424605.07</v>
      </c>
      <c r="R29">
        <v>816.35</v>
      </c>
      <c r="T29">
        <v>3850080</v>
      </c>
      <c r="U29">
        <v>907.56</v>
      </c>
      <c r="V29">
        <v>4289535</v>
      </c>
      <c r="W29">
        <v>10320</v>
      </c>
      <c r="X29">
        <v>2368</v>
      </c>
      <c r="Y29">
        <v>961635.48</v>
      </c>
      <c r="Z29">
        <v>180267.49</v>
      </c>
    </row>
    <row r="30" spans="1:28" x14ac:dyDescent="0.25">
      <c r="A30" t="s">
        <v>3021</v>
      </c>
      <c r="B30">
        <v>1746614.54</v>
      </c>
      <c r="C30">
        <v>0</v>
      </c>
      <c r="D30">
        <v>769645.94</v>
      </c>
      <c r="E30">
        <v>138513.26999999999</v>
      </c>
      <c r="F30">
        <v>628776.84</v>
      </c>
      <c r="J30">
        <v>9286.44</v>
      </c>
      <c r="M30">
        <v>1546666.04</v>
      </c>
      <c r="N30">
        <v>1595887.05</v>
      </c>
      <c r="P30">
        <v>2063488.9</v>
      </c>
      <c r="Q30">
        <v>544030</v>
      </c>
      <c r="R30">
        <v>1873.36</v>
      </c>
      <c r="T30">
        <v>3301990</v>
      </c>
      <c r="U30">
        <v>200020</v>
      </c>
      <c r="V30">
        <v>3886545</v>
      </c>
      <c r="W30">
        <v>8782</v>
      </c>
      <c r="Y30">
        <v>1394149.87</v>
      </c>
      <c r="Z30">
        <v>199049.33</v>
      </c>
      <c r="AA30">
        <v>18000</v>
      </c>
    </row>
    <row r="31" spans="1:28" x14ac:dyDescent="0.25">
      <c r="A31" t="s">
        <v>3022</v>
      </c>
      <c r="B31">
        <v>779238.31</v>
      </c>
      <c r="C31">
        <v>85000</v>
      </c>
      <c r="D31">
        <v>729439.73</v>
      </c>
      <c r="E31">
        <v>80829.23</v>
      </c>
      <c r="F31">
        <v>162643.04999999999</v>
      </c>
      <c r="J31">
        <v>17.2</v>
      </c>
      <c r="M31">
        <v>-339926.78</v>
      </c>
      <c r="N31">
        <v>1789492.25</v>
      </c>
      <c r="P31">
        <v>1335078.82</v>
      </c>
      <c r="Q31">
        <v>228290</v>
      </c>
      <c r="R31">
        <v>890.11</v>
      </c>
      <c r="T31">
        <v>1612463.1</v>
      </c>
      <c r="U31">
        <v>102900</v>
      </c>
      <c r="V31">
        <v>1904845.1</v>
      </c>
      <c r="Y31">
        <v>482317.04</v>
      </c>
      <c r="Z31">
        <v>82867.240000000005</v>
      </c>
    </row>
    <row r="32" spans="1:28" x14ac:dyDescent="0.25">
      <c r="A32" t="s">
        <v>3023</v>
      </c>
      <c r="B32">
        <v>1013401.58</v>
      </c>
      <c r="C32">
        <v>62177.79</v>
      </c>
      <c r="D32">
        <v>230340.42</v>
      </c>
      <c r="E32">
        <v>34678.97</v>
      </c>
      <c r="F32">
        <v>181049.83</v>
      </c>
      <c r="G32">
        <v>11400</v>
      </c>
      <c r="J32">
        <v>176.85</v>
      </c>
      <c r="M32">
        <v>-1879342.57</v>
      </c>
      <c r="N32">
        <v>3102228.3</v>
      </c>
      <c r="P32">
        <v>1505219.2</v>
      </c>
      <c r="Q32">
        <v>465240</v>
      </c>
      <c r="R32">
        <v>1818.62</v>
      </c>
      <c r="T32">
        <v>1935100</v>
      </c>
      <c r="V32">
        <v>2268616</v>
      </c>
      <c r="W32">
        <v>7590</v>
      </c>
      <c r="X32">
        <v>12146</v>
      </c>
      <c r="Y32">
        <v>806237.26</v>
      </c>
      <c r="Z32">
        <v>153383.16</v>
      </c>
      <c r="AB32">
        <v>1559.39</v>
      </c>
    </row>
    <row r="33" spans="1:28" x14ac:dyDescent="0.25">
      <c r="A33" t="s">
        <v>3024</v>
      </c>
      <c r="B33">
        <v>873573.69</v>
      </c>
      <c r="C33">
        <v>208553.08</v>
      </c>
      <c r="D33">
        <v>199388.83</v>
      </c>
      <c r="E33">
        <v>315940.55</v>
      </c>
      <c r="F33">
        <v>94301.62</v>
      </c>
      <c r="I33">
        <v>105050</v>
      </c>
      <c r="J33">
        <v>13650</v>
      </c>
      <c r="M33">
        <v>71574.149999999994</v>
      </c>
      <c r="N33">
        <v>1484748</v>
      </c>
      <c r="P33">
        <v>1702227.92</v>
      </c>
      <c r="R33">
        <v>1989.16</v>
      </c>
      <c r="T33">
        <v>1702667.8</v>
      </c>
      <c r="U33">
        <v>104044</v>
      </c>
      <c r="V33">
        <v>2126741.15</v>
      </c>
      <c r="W33">
        <v>24070</v>
      </c>
      <c r="Y33">
        <v>685300.59</v>
      </c>
      <c r="Z33">
        <v>113752.52</v>
      </c>
    </row>
    <row r="34" spans="1:28" x14ac:dyDescent="0.25">
      <c r="A34" t="s">
        <v>3025</v>
      </c>
      <c r="B34">
        <v>1335718.79</v>
      </c>
      <c r="C34">
        <v>79154.960000000006</v>
      </c>
      <c r="D34">
        <v>439535.82</v>
      </c>
      <c r="E34">
        <v>71618.38</v>
      </c>
      <c r="F34">
        <v>114638.48</v>
      </c>
      <c r="J34">
        <v>15000</v>
      </c>
      <c r="M34">
        <v>-147043.13</v>
      </c>
      <c r="N34">
        <v>1924840.79</v>
      </c>
      <c r="P34">
        <v>1724808.96</v>
      </c>
      <c r="R34">
        <v>1821.41</v>
      </c>
      <c r="T34">
        <v>969240.1</v>
      </c>
      <c r="U34">
        <v>56000</v>
      </c>
      <c r="V34">
        <v>1399376.1</v>
      </c>
      <c r="Y34">
        <v>598672.30000000005</v>
      </c>
      <c r="Z34">
        <v>110293.3</v>
      </c>
    </row>
    <row r="35" spans="1:28" x14ac:dyDescent="0.25">
      <c r="A35" t="s">
        <v>3026</v>
      </c>
      <c r="B35">
        <v>2202965.73</v>
      </c>
      <c r="C35">
        <v>177004.21</v>
      </c>
      <c r="D35">
        <v>291241.28000000003</v>
      </c>
      <c r="E35">
        <v>172089.62</v>
      </c>
      <c r="F35">
        <v>326945.05</v>
      </c>
      <c r="J35">
        <v>794.7</v>
      </c>
      <c r="M35">
        <v>1441238.46</v>
      </c>
      <c r="N35">
        <v>1101601.1100000001</v>
      </c>
      <c r="P35">
        <v>1246677.25</v>
      </c>
      <c r="Q35">
        <v>925294</v>
      </c>
      <c r="R35">
        <v>3133.75</v>
      </c>
      <c r="T35">
        <v>2297480</v>
      </c>
      <c r="U35">
        <v>241660</v>
      </c>
      <c r="V35">
        <v>2744480</v>
      </c>
      <c r="W35">
        <v>12000</v>
      </c>
      <c r="Y35">
        <v>774850.16</v>
      </c>
      <c r="Z35">
        <v>154208.22</v>
      </c>
    </row>
    <row r="36" spans="1:28" x14ac:dyDescent="0.25">
      <c r="A36" t="s">
        <v>3027</v>
      </c>
      <c r="B36">
        <v>779756.21</v>
      </c>
      <c r="C36">
        <v>19951.509999999998</v>
      </c>
      <c r="D36">
        <v>186609.71</v>
      </c>
      <c r="E36">
        <v>1135975.81</v>
      </c>
      <c r="F36">
        <v>119358.6</v>
      </c>
      <c r="J36">
        <v>694.3</v>
      </c>
      <c r="M36">
        <v>1822164.63</v>
      </c>
      <c r="N36">
        <v>528949.56000000006</v>
      </c>
      <c r="P36">
        <v>1647681.77</v>
      </c>
      <c r="Q36">
        <v>24090</v>
      </c>
      <c r="R36">
        <v>1156</v>
      </c>
      <c r="T36">
        <v>1722035.6</v>
      </c>
      <c r="U36">
        <v>117064.76</v>
      </c>
      <c r="V36">
        <v>2096527.3600000001</v>
      </c>
      <c r="X36">
        <v>3000</v>
      </c>
      <c r="Y36">
        <v>920871.58</v>
      </c>
      <c r="Z36">
        <v>143230.04999999999</v>
      </c>
    </row>
    <row r="37" spans="1:28" x14ac:dyDescent="0.25">
      <c r="A37" t="s">
        <v>3028</v>
      </c>
      <c r="B37">
        <v>1482463.36</v>
      </c>
      <c r="C37">
        <v>57049.95</v>
      </c>
      <c r="D37">
        <v>187249.59</v>
      </c>
      <c r="E37">
        <v>315242.65000000002</v>
      </c>
      <c r="F37">
        <v>116311.53</v>
      </c>
      <c r="J37">
        <v>11507</v>
      </c>
      <c r="M37">
        <v>151247.01999999999</v>
      </c>
      <c r="N37">
        <v>1603684.39</v>
      </c>
      <c r="P37">
        <v>1429805.38</v>
      </c>
      <c r="Q37">
        <v>166270</v>
      </c>
      <c r="R37">
        <v>1775.76</v>
      </c>
      <c r="T37">
        <v>1604583.5</v>
      </c>
      <c r="U37">
        <v>119100</v>
      </c>
      <c r="V37">
        <v>1891666.06</v>
      </c>
      <c r="X37">
        <v>10120</v>
      </c>
      <c r="Y37">
        <v>502312.59</v>
      </c>
      <c r="Z37">
        <v>82144.820000000007</v>
      </c>
    </row>
    <row r="38" spans="1:28" x14ac:dyDescent="0.25">
      <c r="A38" t="s">
        <v>3029</v>
      </c>
      <c r="B38">
        <v>649548.81000000006</v>
      </c>
      <c r="C38">
        <v>117884.8</v>
      </c>
      <c r="D38">
        <v>80659.679999999993</v>
      </c>
      <c r="E38">
        <v>1</v>
      </c>
      <c r="F38">
        <v>60910.44</v>
      </c>
      <c r="J38">
        <v>60</v>
      </c>
      <c r="M38">
        <v>-777043.4</v>
      </c>
      <c r="N38">
        <v>1498620.76</v>
      </c>
      <c r="P38">
        <v>1216788.44</v>
      </c>
      <c r="R38">
        <v>674.82</v>
      </c>
      <c r="T38">
        <v>1095300</v>
      </c>
      <c r="U38">
        <v>84887</v>
      </c>
      <c r="V38">
        <v>1290613</v>
      </c>
      <c r="X38">
        <v>12294.9</v>
      </c>
      <c r="Y38">
        <v>571549.75</v>
      </c>
      <c r="Z38">
        <v>34345.24</v>
      </c>
      <c r="AB38">
        <v>6000</v>
      </c>
    </row>
    <row r="39" spans="1:28" x14ac:dyDescent="0.25">
      <c r="A39" t="s">
        <v>3030</v>
      </c>
      <c r="B39">
        <v>843707.44</v>
      </c>
      <c r="C39">
        <v>321979.21000000002</v>
      </c>
      <c r="D39">
        <v>323096.87</v>
      </c>
      <c r="E39">
        <v>887134.98</v>
      </c>
      <c r="F39">
        <v>471113.21</v>
      </c>
      <c r="J39">
        <v>728.7</v>
      </c>
      <c r="M39">
        <v>45224.41</v>
      </c>
      <c r="N39">
        <v>2339595.1</v>
      </c>
      <c r="P39">
        <v>2053196.45</v>
      </c>
      <c r="Q39">
        <v>140990</v>
      </c>
      <c r="R39">
        <v>105.12</v>
      </c>
      <c r="T39">
        <v>2761920</v>
      </c>
      <c r="V39">
        <v>3154601</v>
      </c>
      <c r="W39">
        <v>12802</v>
      </c>
      <c r="X39">
        <v>10806</v>
      </c>
      <c r="Y39">
        <v>634286.99</v>
      </c>
      <c r="Z39">
        <v>353269.58</v>
      </c>
    </row>
    <row r="40" spans="1:28" x14ac:dyDescent="0.25">
      <c r="A40" t="s">
        <v>3031</v>
      </c>
      <c r="B40">
        <v>1656126.06</v>
      </c>
      <c r="C40">
        <v>42620</v>
      </c>
      <c r="D40">
        <v>303772.75</v>
      </c>
      <c r="E40">
        <v>164026.16</v>
      </c>
      <c r="F40">
        <v>281853.86</v>
      </c>
      <c r="G40">
        <v>-82900</v>
      </c>
      <c r="J40">
        <v>779.96</v>
      </c>
      <c r="M40">
        <v>689816.98</v>
      </c>
      <c r="N40">
        <v>1457071.21</v>
      </c>
      <c r="P40">
        <v>1529617.21</v>
      </c>
      <c r="Q40">
        <v>550000</v>
      </c>
      <c r="R40">
        <v>1921.44</v>
      </c>
      <c r="T40">
        <v>1062250</v>
      </c>
      <c r="U40">
        <v>58000</v>
      </c>
      <c r="V40">
        <v>1464968</v>
      </c>
      <c r="X40">
        <v>4500</v>
      </c>
      <c r="Y40">
        <v>831201.13</v>
      </c>
      <c r="Z40">
        <v>96843.839999999997</v>
      </c>
    </row>
    <row r="41" spans="1:28" x14ac:dyDescent="0.25">
      <c r="A41" t="s">
        <v>3032</v>
      </c>
      <c r="B41">
        <v>1956166.81</v>
      </c>
      <c r="C41">
        <v>189878.04</v>
      </c>
      <c r="D41">
        <v>374085.09</v>
      </c>
      <c r="E41">
        <v>165075.69</v>
      </c>
      <c r="F41">
        <v>371718.6</v>
      </c>
      <c r="J41">
        <v>1942.12</v>
      </c>
      <c r="M41">
        <v>472840.59</v>
      </c>
      <c r="N41">
        <v>1798384.44</v>
      </c>
      <c r="P41">
        <v>1971799.56</v>
      </c>
      <c r="Q41">
        <v>106810</v>
      </c>
      <c r="R41">
        <v>1824.96</v>
      </c>
      <c r="T41">
        <v>1195360.45</v>
      </c>
      <c r="U41">
        <v>128700</v>
      </c>
      <c r="V41">
        <v>1427172.45</v>
      </c>
      <c r="Y41">
        <v>409591.92</v>
      </c>
      <c r="Z41">
        <v>320808.02</v>
      </c>
    </row>
    <row r="42" spans="1:28" x14ac:dyDescent="0.25">
      <c r="A42" t="s">
        <v>3033</v>
      </c>
      <c r="B42">
        <v>850896.93</v>
      </c>
      <c r="C42">
        <v>37335.9</v>
      </c>
      <c r="D42">
        <v>282667.99</v>
      </c>
      <c r="E42">
        <v>452546.47</v>
      </c>
      <c r="F42">
        <v>38659.550000000003</v>
      </c>
      <c r="J42">
        <v>15.54</v>
      </c>
      <c r="M42">
        <v>-78015.289999999994</v>
      </c>
      <c r="N42">
        <v>1262156.06</v>
      </c>
      <c r="P42">
        <v>2536274.2599999998</v>
      </c>
      <c r="Q42">
        <v>222100</v>
      </c>
      <c r="R42">
        <v>886.24</v>
      </c>
      <c r="T42">
        <v>1483200</v>
      </c>
      <c r="U42">
        <v>36000</v>
      </c>
      <c r="V42">
        <v>1905633</v>
      </c>
      <c r="W42">
        <v>20002</v>
      </c>
      <c r="Y42">
        <v>1234647.33</v>
      </c>
      <c r="Z42">
        <v>276190.14</v>
      </c>
    </row>
    <row r="43" spans="1:28" x14ac:dyDescent="0.25">
      <c r="A43" t="s">
        <v>3034</v>
      </c>
      <c r="B43">
        <v>980806.41</v>
      </c>
      <c r="C43">
        <v>0</v>
      </c>
      <c r="D43">
        <v>189849.64</v>
      </c>
      <c r="E43">
        <v>262020.06</v>
      </c>
      <c r="F43">
        <v>150188.82999999999</v>
      </c>
      <c r="K43">
        <v>200</v>
      </c>
      <c r="M43">
        <v>-582338.17000000004</v>
      </c>
      <c r="N43">
        <v>1683339.65</v>
      </c>
      <c r="P43">
        <v>1592167.72</v>
      </c>
      <c r="Q43">
        <v>442641</v>
      </c>
      <c r="R43">
        <v>799.32</v>
      </c>
      <c r="T43">
        <v>828020</v>
      </c>
      <c r="U43">
        <v>63800</v>
      </c>
      <c r="V43">
        <v>1208921</v>
      </c>
      <c r="W43">
        <v>15784</v>
      </c>
      <c r="Y43">
        <v>714384.38</v>
      </c>
      <c r="Z43">
        <v>135020.20000000001</v>
      </c>
    </row>
    <row r="44" spans="1:28" x14ac:dyDescent="0.25">
      <c r="A44" t="s">
        <v>3166</v>
      </c>
      <c r="B44">
        <v>970452.26</v>
      </c>
      <c r="C44">
        <v>151330</v>
      </c>
      <c r="D44">
        <v>209761.13800000001</v>
      </c>
      <c r="E44">
        <v>116257.60000000001</v>
      </c>
      <c r="F44">
        <v>165614.51999999999</v>
      </c>
      <c r="M44">
        <v>-1040223.52</v>
      </c>
      <c r="N44">
        <v>2224890.19</v>
      </c>
      <c r="P44">
        <v>857975.6</v>
      </c>
      <c r="Q44">
        <v>240500</v>
      </c>
      <c r="R44">
        <v>924.95</v>
      </c>
      <c r="T44">
        <v>1175220</v>
      </c>
      <c r="U44">
        <v>490620.82</v>
      </c>
      <c r="V44">
        <v>1344291</v>
      </c>
      <c r="Y44">
        <v>552045.25199999998</v>
      </c>
      <c r="Z44">
        <v>100931.27</v>
      </c>
    </row>
    <row r="45" spans="1:28" x14ac:dyDescent="0.25">
      <c r="A45" t="s">
        <v>3179</v>
      </c>
      <c r="B45">
        <v>825731.3</v>
      </c>
      <c r="C45">
        <v>120150</v>
      </c>
      <c r="D45">
        <v>393768.36</v>
      </c>
      <c r="E45">
        <v>1670036.02</v>
      </c>
      <c r="F45">
        <v>261190.47</v>
      </c>
      <c r="J45">
        <v>3581.78</v>
      </c>
      <c r="M45">
        <v>3078445.18</v>
      </c>
      <c r="P45">
        <v>1483079.27</v>
      </c>
      <c r="Q45">
        <v>200</v>
      </c>
      <c r="R45">
        <v>1559.31</v>
      </c>
      <c r="T45">
        <v>1456508.6</v>
      </c>
      <c r="U45">
        <v>83500</v>
      </c>
      <c r="V45">
        <v>1730804.6</v>
      </c>
      <c r="W45">
        <v>23476</v>
      </c>
      <c r="Y45">
        <v>414887.45</v>
      </c>
      <c r="Z45">
        <v>293984.94</v>
      </c>
    </row>
    <row r="46" spans="1:28" x14ac:dyDescent="0.25">
      <c r="A46" t="s">
        <v>3035</v>
      </c>
      <c r="B46">
        <v>1193402.45</v>
      </c>
      <c r="C46">
        <v>0</v>
      </c>
      <c r="D46">
        <v>75922.509999999995</v>
      </c>
      <c r="E46">
        <v>1017904.32</v>
      </c>
      <c r="F46">
        <v>151526.71</v>
      </c>
      <c r="J46">
        <v>578.29999999999995</v>
      </c>
      <c r="M46">
        <v>1208526.25</v>
      </c>
      <c r="N46">
        <v>721555.06</v>
      </c>
      <c r="P46">
        <v>2084277.79</v>
      </c>
      <c r="R46">
        <v>760.47</v>
      </c>
      <c r="T46">
        <v>1580351.5</v>
      </c>
      <c r="U46">
        <v>636993</v>
      </c>
      <c r="V46">
        <v>2214348.5</v>
      </c>
      <c r="W46">
        <v>2260</v>
      </c>
      <c r="X46">
        <v>3588</v>
      </c>
      <c r="Y46">
        <v>978992.92</v>
      </c>
      <c r="Z46">
        <v>158957.17000000001</v>
      </c>
    </row>
    <row r="47" spans="1:28" x14ac:dyDescent="0.25">
      <c r="A47" t="s">
        <v>3036</v>
      </c>
      <c r="B47">
        <v>1006673.15</v>
      </c>
      <c r="C47">
        <v>0</v>
      </c>
      <c r="D47">
        <v>35378.239999999998</v>
      </c>
      <c r="E47">
        <v>4</v>
      </c>
      <c r="F47">
        <v>505679.7</v>
      </c>
      <c r="J47">
        <v>612.55999999999995</v>
      </c>
      <c r="M47">
        <v>-395040.46</v>
      </c>
      <c r="N47">
        <v>1541680.81</v>
      </c>
      <c r="P47">
        <v>1633484.15</v>
      </c>
      <c r="Q47">
        <v>198225</v>
      </c>
      <c r="R47">
        <v>743.9</v>
      </c>
      <c r="T47">
        <v>2083771.9</v>
      </c>
      <c r="U47">
        <v>627710</v>
      </c>
      <c r="V47">
        <v>2625190.9</v>
      </c>
      <c r="X47">
        <v>2500</v>
      </c>
      <c r="Y47">
        <v>911185.61</v>
      </c>
      <c r="Z47">
        <v>168200.3</v>
      </c>
    </row>
    <row r="48" spans="1:28" x14ac:dyDescent="0.25">
      <c r="A48" t="s">
        <v>3037</v>
      </c>
      <c r="B48">
        <v>479092.98</v>
      </c>
      <c r="C48">
        <v>0</v>
      </c>
      <c r="D48">
        <v>34388.17</v>
      </c>
      <c r="E48">
        <v>1172150.44</v>
      </c>
      <c r="F48">
        <v>357396.27</v>
      </c>
      <c r="J48">
        <v>752.22</v>
      </c>
      <c r="M48">
        <v>-1174353.6599999999</v>
      </c>
      <c r="N48">
        <v>3101072.39</v>
      </c>
      <c r="P48">
        <v>1690892.69</v>
      </c>
      <c r="R48">
        <v>529.9</v>
      </c>
      <c r="T48">
        <v>2237137</v>
      </c>
      <c r="U48">
        <v>614198</v>
      </c>
      <c r="V48">
        <v>2971705</v>
      </c>
      <c r="W48">
        <v>2260</v>
      </c>
      <c r="X48">
        <v>6288</v>
      </c>
      <c r="Y48">
        <v>817863.07</v>
      </c>
      <c r="Z48">
        <v>237684.67</v>
      </c>
    </row>
    <row r="49" spans="1:26" x14ac:dyDescent="0.25">
      <c r="A49" t="s">
        <v>3038</v>
      </c>
      <c r="B49">
        <v>614008.89</v>
      </c>
      <c r="C49">
        <v>0</v>
      </c>
      <c r="D49">
        <v>44232.54</v>
      </c>
      <c r="E49">
        <v>1419182.02</v>
      </c>
      <c r="F49">
        <v>790553.41</v>
      </c>
      <c r="J49">
        <v>3224.01</v>
      </c>
      <c r="M49">
        <v>-159905.13</v>
      </c>
      <c r="N49">
        <v>2713140.37</v>
      </c>
      <c r="P49">
        <v>1263406.44</v>
      </c>
      <c r="Q49">
        <v>101100</v>
      </c>
      <c r="R49">
        <v>440.38</v>
      </c>
      <c r="T49">
        <v>1268256</v>
      </c>
      <c r="U49">
        <v>581184</v>
      </c>
      <c r="V49">
        <v>1721557</v>
      </c>
      <c r="X49">
        <v>5554</v>
      </c>
      <c r="Y49">
        <v>604224.05000000005</v>
      </c>
      <c r="Z49">
        <v>257495.16</v>
      </c>
    </row>
    <row r="50" spans="1:26" x14ac:dyDescent="0.25">
      <c r="A50" t="s">
        <v>3039</v>
      </c>
      <c r="B50">
        <v>1243326.1299999999</v>
      </c>
      <c r="C50">
        <v>0</v>
      </c>
      <c r="D50">
        <v>69567.710000000006</v>
      </c>
      <c r="E50">
        <v>87990.79</v>
      </c>
      <c r="F50">
        <v>366513.28</v>
      </c>
      <c r="J50">
        <v>1238.53</v>
      </c>
      <c r="M50">
        <v>3295998.96</v>
      </c>
      <c r="N50">
        <v>-2152655.08</v>
      </c>
      <c r="P50">
        <v>1841520.55</v>
      </c>
      <c r="Q50">
        <v>365528</v>
      </c>
      <c r="R50">
        <v>991.35</v>
      </c>
      <c r="T50">
        <v>2089479.44</v>
      </c>
      <c r="U50">
        <v>667539.09</v>
      </c>
      <c r="V50">
        <v>2661442.44</v>
      </c>
      <c r="W50">
        <v>1130</v>
      </c>
      <c r="X50">
        <v>17344</v>
      </c>
      <c r="Y50">
        <v>1153293.44</v>
      </c>
      <c r="Z50">
        <v>93902.45</v>
      </c>
    </row>
    <row r="51" spans="1:26" x14ac:dyDescent="0.25">
      <c r="A51" t="s">
        <v>3167</v>
      </c>
      <c r="B51">
        <v>729816.3</v>
      </c>
      <c r="C51">
        <v>0</v>
      </c>
      <c r="D51">
        <v>28344.01</v>
      </c>
      <c r="E51">
        <v>100393.42</v>
      </c>
      <c r="F51">
        <v>854948.23</v>
      </c>
      <c r="J51">
        <v>2603.7399999999998</v>
      </c>
      <c r="M51">
        <v>-1552766.34</v>
      </c>
      <c r="N51">
        <v>2872107.81</v>
      </c>
      <c r="P51">
        <v>1288990.0900000001</v>
      </c>
      <c r="Q51">
        <v>110000</v>
      </c>
      <c r="R51">
        <v>601.51</v>
      </c>
      <c r="T51">
        <v>1274577.5</v>
      </c>
      <c r="U51">
        <v>661504.71</v>
      </c>
      <c r="V51">
        <v>1656643.3</v>
      </c>
      <c r="Y51">
        <v>721863.89</v>
      </c>
      <c r="Z51">
        <v>177781.82</v>
      </c>
    </row>
    <row r="52" spans="1:26" x14ac:dyDescent="0.25">
      <c r="A52" t="s">
        <v>3040</v>
      </c>
      <c r="B52">
        <v>800445.64</v>
      </c>
      <c r="C52">
        <v>0</v>
      </c>
      <c r="D52">
        <v>27368.07</v>
      </c>
      <c r="E52">
        <v>233070.7</v>
      </c>
      <c r="F52">
        <v>175146.04</v>
      </c>
      <c r="J52">
        <v>0</v>
      </c>
      <c r="M52">
        <v>-1391263.05</v>
      </c>
      <c r="N52">
        <v>2033236.3</v>
      </c>
      <c r="P52">
        <v>1911586.39</v>
      </c>
      <c r="Q52">
        <v>383950</v>
      </c>
      <c r="R52">
        <v>407.75</v>
      </c>
      <c r="T52">
        <v>715900</v>
      </c>
      <c r="V52">
        <v>1505592</v>
      </c>
      <c r="Y52">
        <v>489376.84</v>
      </c>
      <c r="Z52">
        <v>84328.1</v>
      </c>
    </row>
    <row r="53" spans="1:26" x14ac:dyDescent="0.25">
      <c r="A53" t="s">
        <v>3041</v>
      </c>
      <c r="B53">
        <v>733403.59</v>
      </c>
      <c r="D53">
        <v>50555.05</v>
      </c>
      <c r="E53">
        <v>1726595.19</v>
      </c>
      <c r="F53">
        <v>66555.3</v>
      </c>
      <c r="M53">
        <v>1963182.51</v>
      </c>
      <c r="N53">
        <v>575288.56999999995</v>
      </c>
      <c r="P53">
        <v>1801884.2</v>
      </c>
      <c r="T53">
        <v>585500</v>
      </c>
      <c r="V53">
        <v>1225805</v>
      </c>
      <c r="Y53">
        <v>496701.85</v>
      </c>
      <c r="Z53">
        <v>286171.8</v>
      </c>
    </row>
    <row r="54" spans="1:26" x14ac:dyDescent="0.25">
      <c r="A54" t="s">
        <v>3042</v>
      </c>
      <c r="B54">
        <v>1545958.11</v>
      </c>
      <c r="C54">
        <v>0</v>
      </c>
      <c r="D54">
        <v>11488.8</v>
      </c>
      <c r="E54">
        <v>2069507.63</v>
      </c>
      <c r="F54">
        <v>107102.43</v>
      </c>
      <c r="M54">
        <v>2124819.9900000002</v>
      </c>
      <c r="N54">
        <v>1317062.58</v>
      </c>
      <c r="P54">
        <v>1818485.95</v>
      </c>
      <c r="R54">
        <v>1667.21</v>
      </c>
      <c r="T54">
        <v>1068040</v>
      </c>
      <c r="V54">
        <v>1745550</v>
      </c>
      <c r="W54">
        <v>2700</v>
      </c>
      <c r="Y54">
        <v>372532.26</v>
      </c>
      <c r="Z54">
        <v>152656.5</v>
      </c>
    </row>
    <row r="55" spans="1:26" x14ac:dyDescent="0.25">
      <c r="A55" t="s">
        <v>3043</v>
      </c>
      <c r="B55">
        <v>639436.31999999995</v>
      </c>
      <c r="C55">
        <v>10000</v>
      </c>
      <c r="D55">
        <v>65273.08</v>
      </c>
      <c r="E55">
        <v>6</v>
      </c>
      <c r="F55">
        <v>248494.88</v>
      </c>
      <c r="M55">
        <v>-1831658.39</v>
      </c>
      <c r="N55">
        <v>2202516.2599999998</v>
      </c>
      <c r="P55">
        <v>1634354.26</v>
      </c>
      <c r="Q55">
        <v>193400</v>
      </c>
      <c r="R55">
        <v>515.26</v>
      </c>
      <c r="T55">
        <v>563800</v>
      </c>
      <c r="V55">
        <v>1038860</v>
      </c>
      <c r="Y55">
        <v>447724.31</v>
      </c>
      <c r="Z55">
        <v>25665.3</v>
      </c>
    </row>
    <row r="56" spans="1:26" x14ac:dyDescent="0.25">
      <c r="A56" t="s">
        <v>3168</v>
      </c>
      <c r="B56">
        <v>1043177.31</v>
      </c>
      <c r="C56">
        <v>50000</v>
      </c>
      <c r="D56">
        <v>42237.77</v>
      </c>
      <c r="E56">
        <v>55894</v>
      </c>
      <c r="F56">
        <v>37978.089999999997</v>
      </c>
      <c r="M56">
        <v>-1243567.3899999999</v>
      </c>
      <c r="N56">
        <v>2224684.62</v>
      </c>
      <c r="P56">
        <v>1025878.93</v>
      </c>
      <c r="Q56">
        <v>122000</v>
      </c>
      <c r="R56">
        <v>1206.82</v>
      </c>
      <c r="T56">
        <v>359900</v>
      </c>
      <c r="V56">
        <v>715777</v>
      </c>
      <c r="Y56">
        <v>223087.21</v>
      </c>
      <c r="Z56">
        <v>78789.100000000006</v>
      </c>
    </row>
    <row r="57" spans="1:26" x14ac:dyDescent="0.25">
      <c r="A57" t="s">
        <v>3044</v>
      </c>
      <c r="B57">
        <v>751324.08</v>
      </c>
      <c r="D57">
        <v>53972.9</v>
      </c>
      <c r="E57">
        <v>5</v>
      </c>
      <c r="F57">
        <v>109522.01</v>
      </c>
      <c r="J57">
        <v>880.96</v>
      </c>
      <c r="M57">
        <v>-970312.11</v>
      </c>
      <c r="N57">
        <v>1546692.27</v>
      </c>
      <c r="P57">
        <v>112148.65</v>
      </c>
      <c r="R57">
        <v>693.68</v>
      </c>
      <c r="T57">
        <v>2339310</v>
      </c>
      <c r="U57">
        <v>1435025.5</v>
      </c>
      <c r="V57">
        <v>2976595</v>
      </c>
      <c r="W57">
        <v>5660</v>
      </c>
      <c r="X57">
        <v>3146</v>
      </c>
      <c r="Y57">
        <v>265271.76</v>
      </c>
      <c r="Z57">
        <v>31265.9</v>
      </c>
    </row>
    <row r="58" spans="1:26" x14ac:dyDescent="0.25">
      <c r="A58" t="s">
        <v>3045</v>
      </c>
      <c r="B58">
        <v>1123992.54</v>
      </c>
      <c r="D58">
        <v>18985.490000000002</v>
      </c>
      <c r="E58">
        <v>1389428.05</v>
      </c>
      <c r="F58">
        <v>267225.48</v>
      </c>
      <c r="J58">
        <v>163140.95000000001</v>
      </c>
      <c r="M58">
        <v>1625540.66</v>
      </c>
      <c r="N58">
        <v>305399.93</v>
      </c>
      <c r="P58">
        <v>221920.08</v>
      </c>
      <c r="R58">
        <v>699.83</v>
      </c>
      <c r="T58">
        <v>2156700</v>
      </c>
      <c r="U58">
        <v>1556434</v>
      </c>
      <c r="V58">
        <v>2743504</v>
      </c>
      <c r="X58">
        <v>8059.7</v>
      </c>
      <c r="Y58">
        <v>363099.99</v>
      </c>
      <c r="Z58">
        <v>45327.7</v>
      </c>
    </row>
    <row r="59" spans="1:26" x14ac:dyDescent="0.25">
      <c r="A59" t="s">
        <v>3046</v>
      </c>
      <c r="B59">
        <v>765389.54</v>
      </c>
      <c r="D59">
        <v>75332.62</v>
      </c>
      <c r="E59">
        <v>9</v>
      </c>
      <c r="F59">
        <v>186259.65</v>
      </c>
      <c r="G59">
        <v>9752</v>
      </c>
      <c r="J59">
        <v>52.16</v>
      </c>
      <c r="M59">
        <v>-920548.24</v>
      </c>
      <c r="N59">
        <v>1630025.76</v>
      </c>
      <c r="P59">
        <v>218498.45</v>
      </c>
      <c r="Q59">
        <v>130</v>
      </c>
      <c r="R59">
        <v>902.16</v>
      </c>
      <c r="T59">
        <v>1586220</v>
      </c>
      <c r="U59">
        <v>1240486</v>
      </c>
      <c r="V59">
        <v>2174265</v>
      </c>
      <c r="X59">
        <v>4560</v>
      </c>
      <c r="Y59">
        <v>250262.89</v>
      </c>
      <c r="Z59">
        <v>59417.59</v>
      </c>
    </row>
    <row r="60" spans="1:26" x14ac:dyDescent="0.25">
      <c r="A60" t="s">
        <v>3047</v>
      </c>
      <c r="B60">
        <v>193447.67</v>
      </c>
      <c r="D60">
        <v>113607.71</v>
      </c>
      <c r="E60">
        <v>20845.330000000002</v>
      </c>
      <c r="F60">
        <v>60472.75</v>
      </c>
      <c r="J60">
        <v>970.25</v>
      </c>
      <c r="M60">
        <v>-2054856.47</v>
      </c>
      <c r="N60">
        <v>2454167.9500000002</v>
      </c>
      <c r="P60">
        <v>169432.11</v>
      </c>
      <c r="R60">
        <v>341.99</v>
      </c>
      <c r="T60">
        <v>1432336.13</v>
      </c>
      <c r="U60">
        <v>1079373.7</v>
      </c>
      <c r="V60">
        <v>1985236.13</v>
      </c>
      <c r="X60">
        <v>5890</v>
      </c>
      <c r="Y60">
        <v>426041.31</v>
      </c>
      <c r="Z60">
        <v>46994.76</v>
      </c>
    </row>
    <row r="61" spans="1:26" x14ac:dyDescent="0.25">
      <c r="A61" t="s">
        <v>3048</v>
      </c>
      <c r="B61">
        <v>204195.37</v>
      </c>
      <c r="D61">
        <v>59270.54</v>
      </c>
      <c r="E61">
        <v>742393.57</v>
      </c>
      <c r="F61">
        <v>211694.75</v>
      </c>
      <c r="J61">
        <v>44.84</v>
      </c>
      <c r="M61">
        <v>-246393.76</v>
      </c>
      <c r="N61">
        <v>1419953.5</v>
      </c>
      <c r="P61">
        <v>103471.1</v>
      </c>
      <c r="R61">
        <v>299.31</v>
      </c>
      <c r="T61">
        <v>1052200</v>
      </c>
      <c r="U61">
        <v>902352.5</v>
      </c>
      <c r="V61">
        <v>1610395</v>
      </c>
      <c r="X61">
        <v>5480</v>
      </c>
      <c r="Y61">
        <v>192170.46</v>
      </c>
      <c r="Z61">
        <v>27277.8</v>
      </c>
    </row>
    <row r="62" spans="1:26" x14ac:dyDescent="0.25">
      <c r="A62" t="s">
        <v>3049</v>
      </c>
      <c r="B62">
        <v>142152.35</v>
      </c>
      <c r="D62">
        <v>23803.38</v>
      </c>
      <c r="E62">
        <v>441365.7</v>
      </c>
      <c r="F62">
        <v>146448</v>
      </c>
      <c r="J62">
        <v>0</v>
      </c>
      <c r="M62">
        <v>-1159710.8500000001</v>
      </c>
      <c r="N62">
        <v>1982389.67</v>
      </c>
      <c r="P62">
        <v>88344.12</v>
      </c>
      <c r="R62">
        <v>351.32</v>
      </c>
      <c r="T62">
        <v>1650960</v>
      </c>
      <c r="U62">
        <v>844295</v>
      </c>
      <c r="V62">
        <v>2130625</v>
      </c>
      <c r="X62">
        <v>9580</v>
      </c>
      <c r="Y62">
        <v>287550.78000000003</v>
      </c>
      <c r="Z62">
        <v>29416.55</v>
      </c>
    </row>
    <row r="63" spans="1:26" x14ac:dyDescent="0.25">
      <c r="A63" t="s">
        <v>3050</v>
      </c>
      <c r="B63">
        <v>753430.21</v>
      </c>
      <c r="D63">
        <v>75949.960000000006</v>
      </c>
      <c r="E63">
        <v>403625.18</v>
      </c>
      <c r="F63">
        <v>158703.21</v>
      </c>
      <c r="G63">
        <v>23790</v>
      </c>
      <c r="J63">
        <v>0</v>
      </c>
      <c r="M63">
        <v>-106953.43</v>
      </c>
      <c r="N63">
        <v>1478254.91</v>
      </c>
      <c r="P63">
        <v>106735.7</v>
      </c>
      <c r="R63">
        <v>1021.28</v>
      </c>
      <c r="T63">
        <v>1461040</v>
      </c>
      <c r="U63">
        <v>805628.6</v>
      </c>
      <c r="V63">
        <v>1944548</v>
      </c>
      <c r="X63">
        <v>15256</v>
      </c>
      <c r="Y63">
        <v>223004.44</v>
      </c>
      <c r="Z63">
        <v>17350</v>
      </c>
    </row>
    <row r="64" spans="1:26" x14ac:dyDescent="0.25">
      <c r="A64" t="s">
        <v>3051</v>
      </c>
      <c r="B64">
        <v>508369.05</v>
      </c>
      <c r="D64">
        <v>62064.33</v>
      </c>
      <c r="E64">
        <v>1395336.32</v>
      </c>
      <c r="F64">
        <v>58208.959999999999</v>
      </c>
      <c r="G64">
        <v>12853.6</v>
      </c>
      <c r="J64">
        <v>1443</v>
      </c>
      <c r="M64">
        <v>1476030.64</v>
      </c>
      <c r="N64">
        <v>424358.77</v>
      </c>
      <c r="P64">
        <v>76116.289999999994</v>
      </c>
      <c r="R64">
        <v>523.27</v>
      </c>
      <c r="T64">
        <v>1861460</v>
      </c>
      <c r="U64">
        <v>1044339</v>
      </c>
      <c r="V64">
        <v>2348577</v>
      </c>
      <c r="W64">
        <v>6000</v>
      </c>
      <c r="X64">
        <v>9932</v>
      </c>
      <c r="Y64">
        <v>229183.38</v>
      </c>
      <c r="Z64">
        <v>113180.73</v>
      </c>
    </row>
    <row r="65" spans="1:26" x14ac:dyDescent="0.25">
      <c r="A65" t="s">
        <v>3052</v>
      </c>
      <c r="B65">
        <v>375623.21</v>
      </c>
      <c r="D65">
        <v>32282.14</v>
      </c>
      <c r="E65">
        <v>128729.25</v>
      </c>
      <c r="F65">
        <v>5931.74</v>
      </c>
      <c r="J65">
        <v>551.86</v>
      </c>
      <c r="M65">
        <v>-108745.7</v>
      </c>
      <c r="N65">
        <v>457634.96</v>
      </c>
      <c r="P65">
        <v>88692.5</v>
      </c>
      <c r="R65">
        <v>340.79</v>
      </c>
      <c r="T65">
        <v>1257640</v>
      </c>
      <c r="U65">
        <v>947278.5</v>
      </c>
      <c r="V65">
        <v>1710290</v>
      </c>
      <c r="W65">
        <v>6000</v>
      </c>
      <c r="X65">
        <v>9458</v>
      </c>
      <c r="Y65">
        <v>192666.57</v>
      </c>
      <c r="Z65">
        <v>21407</v>
      </c>
    </row>
    <row r="66" spans="1:26" x14ac:dyDescent="0.25">
      <c r="A66" t="s">
        <v>3053</v>
      </c>
      <c r="B66">
        <v>761951.58</v>
      </c>
      <c r="C66">
        <v>0</v>
      </c>
      <c r="D66">
        <v>122566.55</v>
      </c>
      <c r="E66">
        <v>4</v>
      </c>
      <c r="F66">
        <v>22009.45</v>
      </c>
      <c r="I66">
        <v>15000</v>
      </c>
      <c r="J66">
        <v>2826.6</v>
      </c>
      <c r="M66">
        <v>-710761.06</v>
      </c>
      <c r="N66">
        <v>1208029.25</v>
      </c>
      <c r="P66">
        <v>112232.12</v>
      </c>
      <c r="R66">
        <v>622.52</v>
      </c>
      <c r="T66">
        <v>1158580</v>
      </c>
      <c r="U66">
        <v>1351643.67</v>
      </c>
      <c r="V66">
        <v>1799131</v>
      </c>
      <c r="X66">
        <v>14587.7</v>
      </c>
      <c r="Y66">
        <v>174382.32</v>
      </c>
      <c r="Z66">
        <v>33845.5</v>
      </c>
    </row>
    <row r="67" spans="1:26" x14ac:dyDescent="0.25">
      <c r="A67" t="s">
        <v>3054</v>
      </c>
      <c r="B67">
        <v>375647.04</v>
      </c>
      <c r="C67">
        <v>20000</v>
      </c>
      <c r="D67">
        <v>52633.58</v>
      </c>
      <c r="E67">
        <v>626996.6</v>
      </c>
      <c r="F67">
        <v>255920.89</v>
      </c>
      <c r="G67">
        <v>15495</v>
      </c>
      <c r="J67">
        <v>1260</v>
      </c>
      <c r="L67">
        <v>-1130627.03</v>
      </c>
      <c r="M67">
        <v>5921.07</v>
      </c>
      <c r="N67">
        <v>2340789.7799999998</v>
      </c>
      <c r="P67">
        <v>89475.72</v>
      </c>
      <c r="R67">
        <v>530.45000000000005</v>
      </c>
      <c r="T67">
        <v>1493190</v>
      </c>
      <c r="U67">
        <v>804771</v>
      </c>
      <c r="V67">
        <v>1917890</v>
      </c>
      <c r="X67">
        <v>4090</v>
      </c>
      <c r="Y67">
        <v>215739.14</v>
      </c>
      <c r="Z67">
        <v>6547.9</v>
      </c>
    </row>
    <row r="68" spans="1:26" x14ac:dyDescent="0.25">
      <c r="A68" t="s">
        <v>3055</v>
      </c>
      <c r="B68">
        <v>210750.84</v>
      </c>
      <c r="D68">
        <v>85920.61</v>
      </c>
      <c r="E68">
        <v>82739</v>
      </c>
      <c r="F68">
        <v>309635.88</v>
      </c>
      <c r="G68">
        <v>9500</v>
      </c>
      <c r="J68">
        <v>0</v>
      </c>
      <c r="M68">
        <v>107596.42</v>
      </c>
      <c r="N68">
        <v>489048.9</v>
      </c>
      <c r="P68">
        <v>134172.9</v>
      </c>
      <c r="R68">
        <v>279.04000000000002</v>
      </c>
      <c r="T68">
        <v>1483780</v>
      </c>
      <c r="U68">
        <v>1055943</v>
      </c>
      <c r="V68">
        <v>2006716</v>
      </c>
      <c r="X68">
        <v>3860</v>
      </c>
      <c r="Y68">
        <v>372757.33</v>
      </c>
      <c r="Z68">
        <v>10003.1</v>
      </c>
    </row>
    <row r="69" spans="1:26" x14ac:dyDescent="0.25">
      <c r="A69" t="s">
        <v>3169</v>
      </c>
      <c r="B69">
        <v>645839.96</v>
      </c>
      <c r="D69">
        <v>94309.59</v>
      </c>
      <c r="E69">
        <v>1313284.26</v>
      </c>
      <c r="F69">
        <v>496473.22</v>
      </c>
      <c r="I69">
        <v>80000</v>
      </c>
      <c r="J69">
        <v>0</v>
      </c>
      <c r="M69">
        <v>-138024.43</v>
      </c>
      <c r="N69">
        <v>2396007.25</v>
      </c>
      <c r="P69">
        <v>205262.8</v>
      </c>
      <c r="R69">
        <v>519.94000000000005</v>
      </c>
      <c r="T69">
        <v>2356450</v>
      </c>
      <c r="U69">
        <v>1156930</v>
      </c>
      <c r="V69">
        <v>2970239</v>
      </c>
      <c r="X69">
        <v>3468</v>
      </c>
      <c r="Y69">
        <v>209837.13</v>
      </c>
      <c r="Z69">
        <v>111844.4</v>
      </c>
    </row>
    <row r="70" spans="1:26" x14ac:dyDescent="0.25">
      <c r="A70" t="s">
        <v>3180</v>
      </c>
      <c r="B70">
        <v>355422.46</v>
      </c>
      <c r="D70">
        <v>95816.29</v>
      </c>
      <c r="E70">
        <v>4050335.68</v>
      </c>
      <c r="F70">
        <v>13391.32</v>
      </c>
      <c r="J70">
        <v>171</v>
      </c>
      <c r="M70">
        <v>-1658293.97</v>
      </c>
      <c r="N70">
        <v>6403982.4100000001</v>
      </c>
      <c r="P70">
        <v>109726</v>
      </c>
      <c r="R70">
        <v>549.58000000000004</v>
      </c>
      <c r="T70">
        <v>1216340</v>
      </c>
      <c r="U70">
        <v>844503.5</v>
      </c>
      <c r="V70">
        <v>1575750</v>
      </c>
      <c r="W70">
        <v>9304</v>
      </c>
      <c r="X70">
        <v>6168</v>
      </c>
      <c r="Y70">
        <v>398248.8</v>
      </c>
      <c r="Z70">
        <v>235391.97</v>
      </c>
    </row>
    <row r="71" spans="1:26" x14ac:dyDescent="0.25">
      <c r="A71" t="s">
        <v>3056</v>
      </c>
      <c r="B71">
        <v>528784.81000000006</v>
      </c>
      <c r="C71">
        <v>0</v>
      </c>
      <c r="D71">
        <v>441068.93</v>
      </c>
      <c r="E71">
        <v>605073.04</v>
      </c>
      <c r="F71">
        <v>37186.43</v>
      </c>
      <c r="J71">
        <v>3155</v>
      </c>
      <c r="M71">
        <v>-651663.09</v>
      </c>
      <c r="N71">
        <v>2227185.62</v>
      </c>
      <c r="P71">
        <v>1780716.68</v>
      </c>
      <c r="R71">
        <v>970.59</v>
      </c>
      <c r="T71">
        <v>3355140</v>
      </c>
      <c r="V71">
        <v>3933780.32</v>
      </c>
      <c r="Y71">
        <v>817932.51</v>
      </c>
      <c r="Z71">
        <v>87686.26</v>
      </c>
    </row>
    <row r="72" spans="1:26" x14ac:dyDescent="0.25">
      <c r="A72" t="s">
        <v>3057</v>
      </c>
      <c r="B72">
        <v>426500.16</v>
      </c>
      <c r="C72">
        <v>0</v>
      </c>
      <c r="D72">
        <v>414715.41</v>
      </c>
      <c r="E72">
        <v>146332.59</v>
      </c>
      <c r="F72">
        <v>32037.96</v>
      </c>
      <c r="J72">
        <v>3034.5</v>
      </c>
      <c r="M72">
        <v>-2682010.44</v>
      </c>
      <c r="N72">
        <v>4014093.13</v>
      </c>
      <c r="P72">
        <v>1399123.83</v>
      </c>
      <c r="R72">
        <v>1176.71</v>
      </c>
      <c r="T72">
        <v>2085210</v>
      </c>
      <c r="V72">
        <v>2666361.79</v>
      </c>
      <c r="Y72">
        <v>744922.06</v>
      </c>
      <c r="Z72">
        <v>73907.759999999995</v>
      </c>
    </row>
    <row r="73" spans="1:26" x14ac:dyDescent="0.25">
      <c r="A73" t="s">
        <v>3058</v>
      </c>
      <c r="B73">
        <v>1203511.76</v>
      </c>
      <c r="C73">
        <v>0</v>
      </c>
      <c r="D73">
        <v>50046.7</v>
      </c>
      <c r="E73">
        <v>-49443.81</v>
      </c>
      <c r="F73">
        <v>131428.41</v>
      </c>
      <c r="J73">
        <v>0</v>
      </c>
      <c r="M73">
        <v>-1208337.76</v>
      </c>
      <c r="N73">
        <v>2082417.38</v>
      </c>
      <c r="P73">
        <v>1785263.79</v>
      </c>
      <c r="R73">
        <v>1166.05</v>
      </c>
      <c r="T73">
        <v>2612210</v>
      </c>
      <c r="U73">
        <v>32100</v>
      </c>
      <c r="V73">
        <v>3179901.08</v>
      </c>
      <c r="Y73">
        <v>455866.94</v>
      </c>
      <c r="Z73">
        <v>22558.38</v>
      </c>
    </row>
    <row r="74" spans="1:26" x14ac:dyDescent="0.25">
      <c r="A74" t="s">
        <v>3059</v>
      </c>
      <c r="B74">
        <v>1023370.52</v>
      </c>
      <c r="C74">
        <v>0</v>
      </c>
      <c r="D74">
        <v>77841.64</v>
      </c>
      <c r="E74">
        <v>4</v>
      </c>
      <c r="F74">
        <v>284862.61</v>
      </c>
      <c r="J74">
        <v>0</v>
      </c>
      <c r="M74">
        <v>-1177719.31</v>
      </c>
      <c r="N74">
        <v>2028298.74</v>
      </c>
      <c r="P74">
        <v>2154864.87</v>
      </c>
      <c r="R74">
        <v>813.69</v>
      </c>
      <c r="T74">
        <v>2471840</v>
      </c>
      <c r="U74">
        <v>27399</v>
      </c>
      <c r="V74">
        <v>3093432</v>
      </c>
      <c r="Y74">
        <v>698699.9</v>
      </c>
      <c r="Z74">
        <v>33140.82</v>
      </c>
    </row>
    <row r="75" spans="1:26" x14ac:dyDescent="0.25">
      <c r="A75" t="s">
        <v>3060</v>
      </c>
      <c r="B75">
        <v>545557.87</v>
      </c>
      <c r="C75">
        <v>0</v>
      </c>
      <c r="D75">
        <v>99087.59</v>
      </c>
      <c r="E75">
        <v>-61412.25</v>
      </c>
      <c r="F75">
        <v>56926.400000000001</v>
      </c>
      <c r="M75">
        <v>-2243773.7000000002</v>
      </c>
      <c r="N75">
        <v>2569886.96</v>
      </c>
      <c r="P75">
        <v>1681619.4</v>
      </c>
      <c r="R75">
        <v>558.23</v>
      </c>
      <c r="T75">
        <v>2521630</v>
      </c>
      <c r="U75">
        <v>43100</v>
      </c>
      <c r="V75">
        <v>3156709</v>
      </c>
      <c r="W75">
        <v>6078</v>
      </c>
      <c r="Y75">
        <v>416986.13</v>
      </c>
      <c r="Z75">
        <v>29500.65</v>
      </c>
    </row>
    <row r="76" spans="1:26" x14ac:dyDescent="0.25">
      <c r="A76" t="s">
        <v>3061</v>
      </c>
      <c r="B76">
        <v>631110.06999999995</v>
      </c>
      <c r="C76">
        <v>0</v>
      </c>
      <c r="D76">
        <v>40856.57</v>
      </c>
      <c r="E76">
        <v>-141219.43</v>
      </c>
      <c r="F76">
        <v>-34325.919999999998</v>
      </c>
      <c r="M76">
        <v>-1057340.58</v>
      </c>
      <c r="N76">
        <v>1423307.83</v>
      </c>
      <c r="P76">
        <v>1107291.08</v>
      </c>
      <c r="R76">
        <v>1475.92</v>
      </c>
      <c r="T76">
        <v>1339940</v>
      </c>
      <c r="V76">
        <v>1838739</v>
      </c>
      <c r="Y76">
        <v>185259.5</v>
      </c>
      <c r="Z76">
        <v>42704.46</v>
      </c>
    </row>
    <row r="77" spans="1:26" x14ac:dyDescent="0.25">
      <c r="A77" t="s">
        <v>3170</v>
      </c>
      <c r="B77">
        <v>618305.65</v>
      </c>
      <c r="C77">
        <v>0</v>
      </c>
      <c r="D77">
        <v>288031.5</v>
      </c>
      <c r="E77">
        <v>-116370.59</v>
      </c>
      <c r="F77">
        <v>64061.75</v>
      </c>
      <c r="J77">
        <v>1068.3900000000001</v>
      </c>
      <c r="M77">
        <v>-1415934.05</v>
      </c>
      <c r="N77">
        <v>2051654.89</v>
      </c>
      <c r="P77">
        <v>1597500.99</v>
      </c>
      <c r="R77">
        <v>603.49</v>
      </c>
      <c r="T77">
        <v>2318320</v>
      </c>
      <c r="V77">
        <v>2837934</v>
      </c>
      <c r="W77">
        <v>7560</v>
      </c>
      <c r="X77">
        <v>6056</v>
      </c>
      <c r="Y77">
        <v>570462.65</v>
      </c>
      <c r="Z77">
        <v>20822.75</v>
      </c>
    </row>
    <row r="78" spans="1:26" x14ac:dyDescent="0.25">
      <c r="A78" t="s">
        <v>3062</v>
      </c>
      <c r="B78">
        <v>301091.14</v>
      </c>
      <c r="C78">
        <v>0</v>
      </c>
      <c r="D78">
        <v>52271.86</v>
      </c>
      <c r="E78">
        <v>640662.1</v>
      </c>
      <c r="F78">
        <v>23826.36</v>
      </c>
      <c r="J78">
        <v>0</v>
      </c>
      <c r="M78">
        <v>-627936.68000000005</v>
      </c>
      <c r="N78">
        <v>1625943.2</v>
      </c>
      <c r="P78">
        <v>1477540.28</v>
      </c>
      <c r="Q78">
        <v>54200</v>
      </c>
      <c r="R78">
        <v>262.38</v>
      </c>
      <c r="T78">
        <v>1232620</v>
      </c>
      <c r="V78">
        <v>1631119</v>
      </c>
      <c r="W78">
        <v>408</v>
      </c>
      <c r="Y78">
        <v>599753.56000000006</v>
      </c>
      <c r="Z78">
        <v>161905.66</v>
      </c>
    </row>
    <row r="79" spans="1:26" x14ac:dyDescent="0.25">
      <c r="A79" t="s">
        <v>3063</v>
      </c>
      <c r="B79">
        <v>510852.87</v>
      </c>
      <c r="C79">
        <v>0</v>
      </c>
      <c r="D79">
        <v>53619.46</v>
      </c>
      <c r="E79">
        <v>508494.91</v>
      </c>
      <c r="F79">
        <v>69606.09</v>
      </c>
      <c r="M79">
        <v>-974111.54</v>
      </c>
      <c r="N79">
        <v>1700209.39</v>
      </c>
      <c r="P79">
        <v>2103713.5099999998</v>
      </c>
      <c r="Q79">
        <v>1154000</v>
      </c>
      <c r="R79">
        <v>429.33</v>
      </c>
      <c r="T79">
        <v>1422430</v>
      </c>
      <c r="U79">
        <v>178800</v>
      </c>
      <c r="V79">
        <v>2061306</v>
      </c>
      <c r="W79">
        <v>2500</v>
      </c>
      <c r="Y79">
        <v>1882982.89</v>
      </c>
      <c r="Z79">
        <v>64975.97</v>
      </c>
    </row>
    <row r="80" spans="1:26" x14ac:dyDescent="0.25">
      <c r="A80" t="s">
        <v>3064</v>
      </c>
      <c r="B80">
        <v>767313.86</v>
      </c>
      <c r="C80">
        <v>0</v>
      </c>
      <c r="D80">
        <v>90157.98</v>
      </c>
      <c r="E80">
        <v>503364.53</v>
      </c>
      <c r="F80">
        <v>48565.52</v>
      </c>
      <c r="J80">
        <v>334.58</v>
      </c>
      <c r="M80">
        <v>-583035.37</v>
      </c>
      <c r="N80">
        <v>1448416.88</v>
      </c>
      <c r="P80">
        <v>1652392</v>
      </c>
      <c r="Q80">
        <v>547750</v>
      </c>
      <c r="R80">
        <v>475.42</v>
      </c>
      <c r="T80">
        <v>1559660</v>
      </c>
      <c r="V80">
        <v>2065034</v>
      </c>
      <c r="Y80">
        <v>716625.36</v>
      </c>
      <c r="Z80">
        <v>88772.26</v>
      </c>
    </row>
    <row r="81" spans="1:26" x14ac:dyDescent="0.25">
      <c r="A81" t="s">
        <v>3065</v>
      </c>
      <c r="B81">
        <v>322513.88</v>
      </c>
      <c r="C81">
        <v>0</v>
      </c>
      <c r="D81">
        <v>12123.57</v>
      </c>
      <c r="E81">
        <v>493249.47</v>
      </c>
      <c r="F81">
        <v>43</v>
      </c>
      <c r="J81">
        <v>470</v>
      </c>
      <c r="M81">
        <v>-1169850.67</v>
      </c>
      <c r="N81">
        <v>2079850.72</v>
      </c>
      <c r="P81">
        <v>1416274.67</v>
      </c>
      <c r="R81">
        <v>327.99</v>
      </c>
      <c r="T81">
        <v>1115410</v>
      </c>
      <c r="V81">
        <v>1565143</v>
      </c>
      <c r="W81">
        <v>11100</v>
      </c>
      <c r="Y81">
        <v>459430.83</v>
      </c>
      <c r="Z81">
        <v>227806.46</v>
      </c>
    </row>
    <row r="82" spans="1:26" x14ac:dyDescent="0.25">
      <c r="A82" t="s">
        <v>3066</v>
      </c>
      <c r="B82">
        <v>401397</v>
      </c>
      <c r="C82">
        <v>0</v>
      </c>
      <c r="D82">
        <v>30546.9</v>
      </c>
      <c r="E82">
        <v>520349.52</v>
      </c>
      <c r="F82">
        <v>27105.09</v>
      </c>
      <c r="M82">
        <v>-604942.32999999996</v>
      </c>
      <c r="N82">
        <v>1478004.6</v>
      </c>
      <c r="P82">
        <v>1766579.4</v>
      </c>
      <c r="R82">
        <v>449.3</v>
      </c>
      <c r="T82">
        <v>841030</v>
      </c>
      <c r="V82">
        <v>1337668.69</v>
      </c>
      <c r="Y82">
        <v>678804.94</v>
      </c>
      <c r="Z82">
        <v>137249.32999999999</v>
      </c>
    </row>
    <row r="83" spans="1:26" x14ac:dyDescent="0.25">
      <c r="A83" t="s">
        <v>3067</v>
      </c>
      <c r="B83">
        <v>614550.92000000004</v>
      </c>
      <c r="D83">
        <v>70660.570000000007</v>
      </c>
      <c r="E83">
        <v>438833.35</v>
      </c>
      <c r="F83">
        <v>449877.92</v>
      </c>
      <c r="J83">
        <v>0</v>
      </c>
      <c r="M83">
        <v>-468707.54</v>
      </c>
      <c r="N83">
        <v>1774409.19</v>
      </c>
      <c r="P83">
        <v>2093594.46</v>
      </c>
      <c r="Q83">
        <v>288320</v>
      </c>
      <c r="R83">
        <v>432.83</v>
      </c>
      <c r="T83">
        <v>1897770</v>
      </c>
      <c r="V83">
        <v>2595940</v>
      </c>
      <c r="Y83">
        <v>739795</v>
      </c>
      <c r="Z83">
        <v>194761.18</v>
      </c>
    </row>
    <row r="84" spans="1:26" x14ac:dyDescent="0.25">
      <c r="A84" t="s">
        <v>3068</v>
      </c>
      <c r="B84">
        <v>281940.68</v>
      </c>
      <c r="C84">
        <v>0</v>
      </c>
      <c r="D84">
        <v>92764.35</v>
      </c>
      <c r="E84">
        <v>603430.56999999995</v>
      </c>
      <c r="F84">
        <v>10992.45</v>
      </c>
      <c r="M84">
        <v>-729108.34</v>
      </c>
      <c r="N84">
        <v>1568940.19</v>
      </c>
      <c r="P84">
        <v>1689440.35</v>
      </c>
      <c r="Q84">
        <v>80580</v>
      </c>
      <c r="R84">
        <v>168.39</v>
      </c>
      <c r="T84">
        <v>1802010</v>
      </c>
      <c r="V84">
        <v>2394650.96</v>
      </c>
      <c r="Y84">
        <v>513867.74</v>
      </c>
      <c r="Z84">
        <v>131885.84</v>
      </c>
    </row>
    <row r="85" spans="1:26" x14ac:dyDescent="0.25">
      <c r="A85" t="s">
        <v>3069</v>
      </c>
      <c r="B85">
        <v>415485.37</v>
      </c>
      <c r="C85">
        <v>0</v>
      </c>
      <c r="D85">
        <v>35456.79</v>
      </c>
      <c r="E85">
        <v>388961.04</v>
      </c>
      <c r="F85">
        <v>2857.47</v>
      </c>
      <c r="M85">
        <v>-857620.83</v>
      </c>
      <c r="N85">
        <v>1499346.49</v>
      </c>
      <c r="P85">
        <v>1672637.93</v>
      </c>
      <c r="Q85">
        <v>152000</v>
      </c>
      <c r="R85">
        <v>438.08</v>
      </c>
      <c r="T85">
        <v>1550420</v>
      </c>
      <c r="V85">
        <v>2039581</v>
      </c>
      <c r="W85">
        <v>2500</v>
      </c>
      <c r="Y85">
        <v>670643.5</v>
      </c>
      <c r="Z85">
        <v>75186.5</v>
      </c>
    </row>
    <row r="86" spans="1:26" x14ac:dyDescent="0.25">
      <c r="A86" t="s">
        <v>3176</v>
      </c>
      <c r="B86">
        <v>304254.12</v>
      </c>
      <c r="C86">
        <v>0</v>
      </c>
      <c r="D86">
        <v>15921.5</v>
      </c>
      <c r="E86">
        <v>408549.02</v>
      </c>
      <c r="F86">
        <v>21336.35</v>
      </c>
      <c r="J86">
        <v>0</v>
      </c>
      <c r="M86">
        <v>-1687938.17</v>
      </c>
      <c r="N86">
        <v>2293429.0699999998</v>
      </c>
      <c r="P86">
        <v>1326293.72</v>
      </c>
      <c r="Q86">
        <v>196900</v>
      </c>
      <c r="R86">
        <v>294.56</v>
      </c>
      <c r="T86">
        <v>745430</v>
      </c>
      <c r="V86">
        <v>1076055</v>
      </c>
      <c r="Y86">
        <v>646458.6</v>
      </c>
      <c r="Z86">
        <v>92072.09</v>
      </c>
    </row>
    <row r="87" spans="1:26" x14ac:dyDescent="0.25">
      <c r="A87" t="s">
        <v>3070</v>
      </c>
      <c r="B87">
        <v>1032169.48</v>
      </c>
      <c r="C87">
        <v>0</v>
      </c>
      <c r="D87">
        <v>34038.22</v>
      </c>
      <c r="E87">
        <v>412688.43</v>
      </c>
      <c r="F87">
        <v>58225.35</v>
      </c>
      <c r="M87">
        <v>1135463.68</v>
      </c>
      <c r="O87">
        <v>615.67999999999995</v>
      </c>
      <c r="P87">
        <v>1341283.1499999999</v>
      </c>
      <c r="Q87">
        <v>1330</v>
      </c>
      <c r="T87">
        <v>1280920</v>
      </c>
      <c r="U87">
        <v>117</v>
      </c>
      <c r="V87">
        <v>1609466</v>
      </c>
      <c r="Y87">
        <v>374940.93</v>
      </c>
      <c r="Z87">
        <v>61856.1</v>
      </c>
    </row>
    <row r="88" spans="1:26" x14ac:dyDescent="0.25">
      <c r="A88" t="s">
        <v>3071</v>
      </c>
      <c r="B88">
        <v>746542.43</v>
      </c>
      <c r="C88">
        <v>0</v>
      </c>
      <c r="D88">
        <v>8026.37</v>
      </c>
      <c r="E88">
        <v>2140161.54</v>
      </c>
      <c r="F88">
        <v>64308.92</v>
      </c>
      <c r="M88">
        <v>2670277.84</v>
      </c>
      <c r="O88">
        <v>464.46</v>
      </c>
      <c r="P88">
        <v>1018213.36</v>
      </c>
      <c r="Q88">
        <v>41000</v>
      </c>
      <c r="T88">
        <v>1003700</v>
      </c>
      <c r="U88">
        <v>1000</v>
      </c>
      <c r="V88">
        <v>1348845</v>
      </c>
      <c r="Y88">
        <v>241474.19</v>
      </c>
      <c r="Z88">
        <v>33472.21</v>
      </c>
    </row>
    <row r="89" spans="1:26" x14ac:dyDescent="0.25">
      <c r="A89" t="s">
        <v>3072</v>
      </c>
      <c r="B89">
        <v>1244011.6100000001</v>
      </c>
      <c r="C89">
        <v>0</v>
      </c>
      <c r="D89">
        <v>13840.43</v>
      </c>
      <c r="E89">
        <v>1924999.6</v>
      </c>
      <c r="F89">
        <v>59413.93</v>
      </c>
      <c r="M89">
        <v>2724094.23</v>
      </c>
      <c r="P89">
        <v>1151827.68</v>
      </c>
      <c r="Q89">
        <v>354440</v>
      </c>
      <c r="R89">
        <v>1071.7</v>
      </c>
      <c r="T89">
        <v>1370180</v>
      </c>
      <c r="U89">
        <v>1487.43</v>
      </c>
      <c r="V89">
        <v>1633871.4</v>
      </c>
      <c r="Y89">
        <v>435588.86</v>
      </c>
      <c r="Z89">
        <v>133475.21</v>
      </c>
    </row>
    <row r="90" spans="1:26" x14ac:dyDescent="0.25">
      <c r="A90" t="s">
        <v>3165</v>
      </c>
      <c r="B90">
        <v>673147.23</v>
      </c>
      <c r="C90">
        <v>0</v>
      </c>
      <c r="D90">
        <v>30668.13</v>
      </c>
      <c r="E90">
        <v>197124.03</v>
      </c>
      <c r="F90">
        <v>32452.6</v>
      </c>
      <c r="M90">
        <v>516568.53</v>
      </c>
      <c r="P90">
        <v>894781.71</v>
      </c>
      <c r="Q90">
        <v>204000</v>
      </c>
      <c r="R90">
        <v>242.99</v>
      </c>
      <c r="T90">
        <v>636870</v>
      </c>
      <c r="V90">
        <v>889383</v>
      </c>
      <c r="Y90">
        <v>256625.94</v>
      </c>
      <c r="Z90">
        <v>43762.3</v>
      </c>
    </row>
    <row r="91" spans="1:26" x14ac:dyDescent="0.25">
      <c r="A91" t="s">
        <v>3073</v>
      </c>
      <c r="B91">
        <v>521319.48</v>
      </c>
      <c r="C91">
        <v>0</v>
      </c>
      <c r="D91">
        <v>83308.97</v>
      </c>
      <c r="E91">
        <v>244952.6</v>
      </c>
      <c r="F91">
        <v>13977.36</v>
      </c>
      <c r="J91">
        <v>23.36</v>
      </c>
      <c r="M91">
        <v>-1777299.81</v>
      </c>
      <c r="N91">
        <v>2452917.63</v>
      </c>
      <c r="P91">
        <v>1761591.88</v>
      </c>
      <c r="Q91">
        <v>112960</v>
      </c>
      <c r="R91">
        <v>423.1</v>
      </c>
      <c r="T91">
        <v>2176100</v>
      </c>
      <c r="U91">
        <v>35000</v>
      </c>
      <c r="V91">
        <v>2721725.72</v>
      </c>
      <c r="Y91">
        <v>821682.29</v>
      </c>
      <c r="Z91">
        <v>24474.74</v>
      </c>
    </row>
    <row r="92" spans="1:26" x14ac:dyDescent="0.25">
      <c r="A92" t="s">
        <v>3074</v>
      </c>
      <c r="B92">
        <v>191483.9</v>
      </c>
      <c r="C92">
        <v>0</v>
      </c>
      <c r="D92">
        <v>17967.84</v>
      </c>
      <c r="E92">
        <v>5</v>
      </c>
      <c r="F92">
        <v>40618.11</v>
      </c>
      <c r="J92">
        <v>46.73</v>
      </c>
      <c r="M92">
        <v>-1839967.35</v>
      </c>
      <c r="N92">
        <v>1997915.47</v>
      </c>
      <c r="P92">
        <v>1363154.36</v>
      </c>
      <c r="Q92">
        <v>99500</v>
      </c>
      <c r="R92">
        <v>111.34</v>
      </c>
      <c r="T92">
        <v>1393200</v>
      </c>
      <c r="U92">
        <v>15000</v>
      </c>
      <c r="V92">
        <v>1904823</v>
      </c>
      <c r="W92">
        <v>3000</v>
      </c>
      <c r="X92">
        <v>19990</v>
      </c>
      <c r="Y92">
        <v>532102.9</v>
      </c>
      <c r="Z92">
        <v>5499.8</v>
      </c>
    </row>
    <row r="93" spans="1:26" x14ac:dyDescent="0.25">
      <c r="A93" t="s">
        <v>3075</v>
      </c>
      <c r="B93">
        <v>117551.79</v>
      </c>
      <c r="C93">
        <v>0</v>
      </c>
      <c r="D93">
        <v>36174.75</v>
      </c>
      <c r="E93">
        <v>5</v>
      </c>
      <c r="F93">
        <v>132810.19</v>
      </c>
      <c r="J93">
        <v>-590</v>
      </c>
      <c r="M93">
        <v>-1900021.98</v>
      </c>
      <c r="N93">
        <v>2154589.06</v>
      </c>
      <c r="P93">
        <v>1824268.56</v>
      </c>
      <c r="Q93">
        <v>97891</v>
      </c>
      <c r="R93">
        <v>129.38</v>
      </c>
      <c r="T93">
        <v>1987500</v>
      </c>
      <c r="U93">
        <v>30000</v>
      </c>
      <c r="V93">
        <v>2591999.48</v>
      </c>
      <c r="Y93">
        <v>836343.31</v>
      </c>
      <c r="Z93">
        <v>51031.5</v>
      </c>
    </row>
    <row r="94" spans="1:26" x14ac:dyDescent="0.25">
      <c r="A94" t="s">
        <v>3076</v>
      </c>
      <c r="B94">
        <v>570741.16</v>
      </c>
      <c r="C94">
        <v>11430</v>
      </c>
      <c r="D94">
        <v>38337.03</v>
      </c>
      <c r="E94">
        <v>3</v>
      </c>
      <c r="F94">
        <v>55544.13</v>
      </c>
      <c r="J94">
        <v>-500</v>
      </c>
      <c r="M94">
        <v>-257926.3</v>
      </c>
      <c r="N94">
        <v>679279.9</v>
      </c>
      <c r="P94">
        <v>2166860.9900000002</v>
      </c>
      <c r="Q94">
        <v>203320</v>
      </c>
      <c r="R94">
        <v>576.95000000000005</v>
      </c>
      <c r="T94">
        <v>1670000</v>
      </c>
      <c r="V94">
        <v>2273824.2599999998</v>
      </c>
      <c r="X94">
        <v>9000</v>
      </c>
      <c r="Y94">
        <v>1113917.76</v>
      </c>
      <c r="Z94">
        <v>12216.7</v>
      </c>
    </row>
    <row r="95" spans="1:26" x14ac:dyDescent="0.25">
      <c r="A95" t="s">
        <v>3077</v>
      </c>
      <c r="B95">
        <v>423958.34</v>
      </c>
      <c r="C95">
        <v>0</v>
      </c>
      <c r="D95">
        <v>14932.96</v>
      </c>
      <c r="E95">
        <v>2000.19</v>
      </c>
      <c r="F95">
        <v>114644.33</v>
      </c>
      <c r="M95">
        <v>-1928458.6</v>
      </c>
      <c r="N95">
        <v>2305013.7999999998</v>
      </c>
      <c r="P95">
        <v>1448842.56</v>
      </c>
      <c r="Q95">
        <v>242400</v>
      </c>
      <c r="R95">
        <v>489.12</v>
      </c>
      <c r="T95">
        <v>1908900</v>
      </c>
      <c r="U95">
        <v>25000</v>
      </c>
      <c r="V95">
        <v>2308401</v>
      </c>
      <c r="X95">
        <v>19200</v>
      </c>
      <c r="Y95">
        <v>659864.16</v>
      </c>
      <c r="Z95">
        <v>30001.9</v>
      </c>
    </row>
    <row r="96" spans="1:26" x14ac:dyDescent="0.25">
      <c r="A96" t="s">
        <v>3078</v>
      </c>
      <c r="B96">
        <v>486068.74</v>
      </c>
      <c r="C96">
        <v>0</v>
      </c>
      <c r="D96">
        <v>43217.61</v>
      </c>
      <c r="E96">
        <v>4</v>
      </c>
      <c r="F96">
        <v>56015.46</v>
      </c>
      <c r="J96">
        <v>256.14</v>
      </c>
      <c r="M96">
        <v>160585.31</v>
      </c>
      <c r="N96">
        <v>266818</v>
      </c>
      <c r="P96">
        <v>1506383.32</v>
      </c>
      <c r="Q96">
        <v>96000</v>
      </c>
      <c r="R96">
        <v>263.48</v>
      </c>
      <c r="T96">
        <v>2206200</v>
      </c>
      <c r="U96">
        <v>30000</v>
      </c>
      <c r="V96">
        <v>2563763</v>
      </c>
      <c r="W96">
        <v>11600</v>
      </c>
      <c r="X96">
        <v>9000</v>
      </c>
      <c r="Y96">
        <v>784701.26</v>
      </c>
      <c r="Z96">
        <v>22573.200000000001</v>
      </c>
    </row>
    <row r="97" spans="1:26" x14ac:dyDescent="0.25">
      <c r="A97" t="s">
        <v>3079</v>
      </c>
      <c r="B97">
        <v>567446.81000000006</v>
      </c>
      <c r="C97">
        <v>0</v>
      </c>
      <c r="D97">
        <v>29917.94</v>
      </c>
      <c r="E97">
        <v>34106</v>
      </c>
      <c r="F97">
        <v>88102.07</v>
      </c>
      <c r="J97">
        <v>2643.25</v>
      </c>
      <c r="M97">
        <v>-1495769.9</v>
      </c>
      <c r="N97">
        <v>1877398.81</v>
      </c>
      <c r="P97">
        <v>1729936.52</v>
      </c>
      <c r="Q97">
        <v>126830</v>
      </c>
      <c r="R97">
        <v>349.7</v>
      </c>
      <c r="T97">
        <v>1461500</v>
      </c>
      <c r="U97">
        <v>15000</v>
      </c>
      <c r="V97">
        <v>1926986</v>
      </c>
      <c r="X97">
        <v>16080</v>
      </c>
      <c r="Y97">
        <v>672450.1</v>
      </c>
      <c r="Z97">
        <v>34786.959999999999</v>
      </c>
    </row>
    <row r="98" spans="1:26" x14ac:dyDescent="0.25">
      <c r="A98" t="s">
        <v>3080</v>
      </c>
      <c r="B98">
        <v>521884.73</v>
      </c>
      <c r="C98">
        <v>65475</v>
      </c>
      <c r="D98">
        <v>32846.26</v>
      </c>
      <c r="E98">
        <v>462413.23</v>
      </c>
      <c r="F98">
        <v>6931.05</v>
      </c>
      <c r="J98">
        <v>655.75</v>
      </c>
      <c r="M98">
        <v>-216721.96</v>
      </c>
      <c r="N98">
        <v>804941.61</v>
      </c>
      <c r="P98">
        <v>2167990.04</v>
      </c>
      <c r="Q98">
        <v>182600</v>
      </c>
      <c r="R98">
        <v>178.9</v>
      </c>
      <c r="T98">
        <v>1738500</v>
      </c>
      <c r="U98">
        <v>25000</v>
      </c>
      <c r="V98">
        <v>2318412</v>
      </c>
      <c r="X98">
        <v>10080</v>
      </c>
      <c r="Y98">
        <v>861103.67</v>
      </c>
      <c r="Z98">
        <v>11358.4</v>
      </c>
    </row>
    <row r="99" spans="1:26" x14ac:dyDescent="0.25">
      <c r="A99" t="s">
        <v>3081</v>
      </c>
      <c r="B99">
        <v>371462.82</v>
      </c>
      <c r="C99">
        <v>0</v>
      </c>
      <c r="D99">
        <v>27914.95</v>
      </c>
      <c r="E99">
        <v>3</v>
      </c>
      <c r="F99">
        <v>4129.74</v>
      </c>
      <c r="M99">
        <v>-2269555.08</v>
      </c>
      <c r="N99">
        <v>2543552.06</v>
      </c>
      <c r="P99">
        <v>1209314.52</v>
      </c>
      <c r="Q99">
        <v>287860</v>
      </c>
      <c r="R99">
        <v>302</v>
      </c>
      <c r="T99">
        <v>893000</v>
      </c>
      <c r="U99">
        <v>20000</v>
      </c>
      <c r="V99">
        <v>1080096</v>
      </c>
      <c r="X99">
        <v>13080</v>
      </c>
      <c r="Y99">
        <v>830629.79</v>
      </c>
      <c r="Z99">
        <v>369.7</v>
      </c>
    </row>
    <row r="100" spans="1:26" x14ac:dyDescent="0.25">
      <c r="A100" t="s">
        <v>3082</v>
      </c>
      <c r="B100">
        <v>280877.98</v>
      </c>
      <c r="C100">
        <v>0</v>
      </c>
      <c r="D100">
        <v>42770.15</v>
      </c>
      <c r="E100">
        <v>-6985.52</v>
      </c>
      <c r="F100">
        <v>117942.18</v>
      </c>
      <c r="J100">
        <v>553.46</v>
      </c>
      <c r="M100">
        <v>-1176848.45</v>
      </c>
      <c r="N100">
        <v>1708771</v>
      </c>
      <c r="P100">
        <v>1746170.06</v>
      </c>
      <c r="Q100">
        <v>126920</v>
      </c>
      <c r="R100">
        <v>334.92</v>
      </c>
      <c r="T100">
        <v>2392200</v>
      </c>
      <c r="U100">
        <v>30000</v>
      </c>
      <c r="V100">
        <v>2767646</v>
      </c>
      <c r="X100">
        <v>1500</v>
      </c>
      <c r="Y100">
        <v>1156681.44</v>
      </c>
      <c r="Z100">
        <v>105386.26</v>
      </c>
    </row>
    <row r="101" spans="1:26" x14ac:dyDescent="0.25">
      <c r="A101" t="s">
        <v>3083</v>
      </c>
      <c r="B101">
        <v>346391.4</v>
      </c>
      <c r="C101">
        <v>22000</v>
      </c>
      <c r="D101">
        <v>23654.560000000001</v>
      </c>
      <c r="E101">
        <v>5137.8999999999996</v>
      </c>
      <c r="F101">
        <v>71343.59</v>
      </c>
      <c r="J101">
        <v>1923</v>
      </c>
      <c r="M101">
        <v>-2000345.17</v>
      </c>
      <c r="N101">
        <v>2266060.31</v>
      </c>
      <c r="P101">
        <v>2066017.28</v>
      </c>
      <c r="Q101">
        <v>146780</v>
      </c>
      <c r="R101">
        <v>195.67</v>
      </c>
      <c r="T101">
        <v>1938900</v>
      </c>
      <c r="U101">
        <v>30000</v>
      </c>
      <c r="V101">
        <v>2496615</v>
      </c>
      <c r="W101">
        <v>3000</v>
      </c>
      <c r="Y101">
        <v>864937.71</v>
      </c>
      <c r="Z101">
        <v>64688.43</v>
      </c>
    </row>
    <row r="102" spans="1:26" x14ac:dyDescent="0.25">
      <c r="A102" t="s">
        <v>3084</v>
      </c>
      <c r="B102">
        <v>245765.31</v>
      </c>
      <c r="C102">
        <v>0</v>
      </c>
      <c r="D102">
        <v>27950.58</v>
      </c>
      <c r="E102">
        <v>4</v>
      </c>
      <c r="F102">
        <v>16839.509999999998</v>
      </c>
      <c r="M102">
        <v>-692972.73</v>
      </c>
      <c r="N102">
        <v>803987.63</v>
      </c>
      <c r="P102">
        <v>1410409.85</v>
      </c>
      <c r="Q102">
        <v>107350</v>
      </c>
      <c r="R102">
        <v>117.51</v>
      </c>
      <c r="T102">
        <v>1006800</v>
      </c>
      <c r="U102">
        <v>15000</v>
      </c>
      <c r="V102">
        <v>1454010.15</v>
      </c>
      <c r="Y102">
        <v>564050.43000000005</v>
      </c>
      <c r="Z102">
        <v>4222.2299999999996</v>
      </c>
    </row>
    <row r="103" spans="1:26" x14ac:dyDescent="0.25">
      <c r="A103" t="s">
        <v>3085</v>
      </c>
      <c r="B103">
        <v>215559.62</v>
      </c>
      <c r="C103">
        <v>0</v>
      </c>
      <c r="D103">
        <v>18632.27</v>
      </c>
      <c r="E103">
        <v>54503.76</v>
      </c>
      <c r="F103">
        <v>35473.040000000001</v>
      </c>
      <c r="J103">
        <v>3305</v>
      </c>
      <c r="M103">
        <v>-2440959.6</v>
      </c>
      <c r="N103">
        <v>2982456.62</v>
      </c>
      <c r="P103">
        <v>1566216.78</v>
      </c>
      <c r="Q103">
        <v>30000</v>
      </c>
      <c r="R103">
        <v>553.86</v>
      </c>
      <c r="T103">
        <v>1665900</v>
      </c>
      <c r="U103">
        <v>35000</v>
      </c>
      <c r="V103">
        <v>2132215</v>
      </c>
      <c r="Y103">
        <v>983381.77</v>
      </c>
      <c r="Z103">
        <v>10582.2</v>
      </c>
    </row>
    <row r="104" spans="1:26" x14ac:dyDescent="0.25">
      <c r="A104" t="s">
        <v>3086</v>
      </c>
      <c r="B104">
        <v>114289.78</v>
      </c>
      <c r="C104">
        <v>0</v>
      </c>
      <c r="D104">
        <v>72521.320000000007</v>
      </c>
      <c r="E104">
        <v>5</v>
      </c>
      <c r="F104">
        <v>211351.54</v>
      </c>
      <c r="J104">
        <v>141.16999999999999</v>
      </c>
      <c r="M104">
        <v>-1736504.39</v>
      </c>
      <c r="N104">
        <v>2096504</v>
      </c>
      <c r="P104">
        <v>1369721.81</v>
      </c>
      <c r="Q104">
        <v>232130</v>
      </c>
      <c r="R104">
        <v>99.2</v>
      </c>
      <c r="T104">
        <v>1671000</v>
      </c>
      <c r="U104">
        <v>28500</v>
      </c>
      <c r="V104">
        <v>2129924</v>
      </c>
      <c r="X104">
        <v>15270</v>
      </c>
      <c r="Y104">
        <v>752151.85</v>
      </c>
      <c r="Z104">
        <v>33615.800000000003</v>
      </c>
    </row>
    <row r="105" spans="1:26" x14ac:dyDescent="0.25">
      <c r="A105" t="s">
        <v>3087</v>
      </c>
      <c r="B105">
        <v>159255.59</v>
      </c>
      <c r="C105">
        <v>0</v>
      </c>
      <c r="D105">
        <v>32724.63</v>
      </c>
      <c r="E105">
        <v>147813.29</v>
      </c>
      <c r="F105">
        <v>94308.92</v>
      </c>
      <c r="J105">
        <v>101948.22</v>
      </c>
      <c r="M105">
        <v>-3937947.74</v>
      </c>
      <c r="N105">
        <v>4349913</v>
      </c>
      <c r="P105">
        <v>2143953.06</v>
      </c>
      <c r="Q105">
        <v>124640</v>
      </c>
      <c r="R105">
        <v>105.19</v>
      </c>
      <c r="T105">
        <v>1820300</v>
      </c>
      <c r="U105">
        <v>122014</v>
      </c>
      <c r="V105">
        <v>2495541</v>
      </c>
      <c r="W105">
        <v>1500</v>
      </c>
      <c r="X105">
        <v>54040</v>
      </c>
      <c r="Y105">
        <v>1192109.3999999999</v>
      </c>
      <c r="Z105">
        <v>133845.4</v>
      </c>
    </row>
    <row r="106" spans="1:26" x14ac:dyDescent="0.25">
      <c r="A106" t="s">
        <v>3088</v>
      </c>
      <c r="B106">
        <v>508187.36</v>
      </c>
      <c r="C106">
        <v>0</v>
      </c>
      <c r="D106">
        <v>69872.12</v>
      </c>
      <c r="E106">
        <v>180909.33</v>
      </c>
      <c r="F106">
        <v>42003.74</v>
      </c>
      <c r="M106">
        <v>-758552.19</v>
      </c>
      <c r="N106">
        <v>1350408.04</v>
      </c>
      <c r="P106">
        <v>1578353.17</v>
      </c>
      <c r="Q106">
        <v>299985</v>
      </c>
      <c r="R106">
        <v>562.21</v>
      </c>
      <c r="T106">
        <v>1773200</v>
      </c>
      <c r="U106">
        <v>30000</v>
      </c>
      <c r="V106">
        <v>2315791</v>
      </c>
      <c r="Y106">
        <v>779901.68</v>
      </c>
      <c r="Z106">
        <v>21991</v>
      </c>
    </row>
    <row r="107" spans="1:26" x14ac:dyDescent="0.25">
      <c r="A107" t="s">
        <v>3171</v>
      </c>
      <c r="B107">
        <v>302538.8</v>
      </c>
      <c r="C107">
        <v>0</v>
      </c>
      <c r="D107">
        <v>28343.85</v>
      </c>
      <c r="E107">
        <v>3</v>
      </c>
      <c r="F107">
        <v>4587.34</v>
      </c>
      <c r="J107">
        <v>323.2</v>
      </c>
      <c r="M107">
        <v>-2093757.33</v>
      </c>
      <c r="N107">
        <v>2389700.83</v>
      </c>
      <c r="P107">
        <v>1353855.35</v>
      </c>
      <c r="Q107">
        <v>35000</v>
      </c>
      <c r="R107">
        <v>267.42</v>
      </c>
      <c r="T107">
        <v>1453800</v>
      </c>
      <c r="U107">
        <v>15000</v>
      </c>
      <c r="V107">
        <v>1911896</v>
      </c>
      <c r="Y107">
        <v>482395.9</v>
      </c>
      <c r="Z107">
        <v>39020.46</v>
      </c>
    </row>
    <row r="108" spans="1:26" x14ac:dyDescent="0.25">
      <c r="A108" t="s">
        <v>3172</v>
      </c>
      <c r="B108">
        <v>411084.6</v>
      </c>
      <c r="C108">
        <v>0</v>
      </c>
      <c r="D108">
        <v>29238.81</v>
      </c>
      <c r="E108">
        <v>90063.12</v>
      </c>
      <c r="F108">
        <v>1025</v>
      </c>
      <c r="M108">
        <v>-4985665.6399999997</v>
      </c>
      <c r="N108">
        <v>5385590.1100000003</v>
      </c>
      <c r="P108">
        <v>1160871.8899999999</v>
      </c>
      <c r="Q108">
        <v>190920</v>
      </c>
      <c r="R108">
        <v>362.28</v>
      </c>
      <c r="T108">
        <v>1032200</v>
      </c>
      <c r="U108">
        <v>20000</v>
      </c>
      <c r="V108">
        <v>1374045</v>
      </c>
      <c r="X108">
        <v>52540</v>
      </c>
      <c r="Y108">
        <v>531940.61</v>
      </c>
      <c r="Z108">
        <v>24491.5</v>
      </c>
    </row>
    <row r="109" spans="1:26" x14ac:dyDescent="0.25">
      <c r="A109" t="s">
        <v>3089</v>
      </c>
      <c r="B109">
        <v>532013.76</v>
      </c>
      <c r="C109">
        <v>0</v>
      </c>
      <c r="D109">
        <v>108600</v>
      </c>
      <c r="E109">
        <v>131655.81</v>
      </c>
      <c r="F109">
        <v>37</v>
      </c>
      <c r="J109">
        <v>712</v>
      </c>
      <c r="M109">
        <v>-1275633.1000000001</v>
      </c>
      <c r="N109">
        <v>1851650.31</v>
      </c>
      <c r="P109">
        <v>1405998.04</v>
      </c>
      <c r="R109">
        <v>627.94000000000005</v>
      </c>
      <c r="T109">
        <v>807700</v>
      </c>
      <c r="U109">
        <v>15550</v>
      </c>
      <c r="V109">
        <v>1187265.03</v>
      </c>
      <c r="Y109">
        <v>427579.19</v>
      </c>
      <c r="Z109">
        <v>26116.9</v>
      </c>
    </row>
    <row r="110" spans="1:26" x14ac:dyDescent="0.25">
      <c r="A110" t="s">
        <v>3090</v>
      </c>
      <c r="B110">
        <v>681456.08</v>
      </c>
      <c r="C110">
        <v>0</v>
      </c>
      <c r="D110">
        <v>24654.58</v>
      </c>
      <c r="E110">
        <v>423734.43</v>
      </c>
      <c r="F110">
        <v>599840.59</v>
      </c>
      <c r="J110">
        <v>0</v>
      </c>
      <c r="M110">
        <v>88761.600000000006</v>
      </c>
      <c r="N110">
        <v>1448584.45</v>
      </c>
      <c r="P110">
        <v>2131797.41</v>
      </c>
      <c r="R110">
        <v>643.13</v>
      </c>
      <c r="T110">
        <v>1972400</v>
      </c>
      <c r="U110">
        <v>30675</v>
      </c>
      <c r="V110">
        <v>2395471</v>
      </c>
      <c r="Y110">
        <v>789963.19</v>
      </c>
      <c r="Z110">
        <v>265559.71999999997</v>
      </c>
    </row>
    <row r="111" spans="1:26" x14ac:dyDescent="0.25">
      <c r="A111" t="s">
        <v>3091</v>
      </c>
      <c r="B111">
        <v>780091.5</v>
      </c>
      <c r="D111">
        <v>28288.71</v>
      </c>
      <c r="E111">
        <v>179746.8</v>
      </c>
      <c r="F111">
        <v>46719.72</v>
      </c>
      <c r="J111">
        <v>546.23</v>
      </c>
      <c r="M111">
        <v>-1655768.67</v>
      </c>
      <c r="N111">
        <v>2294612.94</v>
      </c>
      <c r="P111">
        <v>2430002.64</v>
      </c>
      <c r="R111">
        <v>761.37</v>
      </c>
      <c r="T111">
        <v>1468860</v>
      </c>
      <c r="U111">
        <v>15000</v>
      </c>
      <c r="V111">
        <v>1992107.47</v>
      </c>
      <c r="Y111">
        <v>886997.7</v>
      </c>
      <c r="Z111">
        <v>83685.11</v>
      </c>
    </row>
    <row r="112" spans="1:26" x14ac:dyDescent="0.25">
      <c r="A112" t="s">
        <v>3092</v>
      </c>
      <c r="B112">
        <v>388321</v>
      </c>
      <c r="C112">
        <v>0</v>
      </c>
      <c r="D112">
        <v>24453.599999999999</v>
      </c>
      <c r="E112">
        <v>15909.83</v>
      </c>
      <c r="F112">
        <v>16067.13</v>
      </c>
      <c r="J112">
        <v>274.06</v>
      </c>
      <c r="M112">
        <v>-1663487.46</v>
      </c>
      <c r="N112">
        <v>1767292.42</v>
      </c>
      <c r="P112">
        <v>1461790.28</v>
      </c>
      <c r="R112">
        <v>716.52</v>
      </c>
      <c r="T112">
        <v>1758960</v>
      </c>
      <c r="U112">
        <v>27200</v>
      </c>
      <c r="V112">
        <v>2053182.5</v>
      </c>
      <c r="Y112">
        <v>496780.19</v>
      </c>
      <c r="Z112">
        <v>20581.57</v>
      </c>
    </row>
    <row r="113" spans="1:26" x14ac:dyDescent="0.25">
      <c r="A113" t="s">
        <v>3093</v>
      </c>
      <c r="B113">
        <v>495199.75</v>
      </c>
      <c r="C113">
        <v>0</v>
      </c>
      <c r="D113">
        <v>14244.06</v>
      </c>
      <c r="E113">
        <v>475560.01</v>
      </c>
      <c r="F113">
        <v>111241.49</v>
      </c>
      <c r="J113">
        <v>2952</v>
      </c>
      <c r="M113">
        <v>-976750.96</v>
      </c>
      <c r="N113">
        <v>1775492.61</v>
      </c>
      <c r="P113">
        <v>2746243.49</v>
      </c>
      <c r="R113">
        <v>577.79999999999995</v>
      </c>
      <c r="T113">
        <v>1944340</v>
      </c>
      <c r="U113">
        <v>39850</v>
      </c>
      <c r="V113">
        <v>2474594</v>
      </c>
      <c r="Y113">
        <v>1234945.21</v>
      </c>
      <c r="Z113">
        <v>126582.92</v>
      </c>
    </row>
    <row r="114" spans="1:26" x14ac:dyDescent="0.25">
      <c r="A114" t="s">
        <v>3173</v>
      </c>
      <c r="B114">
        <v>827040.24</v>
      </c>
      <c r="D114">
        <v>33596.660000000003</v>
      </c>
      <c r="E114">
        <v>142498.59</v>
      </c>
      <c r="F114">
        <v>55704.75</v>
      </c>
      <c r="J114">
        <v>-2232</v>
      </c>
      <c r="M114">
        <v>-1796129.5</v>
      </c>
      <c r="N114">
        <v>2441491.2400000002</v>
      </c>
      <c r="P114">
        <v>1863355.89</v>
      </c>
      <c r="R114">
        <v>800.22</v>
      </c>
      <c r="T114">
        <v>1486760</v>
      </c>
      <c r="U114">
        <v>15000</v>
      </c>
      <c r="V114">
        <v>1776165</v>
      </c>
      <c r="X114">
        <v>36200</v>
      </c>
      <c r="Y114">
        <v>750833.25</v>
      </c>
      <c r="Z114">
        <v>36832.36</v>
      </c>
    </row>
    <row r="115" spans="1:26" x14ac:dyDescent="0.25">
      <c r="A115" t="s">
        <v>3094</v>
      </c>
      <c r="B115">
        <v>688465.37</v>
      </c>
      <c r="C115">
        <v>0</v>
      </c>
      <c r="D115">
        <v>31821.46</v>
      </c>
      <c r="E115">
        <v>62301</v>
      </c>
      <c r="F115">
        <v>247635.05</v>
      </c>
      <c r="J115">
        <v>203.73</v>
      </c>
      <c r="M115">
        <v>-826281.24</v>
      </c>
      <c r="N115">
        <v>1753510.53</v>
      </c>
      <c r="O115">
        <v>961.53</v>
      </c>
      <c r="P115">
        <v>1647514.41</v>
      </c>
      <c r="Q115">
        <v>230800</v>
      </c>
      <c r="T115">
        <v>2295120</v>
      </c>
      <c r="U115">
        <v>70000</v>
      </c>
      <c r="V115">
        <v>2929931</v>
      </c>
      <c r="W115">
        <v>9532</v>
      </c>
      <c r="X115">
        <v>8164</v>
      </c>
      <c r="Y115">
        <v>798514.63</v>
      </c>
      <c r="Z115">
        <v>69381.95</v>
      </c>
    </row>
    <row r="116" spans="1:26" x14ac:dyDescent="0.25">
      <c r="A116" t="s">
        <v>3095</v>
      </c>
      <c r="B116">
        <v>838446.68</v>
      </c>
      <c r="C116">
        <v>0</v>
      </c>
      <c r="D116">
        <v>44138.559999999998</v>
      </c>
      <c r="E116">
        <v>511818.88</v>
      </c>
      <c r="F116">
        <v>275305.49</v>
      </c>
      <c r="J116">
        <v>0</v>
      </c>
      <c r="M116">
        <v>-1413343.21</v>
      </c>
      <c r="N116">
        <v>2570940.36</v>
      </c>
      <c r="O116">
        <v>1072.6500000000001</v>
      </c>
      <c r="P116">
        <v>2549648.08</v>
      </c>
      <c r="Q116">
        <v>131995</v>
      </c>
      <c r="T116">
        <v>1588640</v>
      </c>
      <c r="U116">
        <v>303400</v>
      </c>
      <c r="V116">
        <v>2746502</v>
      </c>
      <c r="W116">
        <v>2610</v>
      </c>
      <c r="Y116">
        <v>867760.76</v>
      </c>
      <c r="Z116">
        <v>61493.51</v>
      </c>
    </row>
    <row r="117" spans="1:26" x14ac:dyDescent="0.25">
      <c r="A117" t="s">
        <v>3096</v>
      </c>
      <c r="B117">
        <v>529187.18000000005</v>
      </c>
      <c r="C117">
        <v>0</v>
      </c>
      <c r="D117">
        <v>81206.13</v>
      </c>
      <c r="E117">
        <v>877943.44</v>
      </c>
      <c r="F117">
        <v>286232.24</v>
      </c>
      <c r="J117">
        <v>0</v>
      </c>
      <c r="M117">
        <v>-284394.89</v>
      </c>
      <c r="N117">
        <v>2193906.69</v>
      </c>
      <c r="O117">
        <v>839.64</v>
      </c>
      <c r="P117">
        <v>2386667.87</v>
      </c>
      <c r="Q117">
        <v>60868</v>
      </c>
      <c r="T117">
        <v>2707450</v>
      </c>
      <c r="U117">
        <v>1000</v>
      </c>
      <c r="V117">
        <v>3566017.8</v>
      </c>
      <c r="X117">
        <v>960</v>
      </c>
      <c r="Y117">
        <v>1151762.69</v>
      </c>
      <c r="Z117">
        <v>168140.33</v>
      </c>
    </row>
    <row r="118" spans="1:26" x14ac:dyDescent="0.25">
      <c r="A118" t="s">
        <v>3097</v>
      </c>
      <c r="B118">
        <v>458006.51</v>
      </c>
      <c r="C118">
        <v>0</v>
      </c>
      <c r="D118">
        <v>31540.9</v>
      </c>
      <c r="E118">
        <v>183701.26</v>
      </c>
      <c r="F118">
        <v>258343.4</v>
      </c>
      <c r="J118">
        <v>0</v>
      </c>
      <c r="M118">
        <v>-1280643.9099999999</v>
      </c>
      <c r="N118">
        <v>2140701.11</v>
      </c>
      <c r="O118">
        <v>674.25</v>
      </c>
      <c r="P118">
        <v>1479700.49</v>
      </c>
      <c r="Q118">
        <v>238520</v>
      </c>
      <c r="T118">
        <v>635800</v>
      </c>
      <c r="U118">
        <v>139800</v>
      </c>
      <c r="V118">
        <v>1184076.5</v>
      </c>
      <c r="W118">
        <v>5610</v>
      </c>
      <c r="Y118">
        <v>844601.62</v>
      </c>
      <c r="Z118">
        <v>135964.25</v>
      </c>
    </row>
    <row r="119" spans="1:26" x14ac:dyDescent="0.25">
      <c r="A119" t="s">
        <v>3098</v>
      </c>
      <c r="B119">
        <v>548169.42000000004</v>
      </c>
      <c r="C119">
        <v>0</v>
      </c>
      <c r="D119">
        <v>29648.76</v>
      </c>
      <c r="E119">
        <v>838102.32</v>
      </c>
      <c r="F119">
        <v>127480.27</v>
      </c>
      <c r="J119">
        <v>45</v>
      </c>
      <c r="M119">
        <v>-1762172.63</v>
      </c>
      <c r="N119">
        <v>2916966.34</v>
      </c>
      <c r="O119">
        <v>1071.79</v>
      </c>
      <c r="P119">
        <v>2185608.7599999998</v>
      </c>
      <c r="Q119">
        <v>347910</v>
      </c>
      <c r="T119">
        <v>2145930</v>
      </c>
      <c r="V119">
        <v>2885920</v>
      </c>
      <c r="W119">
        <v>5610</v>
      </c>
      <c r="Y119">
        <v>847284.64</v>
      </c>
      <c r="Z119">
        <v>141306.35</v>
      </c>
    </row>
    <row r="120" spans="1:26" x14ac:dyDescent="0.25">
      <c r="A120" t="s">
        <v>3099</v>
      </c>
      <c r="B120">
        <v>961251.02</v>
      </c>
      <c r="C120">
        <v>0</v>
      </c>
      <c r="D120">
        <v>20915.25</v>
      </c>
      <c r="E120">
        <v>1956187.01</v>
      </c>
      <c r="F120">
        <v>757541.18</v>
      </c>
      <c r="J120">
        <v>825.53</v>
      </c>
      <c r="M120">
        <v>2350884.63</v>
      </c>
      <c r="N120">
        <v>1273796.02</v>
      </c>
      <c r="O120">
        <v>2316.2399999999998</v>
      </c>
      <c r="P120">
        <v>1946014.07</v>
      </c>
      <c r="Q120">
        <v>-13174</v>
      </c>
      <c r="T120">
        <v>1146091.6100000001</v>
      </c>
      <c r="V120">
        <v>1890633.61</v>
      </c>
      <c r="W120">
        <v>6000</v>
      </c>
      <c r="X120">
        <v>4522</v>
      </c>
      <c r="Y120">
        <v>443014.25</v>
      </c>
      <c r="Z120">
        <v>305602.28000000003</v>
      </c>
    </row>
    <row r="121" spans="1:26" x14ac:dyDescent="0.25">
      <c r="A121" t="s">
        <v>3100</v>
      </c>
      <c r="B121">
        <v>891460.38</v>
      </c>
      <c r="C121">
        <v>0</v>
      </c>
      <c r="D121">
        <v>34235.93</v>
      </c>
      <c r="E121">
        <v>1354620.27</v>
      </c>
      <c r="F121">
        <v>426641.09</v>
      </c>
      <c r="J121">
        <v>1087.1500000000001</v>
      </c>
      <c r="M121">
        <v>775983.4</v>
      </c>
      <c r="N121">
        <v>1503797.2</v>
      </c>
      <c r="O121">
        <v>1312.21</v>
      </c>
      <c r="P121">
        <v>2272090.42</v>
      </c>
      <c r="Q121">
        <v>467000</v>
      </c>
      <c r="T121">
        <v>2362570</v>
      </c>
      <c r="U121">
        <v>139800</v>
      </c>
      <c r="V121">
        <v>3291510.74</v>
      </c>
      <c r="Y121">
        <v>906146.47</v>
      </c>
      <c r="Z121">
        <v>148188</v>
      </c>
    </row>
    <row r="122" spans="1:26" x14ac:dyDescent="0.25">
      <c r="A122" t="s">
        <v>3101</v>
      </c>
      <c r="B122">
        <v>1305606.52</v>
      </c>
      <c r="C122">
        <v>0</v>
      </c>
      <c r="D122">
        <v>42312.17</v>
      </c>
      <c r="E122">
        <v>571054.51</v>
      </c>
      <c r="F122">
        <v>134970.06</v>
      </c>
      <c r="J122">
        <v>825</v>
      </c>
      <c r="M122">
        <v>-2429.4899999999998</v>
      </c>
      <c r="N122">
        <v>1567499.51</v>
      </c>
      <c r="O122">
        <v>1228.55</v>
      </c>
      <c r="P122">
        <v>1661319.63</v>
      </c>
      <c r="Q122">
        <v>503800</v>
      </c>
      <c r="T122">
        <v>1743560</v>
      </c>
      <c r="U122">
        <v>40</v>
      </c>
      <c r="V122">
        <v>2418121</v>
      </c>
      <c r="W122">
        <v>3000</v>
      </c>
      <c r="X122">
        <v>2610</v>
      </c>
      <c r="Y122">
        <v>576405.96</v>
      </c>
      <c r="Z122">
        <v>78855.48</v>
      </c>
    </row>
    <row r="123" spans="1:26" x14ac:dyDescent="0.25">
      <c r="A123" t="s">
        <v>3177</v>
      </c>
      <c r="B123">
        <v>886511.11</v>
      </c>
      <c r="C123">
        <v>0</v>
      </c>
      <c r="D123">
        <v>36700.42</v>
      </c>
      <c r="E123">
        <v>297266.55</v>
      </c>
      <c r="F123">
        <v>117666.06</v>
      </c>
      <c r="J123">
        <v>0</v>
      </c>
      <c r="M123">
        <v>-1511653.29</v>
      </c>
      <c r="N123">
        <v>2486417.9700000002</v>
      </c>
      <c r="O123">
        <v>606.86</v>
      </c>
      <c r="P123">
        <v>1367011.17</v>
      </c>
      <c r="Q123">
        <v>323450</v>
      </c>
      <c r="T123">
        <v>1383520</v>
      </c>
      <c r="V123">
        <v>1923929</v>
      </c>
      <c r="Y123">
        <v>394065.47</v>
      </c>
      <c r="Z123">
        <v>146551.1</v>
      </c>
    </row>
    <row r="124" spans="1:26" x14ac:dyDescent="0.25">
      <c r="A124" t="s">
        <v>3178</v>
      </c>
      <c r="B124">
        <v>724268.31</v>
      </c>
      <c r="C124">
        <v>0</v>
      </c>
      <c r="D124">
        <v>32167.59</v>
      </c>
      <c r="E124">
        <v>179437.77</v>
      </c>
      <c r="F124">
        <v>669131.85</v>
      </c>
      <c r="J124">
        <v>0</v>
      </c>
      <c r="M124">
        <v>-1083657.96</v>
      </c>
      <c r="N124">
        <v>2517902.33</v>
      </c>
      <c r="O124">
        <v>981.14</v>
      </c>
      <c r="P124">
        <v>1749888.14</v>
      </c>
      <c r="Q124">
        <v>156000</v>
      </c>
      <c r="T124">
        <v>942420</v>
      </c>
      <c r="U124">
        <v>140000</v>
      </c>
      <c r="V124">
        <v>1597473.93</v>
      </c>
      <c r="W124">
        <v>11610</v>
      </c>
      <c r="Y124">
        <v>701852.91</v>
      </c>
      <c r="Z124">
        <v>248228.79</v>
      </c>
    </row>
    <row r="125" spans="1:26" x14ac:dyDescent="0.25">
      <c r="A125" t="s">
        <v>3102</v>
      </c>
      <c r="B125">
        <v>297070.62</v>
      </c>
      <c r="C125">
        <v>0</v>
      </c>
      <c r="D125">
        <v>30977.16</v>
      </c>
      <c r="E125">
        <v>8765.33</v>
      </c>
      <c r="F125">
        <v>91126.32</v>
      </c>
      <c r="J125">
        <v>891.73</v>
      </c>
      <c r="M125">
        <v>-1392520.58</v>
      </c>
      <c r="N125">
        <v>2171633.4300000002</v>
      </c>
      <c r="P125">
        <v>1177901.03</v>
      </c>
      <c r="Q125">
        <v>68300</v>
      </c>
      <c r="R125">
        <v>921.83</v>
      </c>
      <c r="T125">
        <v>1406551.9</v>
      </c>
      <c r="V125">
        <v>1891382.9</v>
      </c>
      <c r="Y125">
        <v>800235.4</v>
      </c>
      <c r="Z125">
        <v>18759.11</v>
      </c>
    </row>
    <row r="126" spans="1:26" x14ac:dyDescent="0.25">
      <c r="A126" t="s">
        <v>3103</v>
      </c>
      <c r="B126">
        <v>663017.4</v>
      </c>
      <c r="C126">
        <v>0</v>
      </c>
      <c r="D126">
        <v>116418.92</v>
      </c>
      <c r="E126">
        <v>8</v>
      </c>
      <c r="F126">
        <v>349823.18</v>
      </c>
      <c r="J126">
        <v>1440</v>
      </c>
      <c r="M126">
        <v>-1537870.25</v>
      </c>
      <c r="N126">
        <v>1977387.82</v>
      </c>
      <c r="P126">
        <v>3128844.4</v>
      </c>
      <c r="Q126">
        <v>30000</v>
      </c>
      <c r="R126">
        <v>785.87</v>
      </c>
      <c r="T126">
        <v>3191938.33</v>
      </c>
      <c r="V126">
        <v>3781768.33</v>
      </c>
      <c r="Y126">
        <v>1482049.29</v>
      </c>
      <c r="Z126">
        <v>66141.05</v>
      </c>
    </row>
    <row r="127" spans="1:26" x14ac:dyDescent="0.25">
      <c r="A127" t="s">
        <v>3104</v>
      </c>
      <c r="B127">
        <v>344251.32</v>
      </c>
      <c r="C127">
        <v>0</v>
      </c>
      <c r="D127">
        <v>14247.84</v>
      </c>
      <c r="E127">
        <v>101760.39</v>
      </c>
      <c r="F127">
        <v>132327.32999999999</v>
      </c>
      <c r="J127">
        <v>1046</v>
      </c>
      <c r="M127">
        <v>-1415371.96</v>
      </c>
      <c r="N127">
        <v>1774116.27</v>
      </c>
      <c r="P127">
        <v>1292481.78</v>
      </c>
      <c r="Q127">
        <v>130450</v>
      </c>
      <c r="R127">
        <v>555.82000000000005</v>
      </c>
      <c r="T127">
        <v>1312972</v>
      </c>
      <c r="U127">
        <v>120</v>
      </c>
      <c r="V127">
        <v>1645150.63</v>
      </c>
      <c r="Y127">
        <v>618728.78</v>
      </c>
      <c r="Z127">
        <v>48611.12</v>
      </c>
    </row>
    <row r="128" spans="1:26" x14ac:dyDescent="0.25">
      <c r="A128" t="s">
        <v>3105</v>
      </c>
      <c r="B128">
        <v>1200944.8600000001</v>
      </c>
      <c r="C128">
        <v>0</v>
      </c>
      <c r="D128">
        <v>60269.18</v>
      </c>
      <c r="E128">
        <v>71786.41</v>
      </c>
      <c r="F128">
        <v>189612.39</v>
      </c>
      <c r="J128">
        <v>1692.9</v>
      </c>
      <c r="M128">
        <v>-607514.43999999994</v>
      </c>
      <c r="N128">
        <v>1942485.74</v>
      </c>
      <c r="P128">
        <v>2012974.0800000001</v>
      </c>
      <c r="R128">
        <v>1665.44</v>
      </c>
      <c r="T128">
        <v>2526758.2000000002</v>
      </c>
      <c r="V128">
        <v>2822037.2</v>
      </c>
      <c r="Y128">
        <v>1181352.3799999999</v>
      </c>
      <c r="Z128">
        <v>81947</v>
      </c>
    </row>
    <row r="129" spans="1:28" x14ac:dyDescent="0.25">
      <c r="A129" t="s">
        <v>3106</v>
      </c>
      <c r="B129">
        <v>839689.15</v>
      </c>
      <c r="C129">
        <v>0</v>
      </c>
      <c r="D129">
        <v>82843.399999999994</v>
      </c>
      <c r="E129">
        <v>104693.86</v>
      </c>
      <c r="F129">
        <v>611074.4</v>
      </c>
      <c r="J129">
        <v>1833.75</v>
      </c>
      <c r="M129">
        <v>-1109080.07</v>
      </c>
      <c r="N129">
        <v>2436322.09</v>
      </c>
      <c r="P129">
        <v>2584965.2200000002</v>
      </c>
      <c r="Q129">
        <v>247510</v>
      </c>
      <c r="R129">
        <v>1686.94</v>
      </c>
      <c r="T129">
        <v>2325888</v>
      </c>
      <c r="U129">
        <v>116746.94</v>
      </c>
      <c r="V129">
        <v>2947885</v>
      </c>
      <c r="Y129">
        <v>1446797.51</v>
      </c>
      <c r="Z129">
        <v>135777.04999999999</v>
      </c>
    </row>
    <row r="130" spans="1:28" x14ac:dyDescent="0.25">
      <c r="A130" t="s">
        <v>3107</v>
      </c>
      <c r="B130">
        <v>432245.78</v>
      </c>
      <c r="C130">
        <v>0</v>
      </c>
      <c r="D130">
        <v>62059.77</v>
      </c>
      <c r="E130">
        <v>101730.9</v>
      </c>
      <c r="F130">
        <v>133729.57999999999</v>
      </c>
      <c r="J130">
        <v>700</v>
      </c>
      <c r="M130">
        <v>-1233716.8700000001</v>
      </c>
      <c r="N130">
        <v>1752442.7</v>
      </c>
      <c r="P130">
        <v>997742.31</v>
      </c>
      <c r="Q130">
        <v>452549.34</v>
      </c>
      <c r="R130">
        <v>768.92</v>
      </c>
      <c r="T130">
        <v>719039</v>
      </c>
      <c r="U130">
        <v>35000</v>
      </c>
      <c r="V130">
        <v>1068088.5</v>
      </c>
      <c r="X130">
        <v>4245</v>
      </c>
      <c r="Y130">
        <v>623011.65</v>
      </c>
      <c r="Z130">
        <v>126366.72</v>
      </c>
    </row>
    <row r="131" spans="1:28" x14ac:dyDescent="0.25">
      <c r="A131" t="s">
        <v>3108</v>
      </c>
      <c r="B131">
        <v>316461.67</v>
      </c>
      <c r="C131">
        <v>0</v>
      </c>
      <c r="D131">
        <v>60010.14</v>
      </c>
      <c r="E131">
        <v>113138.95</v>
      </c>
      <c r="F131">
        <v>101410.41</v>
      </c>
      <c r="J131">
        <v>707</v>
      </c>
      <c r="M131">
        <v>-2086934.38</v>
      </c>
      <c r="N131">
        <v>2586652.75</v>
      </c>
      <c r="P131">
        <v>1342468.27</v>
      </c>
      <c r="R131">
        <v>687.48</v>
      </c>
      <c r="T131">
        <v>922689</v>
      </c>
      <c r="V131">
        <v>1444667</v>
      </c>
      <c r="Y131">
        <v>438011.09</v>
      </c>
      <c r="Z131">
        <v>101338.36</v>
      </c>
    </row>
    <row r="132" spans="1:28" x14ac:dyDescent="0.25">
      <c r="A132" t="s">
        <v>3109</v>
      </c>
      <c r="B132">
        <v>844897.94</v>
      </c>
      <c r="C132">
        <v>0</v>
      </c>
      <c r="D132">
        <v>105217.83</v>
      </c>
      <c r="E132">
        <v>6256.12</v>
      </c>
      <c r="F132">
        <v>171172.01</v>
      </c>
      <c r="J132">
        <v>258.2</v>
      </c>
      <c r="M132">
        <v>-1044038.62</v>
      </c>
      <c r="N132">
        <v>1898238.82</v>
      </c>
      <c r="P132">
        <v>1693586.41</v>
      </c>
      <c r="Q132">
        <v>133900</v>
      </c>
      <c r="R132">
        <v>1311.89</v>
      </c>
      <c r="T132">
        <v>1954691</v>
      </c>
      <c r="U132">
        <v>40</v>
      </c>
      <c r="V132">
        <v>2517865.3199999998</v>
      </c>
      <c r="Y132">
        <v>585678.12</v>
      </c>
      <c r="Z132">
        <v>46112.86</v>
      </c>
    </row>
    <row r="133" spans="1:28" x14ac:dyDescent="0.25">
      <c r="A133" t="s">
        <v>3110</v>
      </c>
      <c r="B133">
        <v>413472.71</v>
      </c>
      <c r="C133">
        <v>0</v>
      </c>
      <c r="D133">
        <v>108806.16</v>
      </c>
      <c r="E133">
        <v>81739.850000000006</v>
      </c>
      <c r="F133">
        <v>271825.18</v>
      </c>
      <c r="J133">
        <v>1304.21</v>
      </c>
      <c r="M133">
        <v>-1719795.39</v>
      </c>
      <c r="N133">
        <v>2434424.27</v>
      </c>
      <c r="P133">
        <v>1979970.66</v>
      </c>
      <c r="R133">
        <v>1042.4000000000001</v>
      </c>
      <c r="T133">
        <v>1511430</v>
      </c>
      <c r="U133">
        <v>75400</v>
      </c>
      <c r="V133">
        <v>2095823.12</v>
      </c>
      <c r="Y133">
        <v>789258.9</v>
      </c>
      <c r="Z133">
        <v>130158.65</v>
      </c>
    </row>
    <row r="134" spans="1:28" x14ac:dyDescent="0.25">
      <c r="A134" t="s">
        <v>3111</v>
      </c>
      <c r="B134">
        <v>615296.48</v>
      </c>
      <c r="C134">
        <v>0</v>
      </c>
      <c r="D134">
        <v>32192.49</v>
      </c>
      <c r="E134">
        <v>211071.25</v>
      </c>
      <c r="F134">
        <v>63235.02</v>
      </c>
      <c r="J134">
        <v>0</v>
      </c>
      <c r="M134">
        <v>-1658626.46</v>
      </c>
      <c r="N134">
        <v>2150215.54</v>
      </c>
      <c r="P134">
        <v>2224408.64</v>
      </c>
      <c r="Q134">
        <v>494700</v>
      </c>
      <c r="R134">
        <v>969.49</v>
      </c>
      <c r="T134">
        <v>1614846.33</v>
      </c>
      <c r="V134">
        <v>2378386.66</v>
      </c>
      <c r="Y134">
        <v>1120034.92</v>
      </c>
      <c r="Z134">
        <v>71772.92</v>
      </c>
    </row>
    <row r="135" spans="1:28" x14ac:dyDescent="0.25">
      <c r="A135" t="s">
        <v>3174</v>
      </c>
      <c r="B135">
        <v>825256.8</v>
      </c>
      <c r="C135">
        <v>0</v>
      </c>
      <c r="D135">
        <v>648.30999999999995</v>
      </c>
      <c r="E135">
        <v>103871.02</v>
      </c>
      <c r="F135">
        <v>73620.81</v>
      </c>
      <c r="J135">
        <v>545.22</v>
      </c>
      <c r="M135">
        <v>-1186217.42</v>
      </c>
      <c r="N135">
        <v>1699412.19</v>
      </c>
      <c r="P135">
        <v>985474.31</v>
      </c>
      <c r="Q135">
        <v>318000</v>
      </c>
      <c r="R135">
        <v>1309.96</v>
      </c>
      <c r="T135">
        <v>912194.5</v>
      </c>
      <c r="V135">
        <v>1185573.5</v>
      </c>
      <c r="Y135">
        <v>341339.94</v>
      </c>
      <c r="Z135">
        <v>47333.38</v>
      </c>
    </row>
    <row r="136" spans="1:28" x14ac:dyDescent="0.25">
      <c r="A136" t="s">
        <v>3112</v>
      </c>
      <c r="B136">
        <v>1182002.44</v>
      </c>
      <c r="C136">
        <v>0</v>
      </c>
      <c r="D136">
        <v>111115.43</v>
      </c>
      <c r="E136">
        <v>638679.71</v>
      </c>
      <c r="F136">
        <v>643612.57999999996</v>
      </c>
      <c r="J136">
        <v>0</v>
      </c>
      <c r="L136">
        <v>-1077115.68</v>
      </c>
      <c r="N136">
        <v>3628521.74</v>
      </c>
      <c r="P136">
        <v>4688251.84</v>
      </c>
      <c r="Q136">
        <v>84000</v>
      </c>
      <c r="R136">
        <v>1303.58</v>
      </c>
      <c r="T136">
        <v>4130784.97</v>
      </c>
      <c r="U136">
        <v>103500</v>
      </c>
      <c r="V136">
        <v>5048537.97</v>
      </c>
      <c r="W136">
        <v>5506</v>
      </c>
      <c r="Y136">
        <v>3459165.22</v>
      </c>
      <c r="Z136">
        <v>202307.1</v>
      </c>
      <c r="AB136">
        <v>10000</v>
      </c>
    </row>
    <row r="137" spans="1:28" x14ac:dyDescent="0.25">
      <c r="A137" t="s">
        <v>3113</v>
      </c>
      <c r="B137">
        <v>649976.15</v>
      </c>
      <c r="C137">
        <v>0</v>
      </c>
      <c r="D137">
        <v>67881.36</v>
      </c>
      <c r="E137">
        <v>1104589.8500000001</v>
      </c>
      <c r="F137">
        <v>434346.75</v>
      </c>
      <c r="J137">
        <v>95485</v>
      </c>
      <c r="L137">
        <v>1516554.98</v>
      </c>
      <c r="N137">
        <v>365872.84</v>
      </c>
      <c r="P137">
        <v>2669424.09</v>
      </c>
      <c r="Q137">
        <v>101550</v>
      </c>
      <c r="R137">
        <v>455.62</v>
      </c>
      <c r="T137">
        <v>1556268</v>
      </c>
      <c r="U137">
        <v>15000</v>
      </c>
      <c r="V137">
        <v>2056343</v>
      </c>
      <c r="W137">
        <v>960</v>
      </c>
      <c r="Y137">
        <v>1728860.62</v>
      </c>
      <c r="Z137">
        <v>212044.3</v>
      </c>
      <c r="AB137">
        <v>10000</v>
      </c>
    </row>
    <row r="138" spans="1:28" x14ac:dyDescent="0.25">
      <c r="A138" t="s">
        <v>3114</v>
      </c>
      <c r="B138">
        <v>463592.39</v>
      </c>
      <c r="C138">
        <v>0</v>
      </c>
      <c r="D138">
        <v>192796.97</v>
      </c>
      <c r="E138">
        <v>73098.14</v>
      </c>
      <c r="F138">
        <v>84158.14</v>
      </c>
      <c r="J138">
        <v>42314</v>
      </c>
      <c r="L138">
        <v>-1519592.63</v>
      </c>
      <c r="N138">
        <v>2122751.4700000002</v>
      </c>
      <c r="P138">
        <v>2941246.93</v>
      </c>
      <c r="Q138">
        <v>149850</v>
      </c>
      <c r="R138">
        <v>561.42999999999995</v>
      </c>
      <c r="T138">
        <v>1812314</v>
      </c>
      <c r="U138">
        <v>31500</v>
      </c>
      <c r="V138">
        <v>2595236</v>
      </c>
      <c r="W138">
        <v>2500</v>
      </c>
      <c r="Y138">
        <v>1989660.16</v>
      </c>
      <c r="Z138">
        <v>28443.4</v>
      </c>
      <c r="AB138">
        <v>10000</v>
      </c>
    </row>
    <row r="139" spans="1:28" x14ac:dyDescent="0.25">
      <c r="A139" t="s">
        <v>3115</v>
      </c>
      <c r="B139">
        <v>1251847.06</v>
      </c>
      <c r="C139">
        <v>0</v>
      </c>
      <c r="D139">
        <v>116099.98</v>
      </c>
      <c r="E139">
        <v>1712809.11</v>
      </c>
      <c r="F139">
        <v>125809.92</v>
      </c>
      <c r="J139">
        <v>15000</v>
      </c>
      <c r="L139">
        <v>2028064.37</v>
      </c>
      <c r="N139">
        <v>765116.2</v>
      </c>
      <c r="P139">
        <v>2949056.48</v>
      </c>
      <c r="Q139">
        <v>150000</v>
      </c>
      <c r="R139">
        <v>1006.5</v>
      </c>
      <c r="T139">
        <v>1840748</v>
      </c>
      <c r="U139">
        <v>15000</v>
      </c>
      <c r="V139">
        <v>2399534</v>
      </c>
      <c r="W139">
        <v>4500</v>
      </c>
      <c r="Y139">
        <v>1821829.92</v>
      </c>
      <c r="Z139">
        <v>228700.56</v>
      </c>
      <c r="AB139">
        <v>10000</v>
      </c>
    </row>
    <row r="140" spans="1:28" x14ac:dyDescent="0.25">
      <c r="A140" t="s">
        <v>3116</v>
      </c>
      <c r="B140">
        <v>839561.74</v>
      </c>
      <c r="C140">
        <v>0</v>
      </c>
      <c r="D140">
        <v>126402.99</v>
      </c>
      <c r="E140">
        <v>-30715.65</v>
      </c>
      <c r="F140">
        <v>615579.22</v>
      </c>
      <c r="L140">
        <v>-1975188.72</v>
      </c>
      <c r="N140">
        <v>3234091.19</v>
      </c>
      <c r="P140">
        <v>3587861.16</v>
      </c>
      <c r="R140">
        <v>480.25</v>
      </c>
      <c r="T140">
        <v>1053038</v>
      </c>
      <c r="U140">
        <v>15000</v>
      </c>
      <c r="V140">
        <v>1508622</v>
      </c>
      <c r="Y140">
        <v>2405608.8199999998</v>
      </c>
      <c r="Z140">
        <v>237170.26</v>
      </c>
      <c r="AB140">
        <v>10000</v>
      </c>
    </row>
    <row r="141" spans="1:28" x14ac:dyDescent="0.25">
      <c r="A141" t="s">
        <v>3117</v>
      </c>
      <c r="B141">
        <v>788977.95</v>
      </c>
      <c r="C141">
        <v>0</v>
      </c>
      <c r="D141">
        <v>113580.6</v>
      </c>
      <c r="E141">
        <v>342727.59</v>
      </c>
      <c r="F141">
        <v>99331.96</v>
      </c>
      <c r="J141">
        <v>115948.46</v>
      </c>
      <c r="L141">
        <v>-1020153.28</v>
      </c>
      <c r="N141">
        <v>1809525.85</v>
      </c>
      <c r="P141">
        <v>2692586.34</v>
      </c>
      <c r="Q141">
        <v>89875</v>
      </c>
      <c r="R141">
        <v>354.21</v>
      </c>
      <c r="T141">
        <v>862284.95</v>
      </c>
      <c r="U141">
        <v>14542.3</v>
      </c>
      <c r="V141">
        <v>1204029.25</v>
      </c>
      <c r="Y141">
        <v>1973964.98</v>
      </c>
      <c r="Z141">
        <v>107480.5</v>
      </c>
      <c r="AB141">
        <v>10000</v>
      </c>
    </row>
    <row r="142" spans="1:28" x14ac:dyDescent="0.25">
      <c r="A142" t="s">
        <v>3118</v>
      </c>
      <c r="B142">
        <v>1090432.67</v>
      </c>
      <c r="C142">
        <v>0</v>
      </c>
      <c r="D142">
        <v>105415.36</v>
      </c>
      <c r="E142">
        <v>846671.29</v>
      </c>
      <c r="F142">
        <v>648686.68999999994</v>
      </c>
      <c r="J142">
        <v>231111</v>
      </c>
      <c r="L142">
        <v>1154674.74</v>
      </c>
      <c r="N142">
        <v>1034850.95</v>
      </c>
      <c r="P142">
        <v>3874450.35</v>
      </c>
      <c r="Q142">
        <v>9600</v>
      </c>
      <c r="R142">
        <v>607.44000000000005</v>
      </c>
      <c r="T142">
        <v>1423982</v>
      </c>
      <c r="U142">
        <v>15000</v>
      </c>
      <c r="V142">
        <v>2166167</v>
      </c>
      <c r="W142">
        <v>3000</v>
      </c>
      <c r="Y142">
        <v>2410579.8199999998</v>
      </c>
      <c r="Z142">
        <v>217701.15</v>
      </c>
      <c r="AB142">
        <v>10000</v>
      </c>
    </row>
    <row r="143" spans="1:28" x14ac:dyDescent="0.25">
      <c r="A143" t="s">
        <v>3119</v>
      </c>
      <c r="B143">
        <v>424750.88</v>
      </c>
      <c r="C143">
        <v>0</v>
      </c>
      <c r="D143">
        <v>48195.17</v>
      </c>
      <c r="E143">
        <v>91610.69</v>
      </c>
      <c r="F143">
        <v>120009.67</v>
      </c>
      <c r="J143">
        <v>26904.9</v>
      </c>
      <c r="L143">
        <v>-1184545.1399999999</v>
      </c>
      <c r="N143">
        <v>1778360.15</v>
      </c>
      <c r="P143">
        <v>3079377.98</v>
      </c>
      <c r="Q143">
        <v>267800</v>
      </c>
      <c r="R143">
        <v>561.38</v>
      </c>
      <c r="T143">
        <v>2866276</v>
      </c>
      <c r="U143">
        <v>30000</v>
      </c>
      <c r="V143">
        <v>3481892</v>
      </c>
      <c r="W143">
        <v>24872</v>
      </c>
      <c r="Y143">
        <v>2336308.4</v>
      </c>
      <c r="Z143">
        <v>45527.4</v>
      </c>
      <c r="AB143">
        <v>10000</v>
      </c>
    </row>
    <row r="144" spans="1:28" x14ac:dyDescent="0.25">
      <c r="A144" t="s">
        <v>3120</v>
      </c>
      <c r="B144">
        <v>307026.05</v>
      </c>
      <c r="C144">
        <v>61050</v>
      </c>
      <c r="D144">
        <v>39633.339999999997</v>
      </c>
      <c r="E144">
        <v>399642.45</v>
      </c>
      <c r="F144">
        <v>196858.17</v>
      </c>
      <c r="J144">
        <v>945.75</v>
      </c>
      <c r="L144">
        <v>-1677638.01</v>
      </c>
      <c r="N144">
        <v>2463401.71</v>
      </c>
      <c r="P144">
        <v>2966912.09</v>
      </c>
      <c r="Q144">
        <v>217075</v>
      </c>
      <c r="R144">
        <v>334.17</v>
      </c>
      <c r="T144">
        <v>1499162</v>
      </c>
      <c r="U144">
        <v>15000</v>
      </c>
      <c r="V144">
        <v>1900858</v>
      </c>
      <c r="W144">
        <v>3000</v>
      </c>
      <c r="Y144">
        <v>2237779.9900000002</v>
      </c>
      <c r="Z144">
        <v>118719.71</v>
      </c>
      <c r="AB144">
        <v>10000</v>
      </c>
    </row>
    <row r="145" spans="1:28" x14ac:dyDescent="0.25">
      <c r="A145" t="s">
        <v>3121</v>
      </c>
      <c r="B145">
        <v>704325.59</v>
      </c>
      <c r="C145">
        <v>0</v>
      </c>
      <c r="D145">
        <v>161462.01</v>
      </c>
      <c r="E145">
        <v>12641.46</v>
      </c>
      <c r="F145">
        <v>66283.41</v>
      </c>
      <c r="J145">
        <v>2709.5</v>
      </c>
      <c r="L145">
        <v>-897136.65</v>
      </c>
      <c r="N145">
        <v>1748544.54</v>
      </c>
      <c r="P145">
        <v>4454648.43</v>
      </c>
      <c r="Q145">
        <v>256050</v>
      </c>
      <c r="R145">
        <v>883.13</v>
      </c>
      <c r="T145">
        <v>2550749.6</v>
      </c>
      <c r="U145">
        <v>15000</v>
      </c>
      <c r="V145">
        <v>2891085.6</v>
      </c>
      <c r="W145">
        <v>38988</v>
      </c>
      <c r="Y145">
        <v>4276373.57</v>
      </c>
      <c r="Z145">
        <v>38249.410000000003</v>
      </c>
    </row>
    <row r="146" spans="1:28" x14ac:dyDescent="0.25">
      <c r="A146" t="s">
        <v>3122</v>
      </c>
      <c r="B146">
        <v>596227.54</v>
      </c>
      <c r="C146">
        <v>0</v>
      </c>
      <c r="D146">
        <v>87484.72</v>
      </c>
      <c r="E146">
        <v>981773.87</v>
      </c>
      <c r="F146">
        <v>95645.33</v>
      </c>
      <c r="J146">
        <v>0</v>
      </c>
      <c r="L146">
        <v>1209491.26</v>
      </c>
      <c r="N146">
        <v>577706.88</v>
      </c>
      <c r="P146">
        <v>4157791.46</v>
      </c>
      <c r="R146">
        <v>684.79</v>
      </c>
      <c r="T146">
        <v>2394672</v>
      </c>
      <c r="U146">
        <v>15000</v>
      </c>
      <c r="V146">
        <v>3031048.88</v>
      </c>
      <c r="W146">
        <v>15000</v>
      </c>
      <c r="Y146">
        <v>3102659.55</v>
      </c>
      <c r="Z146">
        <v>130718.59</v>
      </c>
      <c r="AB146">
        <v>10000</v>
      </c>
    </row>
    <row r="147" spans="1:28" x14ac:dyDescent="0.25">
      <c r="A147" t="s">
        <v>3123</v>
      </c>
      <c r="B147">
        <v>1291327.73</v>
      </c>
      <c r="C147">
        <v>0</v>
      </c>
      <c r="D147">
        <v>379047.28</v>
      </c>
      <c r="E147">
        <v>57571.33</v>
      </c>
      <c r="F147">
        <v>113137.9</v>
      </c>
      <c r="J147">
        <v>54562.33</v>
      </c>
      <c r="L147">
        <v>-1607109.34</v>
      </c>
      <c r="N147">
        <v>3628551.99</v>
      </c>
      <c r="P147">
        <v>4211762.82</v>
      </c>
      <c r="Q147">
        <v>725999</v>
      </c>
      <c r="R147">
        <v>1541.55</v>
      </c>
      <c r="T147">
        <v>2670857</v>
      </c>
      <c r="U147">
        <v>15000</v>
      </c>
      <c r="V147">
        <v>3114097</v>
      </c>
      <c r="W147">
        <v>7000</v>
      </c>
      <c r="Y147">
        <v>4258389.93</v>
      </c>
      <c r="Z147">
        <v>33316.199999999997</v>
      </c>
      <c r="AB147">
        <v>50920.480000000003</v>
      </c>
    </row>
    <row r="148" spans="1:28" x14ac:dyDescent="0.25">
      <c r="A148" t="s">
        <v>3124</v>
      </c>
      <c r="B148">
        <v>1020411.93</v>
      </c>
      <c r="C148">
        <v>0</v>
      </c>
      <c r="D148">
        <v>63660.87</v>
      </c>
      <c r="E148">
        <v>414857.08</v>
      </c>
      <c r="F148">
        <v>86592.13</v>
      </c>
      <c r="J148">
        <v>46900</v>
      </c>
      <c r="L148">
        <v>-710280.34</v>
      </c>
      <c r="N148">
        <v>2252597.11</v>
      </c>
      <c r="P148">
        <v>3266454.65</v>
      </c>
      <c r="Q148">
        <v>188000</v>
      </c>
      <c r="R148">
        <v>1058.74</v>
      </c>
      <c r="T148">
        <v>1905232</v>
      </c>
      <c r="U148">
        <v>30000</v>
      </c>
      <c r="V148">
        <v>2411734.9300000002</v>
      </c>
      <c r="Y148">
        <v>2715849.64</v>
      </c>
      <c r="Z148">
        <v>84720.8</v>
      </c>
      <c r="AB148">
        <v>10000</v>
      </c>
    </row>
    <row r="149" spans="1:28" x14ac:dyDescent="0.25">
      <c r="A149" t="s">
        <v>3125</v>
      </c>
      <c r="B149">
        <v>329348.71999999997</v>
      </c>
      <c r="C149">
        <v>0</v>
      </c>
      <c r="D149">
        <v>47135.47</v>
      </c>
      <c r="E149">
        <v>1114569.51</v>
      </c>
      <c r="F149">
        <v>55883.33</v>
      </c>
      <c r="J149">
        <v>235</v>
      </c>
      <c r="L149">
        <v>875914.91</v>
      </c>
      <c r="N149">
        <v>605433.22</v>
      </c>
      <c r="P149">
        <v>2125377.08</v>
      </c>
      <c r="Q149">
        <v>88315</v>
      </c>
      <c r="R149">
        <v>341.37</v>
      </c>
      <c r="T149">
        <v>1120569</v>
      </c>
      <c r="U149">
        <v>-2062.8000000000002</v>
      </c>
      <c r="V149">
        <v>1595728.2</v>
      </c>
      <c r="Y149">
        <v>1493606.09</v>
      </c>
      <c r="Z149">
        <v>117403.96</v>
      </c>
      <c r="AB149">
        <v>10000</v>
      </c>
    </row>
    <row r="150" spans="1:28" x14ac:dyDescent="0.25">
      <c r="A150" t="s">
        <v>3126</v>
      </c>
      <c r="B150">
        <v>519553.17</v>
      </c>
      <c r="C150">
        <v>0</v>
      </c>
      <c r="D150">
        <v>56785.95</v>
      </c>
      <c r="E150">
        <v>1167891.7</v>
      </c>
      <c r="F150">
        <v>27333.86</v>
      </c>
      <c r="J150">
        <v>297.05</v>
      </c>
      <c r="L150">
        <v>927555.26</v>
      </c>
      <c r="N150">
        <v>698047.3</v>
      </c>
      <c r="P150">
        <v>1619689.89</v>
      </c>
      <c r="Q150">
        <v>60019.49</v>
      </c>
      <c r="R150">
        <v>326.77999999999997</v>
      </c>
      <c r="T150">
        <v>1597749</v>
      </c>
      <c r="U150">
        <v>30000</v>
      </c>
      <c r="V150">
        <v>2039177</v>
      </c>
      <c r="Y150">
        <v>1279350.54</v>
      </c>
      <c r="Z150">
        <v>96867.8</v>
      </c>
      <c r="AB150">
        <v>10000</v>
      </c>
    </row>
    <row r="151" spans="1:28" x14ac:dyDescent="0.25">
      <c r="A151" t="s">
        <v>3127</v>
      </c>
      <c r="B151">
        <v>166115.41</v>
      </c>
      <c r="C151">
        <v>0</v>
      </c>
      <c r="D151">
        <v>51581.47</v>
      </c>
      <c r="E151">
        <v>807539.92</v>
      </c>
      <c r="F151">
        <v>4771.6400000000003</v>
      </c>
      <c r="J151">
        <v>5896.23</v>
      </c>
      <c r="L151">
        <v>587481.24</v>
      </c>
      <c r="N151">
        <v>399608.02</v>
      </c>
      <c r="P151">
        <v>2063187.76</v>
      </c>
      <c r="Q151">
        <v>159500</v>
      </c>
      <c r="R151">
        <v>168.95</v>
      </c>
      <c r="T151">
        <v>1632744</v>
      </c>
      <c r="U151">
        <v>15500</v>
      </c>
      <c r="V151">
        <v>1958133</v>
      </c>
      <c r="Y151">
        <v>1677104.95</v>
      </c>
      <c r="Z151">
        <v>93537.81</v>
      </c>
      <c r="AB151">
        <v>10000</v>
      </c>
    </row>
    <row r="152" spans="1:28" x14ac:dyDescent="0.25">
      <c r="A152" t="s">
        <v>3128</v>
      </c>
      <c r="B152">
        <v>337868.64</v>
      </c>
      <c r="C152">
        <v>0</v>
      </c>
      <c r="D152">
        <v>115709.09</v>
      </c>
      <c r="E152">
        <v>288754.90000000002</v>
      </c>
      <c r="F152">
        <v>71512.19</v>
      </c>
      <c r="J152">
        <v>65000</v>
      </c>
      <c r="L152">
        <v>-1009202.71</v>
      </c>
      <c r="N152">
        <v>1677902.08</v>
      </c>
      <c r="P152">
        <v>2010505.86</v>
      </c>
      <c r="Q152">
        <v>113970</v>
      </c>
      <c r="R152">
        <v>334.46</v>
      </c>
      <c r="T152">
        <v>1339192</v>
      </c>
      <c r="U152">
        <v>15000</v>
      </c>
      <c r="V152">
        <v>1864691</v>
      </c>
      <c r="W152">
        <v>4500</v>
      </c>
      <c r="Y152">
        <v>1317626.47</v>
      </c>
      <c r="Z152">
        <v>82088.399999999994</v>
      </c>
      <c r="AB152">
        <v>10000</v>
      </c>
    </row>
    <row r="153" spans="1:28" x14ac:dyDescent="0.25">
      <c r="A153" t="s">
        <v>3129</v>
      </c>
      <c r="B153">
        <v>452634.69</v>
      </c>
      <c r="C153">
        <v>34600</v>
      </c>
      <c r="D153">
        <v>222541.15</v>
      </c>
      <c r="E153">
        <v>735554.99</v>
      </c>
      <c r="F153">
        <v>113093.59</v>
      </c>
      <c r="J153">
        <v>656.4</v>
      </c>
      <c r="L153">
        <v>662257.37</v>
      </c>
      <c r="N153">
        <v>511906.95</v>
      </c>
      <c r="P153">
        <v>2862794.18</v>
      </c>
      <c r="Q153">
        <v>262000</v>
      </c>
      <c r="R153">
        <v>498.71</v>
      </c>
      <c r="T153">
        <v>2878566</v>
      </c>
      <c r="U153">
        <v>70000</v>
      </c>
      <c r="V153">
        <v>3620693</v>
      </c>
      <c r="W153">
        <v>16048</v>
      </c>
      <c r="Y153">
        <v>1741567.2</v>
      </c>
      <c r="Z153">
        <v>115713.05</v>
      </c>
      <c r="AB153">
        <v>10000</v>
      </c>
    </row>
    <row r="154" spans="1:28" x14ac:dyDescent="0.25">
      <c r="A154" t="s">
        <v>3130</v>
      </c>
      <c r="B154">
        <v>1079583.7</v>
      </c>
      <c r="C154">
        <v>0</v>
      </c>
      <c r="D154">
        <v>179359.75</v>
      </c>
      <c r="E154">
        <v>629993.18000000005</v>
      </c>
      <c r="F154">
        <v>142844.41</v>
      </c>
      <c r="J154">
        <v>127215</v>
      </c>
      <c r="L154">
        <v>-1553505.16</v>
      </c>
      <c r="N154">
        <v>3252587.34</v>
      </c>
      <c r="P154">
        <v>3168580.73</v>
      </c>
      <c r="Q154">
        <v>140300</v>
      </c>
      <c r="R154">
        <v>890.59</v>
      </c>
      <c r="T154">
        <v>1911904</v>
      </c>
      <c r="U154">
        <v>33000</v>
      </c>
      <c r="V154">
        <v>2601410</v>
      </c>
      <c r="W154">
        <v>3000</v>
      </c>
      <c r="Y154">
        <v>2044286.52</v>
      </c>
      <c r="Z154">
        <v>193974.44</v>
      </c>
      <c r="AB154">
        <v>10000</v>
      </c>
    </row>
    <row r="155" spans="1:28" x14ac:dyDescent="0.25">
      <c r="A155" t="s">
        <v>3175</v>
      </c>
      <c r="B155">
        <v>673025.16</v>
      </c>
      <c r="C155">
        <v>0</v>
      </c>
      <c r="D155">
        <v>147164.97</v>
      </c>
      <c r="E155">
        <v>1476238.04</v>
      </c>
      <c r="F155">
        <v>103882.92</v>
      </c>
      <c r="J155">
        <v>142.85</v>
      </c>
      <c r="L155">
        <v>-529564.99</v>
      </c>
      <c r="N155">
        <v>2705484.32</v>
      </c>
      <c r="P155">
        <v>2353533.14</v>
      </c>
      <c r="Q155">
        <v>200380</v>
      </c>
      <c r="R155">
        <v>712.5</v>
      </c>
      <c r="T155">
        <v>1209710</v>
      </c>
      <c r="U155">
        <v>16480</v>
      </c>
      <c r="V155">
        <v>1620789</v>
      </c>
      <c r="W155">
        <v>720</v>
      </c>
      <c r="Y155">
        <v>1767668.13</v>
      </c>
      <c r="Z155">
        <v>142159.1</v>
      </c>
      <c r="AB155">
        <v>10000</v>
      </c>
    </row>
    <row r="156" spans="1:28" x14ac:dyDescent="0.25">
      <c r="A156" t="s">
        <v>3131</v>
      </c>
      <c r="B156">
        <v>691365.1</v>
      </c>
      <c r="C156">
        <v>0</v>
      </c>
      <c r="D156">
        <v>74603.5</v>
      </c>
      <c r="E156">
        <v>274132.26</v>
      </c>
      <c r="F156">
        <v>90586.77</v>
      </c>
      <c r="J156">
        <v>1418.04</v>
      </c>
      <c r="M156">
        <v>-771368.44</v>
      </c>
      <c r="N156">
        <v>1733406.94</v>
      </c>
      <c r="P156">
        <v>1732028.77</v>
      </c>
      <c r="Q156">
        <v>775915</v>
      </c>
      <c r="R156">
        <v>542.46</v>
      </c>
      <c r="T156">
        <v>1954720</v>
      </c>
      <c r="U156">
        <v>12500</v>
      </c>
      <c r="V156">
        <v>2700024.25</v>
      </c>
      <c r="W156">
        <v>2000</v>
      </c>
      <c r="X156">
        <v>11386</v>
      </c>
      <c r="Y156">
        <v>886366.63</v>
      </c>
      <c r="Z156">
        <v>260808.26</v>
      </c>
      <c r="AB156">
        <v>45000</v>
      </c>
    </row>
    <row r="157" spans="1:28" x14ac:dyDescent="0.25">
      <c r="A157" t="s">
        <v>3132</v>
      </c>
      <c r="B157">
        <v>436655.72</v>
      </c>
      <c r="C157">
        <v>0</v>
      </c>
      <c r="D157">
        <v>34000.230000000003</v>
      </c>
      <c r="E157">
        <v>68331.8</v>
      </c>
      <c r="F157">
        <v>73753.259999999995</v>
      </c>
      <c r="J157">
        <v>0</v>
      </c>
      <c r="M157">
        <v>-1475347.24</v>
      </c>
      <c r="N157">
        <v>1890457.72</v>
      </c>
      <c r="P157">
        <v>1054660.18</v>
      </c>
      <c r="Q157">
        <v>504281</v>
      </c>
      <c r="R157">
        <v>376.14</v>
      </c>
      <c r="T157">
        <v>1244640</v>
      </c>
      <c r="U157">
        <v>30000</v>
      </c>
      <c r="V157">
        <v>1594749</v>
      </c>
      <c r="X157">
        <v>4800</v>
      </c>
      <c r="Y157">
        <v>611478.25</v>
      </c>
      <c r="Z157">
        <v>34024.54</v>
      </c>
      <c r="AB157">
        <v>54000</v>
      </c>
    </row>
    <row r="158" spans="1:28" x14ac:dyDescent="0.25">
      <c r="A158" t="s">
        <v>3133</v>
      </c>
      <c r="B158">
        <v>323219.02</v>
      </c>
      <c r="C158">
        <v>0</v>
      </c>
      <c r="D158">
        <v>129489.27</v>
      </c>
      <c r="E158">
        <v>1934031.62</v>
      </c>
      <c r="F158">
        <v>-80724.399999999994</v>
      </c>
      <c r="J158">
        <v>6.9</v>
      </c>
      <c r="M158">
        <v>1780150.13</v>
      </c>
      <c r="N158">
        <v>715300.29</v>
      </c>
      <c r="P158">
        <v>1903438.59</v>
      </c>
      <c r="Q158">
        <v>168030</v>
      </c>
      <c r="R158">
        <v>423.24</v>
      </c>
      <c r="T158">
        <v>1506000</v>
      </c>
      <c r="U158">
        <v>15000</v>
      </c>
      <c r="V158">
        <v>2342449</v>
      </c>
      <c r="X158">
        <v>15080</v>
      </c>
      <c r="Y158">
        <v>598099.34</v>
      </c>
      <c r="Z158">
        <v>319217.3</v>
      </c>
    </row>
    <row r="159" spans="1:28" x14ac:dyDescent="0.25">
      <c r="A159" t="s">
        <v>3134</v>
      </c>
      <c r="B159">
        <v>315186.78000000003</v>
      </c>
      <c r="C159">
        <v>0</v>
      </c>
      <c r="D159">
        <v>131800.28</v>
      </c>
      <c r="E159">
        <v>102420.36</v>
      </c>
      <c r="F159">
        <v>82980.42</v>
      </c>
      <c r="J159">
        <v>7</v>
      </c>
      <c r="M159">
        <v>-819109.57</v>
      </c>
      <c r="N159">
        <v>1595931.52</v>
      </c>
      <c r="P159">
        <v>1864918.22</v>
      </c>
      <c r="Q159">
        <v>83500</v>
      </c>
      <c r="R159">
        <v>663.75</v>
      </c>
      <c r="T159">
        <v>1356600</v>
      </c>
      <c r="V159">
        <v>2185800</v>
      </c>
      <c r="X159">
        <v>22096</v>
      </c>
      <c r="Y159">
        <v>603132.53</v>
      </c>
      <c r="Z159">
        <v>107117.8</v>
      </c>
      <c r="AB159">
        <v>104051.75</v>
      </c>
    </row>
    <row r="160" spans="1:28" x14ac:dyDescent="0.25">
      <c r="A160" t="s">
        <v>3135</v>
      </c>
      <c r="B160">
        <v>363926.01</v>
      </c>
      <c r="C160">
        <v>0</v>
      </c>
      <c r="D160">
        <v>45388.39</v>
      </c>
      <c r="E160">
        <v>244645.98</v>
      </c>
      <c r="F160">
        <v>900082.18</v>
      </c>
      <c r="G160">
        <v>14355</v>
      </c>
      <c r="J160">
        <v>9.34</v>
      </c>
      <c r="M160">
        <v>-1351937.17</v>
      </c>
      <c r="N160">
        <v>2218013.29</v>
      </c>
      <c r="P160">
        <v>1494937.67</v>
      </c>
      <c r="Q160">
        <v>14250</v>
      </c>
      <c r="R160">
        <v>1190.43</v>
      </c>
      <c r="T160">
        <v>1483870</v>
      </c>
      <c r="V160">
        <v>1863271</v>
      </c>
      <c r="Y160">
        <v>237608.48</v>
      </c>
      <c r="Z160">
        <v>83952.02</v>
      </c>
    </row>
    <row r="161" spans="1:27" x14ac:dyDescent="0.25">
      <c r="A161" t="s">
        <v>3136</v>
      </c>
      <c r="B161">
        <v>354235</v>
      </c>
      <c r="C161">
        <v>0</v>
      </c>
      <c r="D161">
        <v>55449.26</v>
      </c>
      <c r="E161">
        <v>110311</v>
      </c>
      <c r="F161">
        <v>330454.90999999997</v>
      </c>
      <c r="G161">
        <v>23091</v>
      </c>
      <c r="J161">
        <v>814.95</v>
      </c>
      <c r="M161">
        <v>-765562.14</v>
      </c>
      <c r="N161">
        <v>1904185.77</v>
      </c>
      <c r="P161">
        <v>889318.44</v>
      </c>
      <c r="Q161">
        <v>115337</v>
      </c>
      <c r="R161">
        <v>599.64</v>
      </c>
      <c r="T161">
        <v>2439480.5</v>
      </c>
      <c r="U161">
        <v>11840</v>
      </c>
      <c r="V161">
        <v>2927208.5</v>
      </c>
      <c r="Y161">
        <v>412591.54</v>
      </c>
      <c r="Z161">
        <v>171704.95</v>
      </c>
    </row>
    <row r="162" spans="1:27" x14ac:dyDescent="0.25">
      <c r="A162" t="s">
        <v>3137</v>
      </c>
      <c r="B162">
        <v>179635.92</v>
      </c>
      <c r="C162">
        <v>0</v>
      </c>
      <c r="D162">
        <v>47109.05</v>
      </c>
      <c r="E162">
        <v>351386.02</v>
      </c>
      <c r="F162">
        <v>375979.27</v>
      </c>
      <c r="J162">
        <v>305.33999999999997</v>
      </c>
      <c r="M162">
        <v>-872815.34</v>
      </c>
      <c r="N162">
        <v>2050038.21</v>
      </c>
      <c r="P162">
        <v>994670.84</v>
      </c>
      <c r="R162">
        <v>408.93</v>
      </c>
      <c r="T162">
        <v>1595596</v>
      </c>
      <c r="V162">
        <v>2118845</v>
      </c>
      <c r="Y162">
        <v>246692.44</v>
      </c>
      <c r="Z162">
        <v>204043.78</v>
      </c>
    </row>
    <row r="163" spans="1:27" x14ac:dyDescent="0.25">
      <c r="A163" t="s">
        <v>3138</v>
      </c>
      <c r="B163">
        <v>444029.67</v>
      </c>
      <c r="C163">
        <v>0</v>
      </c>
      <c r="D163">
        <v>95280.86</v>
      </c>
      <c r="E163">
        <v>1201670.74</v>
      </c>
      <c r="F163">
        <v>272051.31</v>
      </c>
      <c r="G163">
        <v>2190</v>
      </c>
      <c r="J163">
        <v>480</v>
      </c>
      <c r="M163">
        <v>1961602.78</v>
      </c>
      <c r="N163">
        <v>345682.71</v>
      </c>
      <c r="P163">
        <v>662445.65</v>
      </c>
      <c r="Q163">
        <v>281300</v>
      </c>
      <c r="R163">
        <v>684.33</v>
      </c>
      <c r="T163">
        <v>2231783</v>
      </c>
      <c r="U163">
        <v>37331</v>
      </c>
      <c r="V163">
        <v>2715643</v>
      </c>
      <c r="Y163">
        <v>238083.51</v>
      </c>
      <c r="Z163">
        <v>318540.38</v>
      </c>
    </row>
    <row r="164" spans="1:27" x14ac:dyDescent="0.25">
      <c r="A164" t="s">
        <v>3139</v>
      </c>
      <c r="B164">
        <v>899466.47</v>
      </c>
      <c r="C164">
        <v>0</v>
      </c>
      <c r="D164">
        <v>60947.29</v>
      </c>
      <c r="E164">
        <v>682268.75</v>
      </c>
      <c r="F164">
        <v>142866.68</v>
      </c>
      <c r="J164">
        <v>540.02</v>
      </c>
      <c r="M164">
        <v>969753.64</v>
      </c>
      <c r="N164">
        <v>633085.80000000005</v>
      </c>
      <c r="P164">
        <v>1065346.28</v>
      </c>
      <c r="Q164">
        <v>234400</v>
      </c>
      <c r="R164">
        <v>785.58</v>
      </c>
      <c r="T164">
        <v>907240</v>
      </c>
      <c r="U164">
        <v>48740</v>
      </c>
      <c r="V164">
        <v>1270021</v>
      </c>
      <c r="Y164">
        <v>480392.32</v>
      </c>
      <c r="Z164">
        <v>154300.01999999999</v>
      </c>
    </row>
    <row r="165" spans="1:27" x14ac:dyDescent="0.25">
      <c r="A165" t="s">
        <v>3140</v>
      </c>
      <c r="B165">
        <v>1701287.66</v>
      </c>
      <c r="C165">
        <v>0</v>
      </c>
      <c r="D165">
        <v>35558.33</v>
      </c>
      <c r="E165">
        <v>65393.39</v>
      </c>
      <c r="F165">
        <v>221324.36</v>
      </c>
      <c r="J165">
        <v>811.97</v>
      </c>
      <c r="M165">
        <v>148508.89000000001</v>
      </c>
      <c r="N165">
        <v>1315994.6399999999</v>
      </c>
      <c r="P165">
        <v>1420969.94</v>
      </c>
      <c r="Q165">
        <v>204000</v>
      </c>
      <c r="R165">
        <v>1758.16</v>
      </c>
      <c r="T165">
        <v>1874060</v>
      </c>
      <c r="U165">
        <v>131340</v>
      </c>
      <c r="V165">
        <v>2316657</v>
      </c>
      <c r="Y165">
        <v>508952.86</v>
      </c>
      <c r="Z165">
        <v>32183.4</v>
      </c>
      <c r="AA165">
        <v>51360</v>
      </c>
    </row>
    <row r="166" spans="1:27" x14ac:dyDescent="0.25">
      <c r="A166" t="s">
        <v>3141</v>
      </c>
      <c r="B166">
        <v>1068610</v>
      </c>
      <c r="C166">
        <v>0</v>
      </c>
      <c r="D166">
        <v>58668.74</v>
      </c>
      <c r="E166">
        <v>82743.22</v>
      </c>
      <c r="F166">
        <v>399667.39</v>
      </c>
      <c r="G166">
        <v>0</v>
      </c>
      <c r="J166">
        <v>683.05</v>
      </c>
      <c r="M166">
        <v>-410467.24</v>
      </c>
      <c r="N166">
        <v>1954472.19</v>
      </c>
      <c r="P166">
        <v>1505163.32</v>
      </c>
      <c r="Q166">
        <v>186000</v>
      </c>
      <c r="R166">
        <v>979.87</v>
      </c>
      <c r="T166">
        <v>2392430</v>
      </c>
      <c r="U166">
        <v>30000</v>
      </c>
      <c r="V166">
        <v>2849192</v>
      </c>
      <c r="Y166">
        <v>829925.14</v>
      </c>
      <c r="Z166">
        <v>174644.7</v>
      </c>
      <c r="AA166">
        <v>52500</v>
      </c>
    </row>
    <row r="167" spans="1:27" x14ac:dyDescent="0.25">
      <c r="A167" t="s">
        <v>3142</v>
      </c>
      <c r="B167">
        <v>1159920.1599999999</v>
      </c>
      <c r="C167">
        <v>0</v>
      </c>
      <c r="D167">
        <v>36440.5</v>
      </c>
      <c r="E167">
        <v>300633.26</v>
      </c>
      <c r="F167">
        <v>36478.269999999997</v>
      </c>
      <c r="G167">
        <v>10100</v>
      </c>
      <c r="J167">
        <v>0</v>
      </c>
      <c r="M167">
        <v>-258143.61</v>
      </c>
      <c r="N167">
        <v>1659140.58</v>
      </c>
      <c r="P167">
        <v>1328299.9099999999</v>
      </c>
      <c r="Q167">
        <v>25800</v>
      </c>
      <c r="R167">
        <v>1299.6099999999999</v>
      </c>
      <c r="T167">
        <v>1476120</v>
      </c>
      <c r="U167">
        <v>33800</v>
      </c>
      <c r="V167">
        <v>1809253</v>
      </c>
      <c r="Y167">
        <v>788771.46</v>
      </c>
      <c r="Z167">
        <v>92386.880000000005</v>
      </c>
      <c r="AA167">
        <v>45000</v>
      </c>
    </row>
    <row r="168" spans="1:27" x14ac:dyDescent="0.25">
      <c r="A168" t="s">
        <v>3143</v>
      </c>
      <c r="B168">
        <v>192333.32</v>
      </c>
      <c r="C168">
        <v>0</v>
      </c>
      <c r="D168">
        <v>22704.13</v>
      </c>
      <c r="E168">
        <v>143345.1</v>
      </c>
      <c r="F168">
        <v>188592.97</v>
      </c>
      <c r="G168">
        <v>9990</v>
      </c>
      <c r="J168">
        <v>402.42</v>
      </c>
      <c r="M168">
        <v>-2633095.4700000002</v>
      </c>
      <c r="N168">
        <v>3430123.36</v>
      </c>
      <c r="P168">
        <v>1460147.07</v>
      </c>
      <c r="R168">
        <v>417.94</v>
      </c>
      <c r="T168">
        <v>2452090</v>
      </c>
      <c r="U168">
        <v>18500</v>
      </c>
      <c r="V168">
        <v>2882428.79</v>
      </c>
      <c r="W168">
        <v>14072</v>
      </c>
      <c r="X168">
        <v>19000</v>
      </c>
      <c r="Y168">
        <v>985908.51</v>
      </c>
      <c r="Z168">
        <v>102157.4</v>
      </c>
      <c r="AA168">
        <v>36000</v>
      </c>
    </row>
    <row r="169" spans="1:27" x14ac:dyDescent="0.25">
      <c r="A169" t="s">
        <v>3144</v>
      </c>
      <c r="B169">
        <v>546562.54</v>
      </c>
      <c r="C169">
        <v>0</v>
      </c>
      <c r="D169">
        <v>75168.289999999994</v>
      </c>
      <c r="E169">
        <v>397642.63</v>
      </c>
      <c r="F169">
        <v>198452.49</v>
      </c>
      <c r="J169">
        <v>1348.06</v>
      </c>
      <c r="M169">
        <v>915401.62</v>
      </c>
      <c r="P169">
        <v>1765850.31</v>
      </c>
      <c r="Q169">
        <v>54200</v>
      </c>
      <c r="R169">
        <v>770.37</v>
      </c>
      <c r="T169">
        <v>1226880</v>
      </c>
      <c r="U169">
        <v>18500</v>
      </c>
      <c r="V169">
        <v>1701886</v>
      </c>
      <c r="W169">
        <v>3000</v>
      </c>
      <c r="Y169">
        <v>413402.18</v>
      </c>
      <c r="Z169">
        <v>29197.48</v>
      </c>
    </row>
    <row r="170" spans="1:27" x14ac:dyDescent="0.25">
      <c r="A170" t="s">
        <v>3145</v>
      </c>
      <c r="B170">
        <v>767928.97</v>
      </c>
      <c r="C170">
        <v>0</v>
      </c>
      <c r="D170">
        <v>73354.539999999994</v>
      </c>
      <c r="E170">
        <v>149834.65</v>
      </c>
      <c r="F170">
        <v>459894</v>
      </c>
      <c r="J170">
        <v>845.95</v>
      </c>
      <c r="M170">
        <v>1261350.3999999999</v>
      </c>
      <c r="P170">
        <v>2119413.15</v>
      </c>
      <c r="R170">
        <v>1078.55</v>
      </c>
      <c r="T170">
        <v>1668680</v>
      </c>
      <c r="U170">
        <v>37000</v>
      </c>
      <c r="V170">
        <v>2357677.84</v>
      </c>
      <c r="Y170">
        <v>646921.86</v>
      </c>
      <c r="Z170">
        <v>136134.94</v>
      </c>
    </row>
    <row r="171" spans="1:27" x14ac:dyDescent="0.25">
      <c r="A171" t="s">
        <v>3146</v>
      </c>
      <c r="B171">
        <v>426971.12</v>
      </c>
      <c r="D171">
        <v>45298.23</v>
      </c>
      <c r="E171">
        <v>314664.07</v>
      </c>
      <c r="F171">
        <v>721403.42</v>
      </c>
      <c r="J171">
        <v>18</v>
      </c>
      <c r="M171">
        <v>1190014.76</v>
      </c>
      <c r="P171">
        <v>1578230.98</v>
      </c>
      <c r="R171">
        <v>485.43</v>
      </c>
      <c r="T171">
        <v>1511010</v>
      </c>
      <c r="U171">
        <v>24000</v>
      </c>
      <c r="V171">
        <v>2033201</v>
      </c>
      <c r="W171">
        <v>1500</v>
      </c>
      <c r="Y171">
        <v>303376.48</v>
      </c>
      <c r="Z171">
        <v>67066.100000000006</v>
      </c>
    </row>
    <row r="172" spans="1:27" x14ac:dyDescent="0.25">
      <c r="A172" t="s">
        <v>3147</v>
      </c>
      <c r="B172">
        <v>1161175.6599999999</v>
      </c>
      <c r="C172">
        <v>0</v>
      </c>
      <c r="D172">
        <v>82958.39</v>
      </c>
      <c r="E172">
        <v>40428.86</v>
      </c>
      <c r="F172">
        <v>-55930.25</v>
      </c>
      <c r="J172">
        <v>3383.6</v>
      </c>
      <c r="M172">
        <v>722296.2</v>
      </c>
      <c r="P172">
        <v>1888841.78</v>
      </c>
      <c r="Q172">
        <v>291520</v>
      </c>
      <c r="R172">
        <v>1150.6600000000001</v>
      </c>
      <c r="T172">
        <v>2276750</v>
      </c>
      <c r="U172">
        <v>37000</v>
      </c>
      <c r="V172">
        <v>2840371</v>
      </c>
      <c r="X172">
        <v>6000</v>
      </c>
      <c r="Y172">
        <v>542191.93000000005</v>
      </c>
      <c r="Z172">
        <v>146877.9</v>
      </c>
    </row>
    <row r="173" spans="1:27" x14ac:dyDescent="0.25">
      <c r="A173" t="s">
        <v>3148</v>
      </c>
      <c r="B173">
        <v>1307836.26</v>
      </c>
      <c r="C173">
        <v>0</v>
      </c>
      <c r="D173">
        <v>129530.38</v>
      </c>
      <c r="E173">
        <v>275267.34000000003</v>
      </c>
      <c r="F173">
        <v>273110.59999999998</v>
      </c>
      <c r="J173">
        <v>214.98</v>
      </c>
      <c r="M173">
        <v>1516649.82</v>
      </c>
      <c r="P173">
        <v>2019227.47</v>
      </c>
      <c r="Q173">
        <v>263900</v>
      </c>
      <c r="R173">
        <v>1792.04</v>
      </c>
      <c r="T173">
        <v>1946190</v>
      </c>
      <c r="U173">
        <v>31500</v>
      </c>
      <c r="V173">
        <v>2506326</v>
      </c>
      <c r="W173">
        <v>4500</v>
      </c>
      <c r="X173">
        <v>2940</v>
      </c>
      <c r="Y173">
        <v>634157.92000000004</v>
      </c>
      <c r="Z173">
        <v>143644.56</v>
      </c>
    </row>
    <row r="174" spans="1:27" x14ac:dyDescent="0.25">
      <c r="A174" t="s">
        <v>3149</v>
      </c>
      <c r="B174">
        <v>1070658</v>
      </c>
      <c r="C174">
        <v>0</v>
      </c>
      <c r="D174">
        <v>40708.79</v>
      </c>
      <c r="E174">
        <v>295920.74</v>
      </c>
      <c r="F174">
        <v>157347.88</v>
      </c>
      <c r="J174">
        <v>-777.77</v>
      </c>
      <c r="M174">
        <v>1064877.83</v>
      </c>
      <c r="P174">
        <v>2698921.57</v>
      </c>
      <c r="R174">
        <v>979.26</v>
      </c>
      <c r="T174">
        <v>1804880</v>
      </c>
      <c r="U174">
        <v>37000</v>
      </c>
      <c r="V174">
        <v>2784312.92</v>
      </c>
      <c r="Y174">
        <v>669736.73</v>
      </c>
      <c r="Z174">
        <v>88814.58</v>
      </c>
    </row>
    <row r="175" spans="1:27" x14ac:dyDescent="0.25">
      <c r="A175" t="s">
        <v>3150</v>
      </c>
      <c r="B175">
        <v>1493444.88</v>
      </c>
      <c r="C175">
        <v>0</v>
      </c>
      <c r="D175">
        <v>627133.6</v>
      </c>
      <c r="E175">
        <v>95437.87</v>
      </c>
      <c r="F175">
        <v>165807.56</v>
      </c>
      <c r="J175">
        <v>1441.2</v>
      </c>
      <c r="M175">
        <v>-282522.40000000002</v>
      </c>
      <c r="N175">
        <v>1908740.29</v>
      </c>
      <c r="P175">
        <v>2252056.46</v>
      </c>
      <c r="Q175">
        <v>326000</v>
      </c>
      <c r="R175">
        <v>1383.05</v>
      </c>
      <c r="T175">
        <v>1716700</v>
      </c>
      <c r="V175">
        <v>2380961</v>
      </c>
      <c r="W175">
        <v>7698</v>
      </c>
      <c r="Y175">
        <v>600759.61</v>
      </c>
      <c r="Z175">
        <v>66893.58</v>
      </c>
    </row>
    <row r="176" spans="1:27" x14ac:dyDescent="0.25">
      <c r="A176" t="s">
        <v>3151</v>
      </c>
      <c r="B176">
        <v>1141035.22</v>
      </c>
      <c r="C176">
        <v>16600</v>
      </c>
      <c r="D176">
        <v>341316.95</v>
      </c>
      <c r="E176">
        <v>279440.36</v>
      </c>
      <c r="F176">
        <v>791633.88</v>
      </c>
      <c r="J176">
        <v>653.11</v>
      </c>
      <c r="M176">
        <v>-625494.52</v>
      </c>
      <c r="N176">
        <v>2036218.61</v>
      </c>
      <c r="P176">
        <v>2900583.86</v>
      </c>
      <c r="Q176">
        <v>296000</v>
      </c>
      <c r="R176">
        <v>1028.0899999999999</v>
      </c>
      <c r="T176">
        <v>1229500</v>
      </c>
      <c r="V176">
        <v>1770950</v>
      </c>
      <c r="Y176">
        <v>605215.66</v>
      </c>
      <c r="Z176">
        <v>174857.08</v>
      </c>
    </row>
    <row r="177" spans="1:28" x14ac:dyDescent="0.25">
      <c r="A177" t="s">
        <v>3152</v>
      </c>
      <c r="B177">
        <v>726361.69</v>
      </c>
      <c r="C177">
        <v>0</v>
      </c>
      <c r="D177">
        <v>303393.38</v>
      </c>
      <c r="E177">
        <v>10</v>
      </c>
      <c r="F177">
        <v>252381.54</v>
      </c>
      <c r="J177">
        <v>205.6</v>
      </c>
      <c r="M177">
        <v>-1444997.47</v>
      </c>
      <c r="N177">
        <v>2581996.2400000002</v>
      </c>
      <c r="P177">
        <v>1383192</v>
      </c>
      <c r="Q177">
        <v>193900</v>
      </c>
      <c r="R177">
        <v>883.16</v>
      </c>
      <c r="T177">
        <v>1121400</v>
      </c>
      <c r="V177">
        <v>1580104</v>
      </c>
      <c r="W177">
        <v>23621.99</v>
      </c>
      <c r="Y177">
        <v>545963.16</v>
      </c>
      <c r="Z177">
        <v>51368.77</v>
      </c>
      <c r="AB177">
        <v>6000</v>
      </c>
    </row>
    <row r="178" spans="1:28" x14ac:dyDescent="0.25">
      <c r="A178" t="s">
        <v>3153</v>
      </c>
      <c r="B178">
        <v>764182.51</v>
      </c>
      <c r="C178">
        <v>53400</v>
      </c>
      <c r="D178">
        <v>596906.23</v>
      </c>
      <c r="E178">
        <v>2571.14</v>
      </c>
      <c r="F178">
        <v>203517.9</v>
      </c>
      <c r="J178">
        <v>2463.04</v>
      </c>
      <c r="M178">
        <v>22098.97</v>
      </c>
      <c r="N178">
        <v>1442473.15</v>
      </c>
      <c r="P178">
        <v>1788457.52</v>
      </c>
      <c r="Q178">
        <v>368316</v>
      </c>
      <c r="R178">
        <v>650.78</v>
      </c>
      <c r="T178">
        <v>1290600</v>
      </c>
      <c r="U178">
        <v>80</v>
      </c>
      <c r="V178">
        <v>1753461</v>
      </c>
      <c r="W178">
        <v>31078</v>
      </c>
      <c r="Y178">
        <v>732948.92</v>
      </c>
      <c r="Z178">
        <v>306176.26</v>
      </c>
    </row>
    <row r="179" spans="1:28" x14ac:dyDescent="0.25">
      <c r="A179" t="s">
        <v>3154</v>
      </c>
      <c r="B179">
        <v>951992.44</v>
      </c>
      <c r="C179">
        <v>10000</v>
      </c>
      <c r="D179">
        <v>311084.76</v>
      </c>
      <c r="E179">
        <v>21998.44</v>
      </c>
      <c r="F179">
        <v>732180.45</v>
      </c>
      <c r="J179">
        <v>0</v>
      </c>
      <c r="M179">
        <v>-41914.17</v>
      </c>
      <c r="N179">
        <v>1708773.29</v>
      </c>
      <c r="P179">
        <v>1265954.19</v>
      </c>
      <c r="Q179">
        <v>311745</v>
      </c>
      <c r="R179">
        <v>836.79</v>
      </c>
      <c r="T179">
        <v>858400</v>
      </c>
      <c r="V179">
        <v>1093395</v>
      </c>
      <c r="W179">
        <v>20524</v>
      </c>
      <c r="Y179">
        <v>459523.65</v>
      </c>
      <c r="Z179">
        <v>154695.85999999999</v>
      </c>
    </row>
    <row r="180" spans="1:28" x14ac:dyDescent="0.25">
      <c r="A180" t="s">
        <v>3155</v>
      </c>
      <c r="B180">
        <v>987421.31</v>
      </c>
      <c r="C180">
        <v>0</v>
      </c>
      <c r="D180">
        <v>451116.53</v>
      </c>
      <c r="E180">
        <v>8866.01</v>
      </c>
      <c r="F180">
        <v>25632.35</v>
      </c>
      <c r="J180">
        <v>0</v>
      </c>
      <c r="M180">
        <v>-833970.31</v>
      </c>
      <c r="N180">
        <v>1572242.02</v>
      </c>
      <c r="P180">
        <v>1575531.73</v>
      </c>
      <c r="Q180">
        <v>338935</v>
      </c>
      <c r="R180">
        <v>581.91</v>
      </c>
      <c r="T180">
        <v>1314400</v>
      </c>
      <c r="V180">
        <v>1712476</v>
      </c>
      <c r="Y180">
        <v>357224.8</v>
      </c>
      <c r="Z180">
        <v>21208.35</v>
      </c>
    </row>
    <row r="181" spans="1:28" x14ac:dyDescent="0.25">
      <c r="A181" t="s">
        <v>3156</v>
      </c>
      <c r="B181">
        <v>668863.98</v>
      </c>
      <c r="C181">
        <v>0</v>
      </c>
      <c r="D181">
        <v>402320.76</v>
      </c>
      <c r="E181">
        <v>303937.43</v>
      </c>
      <c r="F181">
        <v>63530.82</v>
      </c>
      <c r="J181">
        <v>2467.42</v>
      </c>
      <c r="M181">
        <v>154820.74</v>
      </c>
      <c r="N181">
        <v>1286359.3700000001</v>
      </c>
      <c r="P181">
        <v>1719485.4399999999</v>
      </c>
      <c r="Q181">
        <v>405590</v>
      </c>
      <c r="R181">
        <v>896.7</v>
      </c>
      <c r="T181">
        <v>1796700</v>
      </c>
      <c r="V181">
        <v>2170764</v>
      </c>
      <c r="W181">
        <v>11720</v>
      </c>
      <c r="X181">
        <v>22946.9</v>
      </c>
      <c r="Y181">
        <v>1013721.83</v>
      </c>
      <c r="Z181">
        <v>285713.95</v>
      </c>
    </row>
    <row r="182" spans="1:28" x14ac:dyDescent="0.25">
      <c r="A182" t="s">
        <v>3157</v>
      </c>
      <c r="B182">
        <v>860254.4</v>
      </c>
      <c r="C182">
        <v>21454.880000000001</v>
      </c>
      <c r="D182">
        <v>71433.39</v>
      </c>
      <c r="E182">
        <v>182707.27</v>
      </c>
      <c r="F182">
        <v>97105.78</v>
      </c>
      <c r="G182">
        <v>26646.47</v>
      </c>
      <c r="I182">
        <v>1107</v>
      </c>
      <c r="M182">
        <v>-815884.01</v>
      </c>
      <c r="N182">
        <v>1621669.25</v>
      </c>
      <c r="P182">
        <v>970363.5</v>
      </c>
      <c r="Q182">
        <v>160040</v>
      </c>
      <c r="R182">
        <v>658.5</v>
      </c>
      <c r="T182">
        <v>778470</v>
      </c>
      <c r="U182">
        <v>190822.82</v>
      </c>
      <c r="V182">
        <v>1113855</v>
      </c>
      <c r="Y182">
        <v>277171.83</v>
      </c>
      <c r="Z182">
        <v>53678.48</v>
      </c>
    </row>
    <row r="183" spans="1:28" x14ac:dyDescent="0.25">
      <c r="A183" t="s">
        <v>3158</v>
      </c>
      <c r="B183">
        <v>700634.56</v>
      </c>
      <c r="C183">
        <v>0</v>
      </c>
      <c r="D183">
        <v>93103.57</v>
      </c>
      <c r="E183">
        <v>108973.81</v>
      </c>
      <c r="F183">
        <v>572329.81999999995</v>
      </c>
      <c r="G183">
        <v>55120</v>
      </c>
      <c r="J183">
        <v>273.2</v>
      </c>
      <c r="M183">
        <v>-1182690.04</v>
      </c>
      <c r="N183">
        <v>2143817.25</v>
      </c>
      <c r="P183">
        <v>1264360.3500000001</v>
      </c>
      <c r="Q183">
        <v>249930</v>
      </c>
      <c r="R183">
        <v>295.35000000000002</v>
      </c>
      <c r="T183">
        <v>1239650</v>
      </c>
      <c r="U183">
        <v>437126.75</v>
      </c>
      <c r="V183">
        <v>1796834</v>
      </c>
      <c r="Y183">
        <v>400517.97</v>
      </c>
      <c r="Z183">
        <v>196202.93</v>
      </c>
    </row>
    <row r="184" spans="1:28" x14ac:dyDescent="0.25">
      <c r="A184" t="s">
        <v>3159</v>
      </c>
      <c r="B184">
        <v>706607.22</v>
      </c>
      <c r="C184">
        <v>798</v>
      </c>
      <c r="D184">
        <v>22869.439999999999</v>
      </c>
      <c r="E184">
        <v>1983097.37</v>
      </c>
      <c r="F184">
        <v>203340.69</v>
      </c>
      <c r="G184">
        <v>0</v>
      </c>
      <c r="M184">
        <v>2417802.64</v>
      </c>
      <c r="N184">
        <v>309335.96999999997</v>
      </c>
      <c r="P184">
        <v>758180.25</v>
      </c>
      <c r="Q184">
        <v>185500</v>
      </c>
      <c r="R184">
        <v>490.65</v>
      </c>
      <c r="T184">
        <v>856000</v>
      </c>
      <c r="U184">
        <v>157320.20000000001</v>
      </c>
      <c r="V184">
        <v>1023474</v>
      </c>
      <c r="Y184">
        <v>309487.64</v>
      </c>
      <c r="Z184">
        <v>137032.85</v>
      </c>
    </row>
    <row r="185" spans="1:28" x14ac:dyDescent="0.25">
      <c r="A185" t="s">
        <v>3160</v>
      </c>
      <c r="B185">
        <v>488421.04</v>
      </c>
      <c r="C185">
        <v>35809.4</v>
      </c>
      <c r="D185">
        <v>28057.71</v>
      </c>
      <c r="E185">
        <v>84883.13</v>
      </c>
      <c r="F185">
        <v>545116.56000000006</v>
      </c>
      <c r="G185">
        <v>19989</v>
      </c>
      <c r="J185">
        <v>820</v>
      </c>
      <c r="M185">
        <v>-590880.96</v>
      </c>
      <c r="N185">
        <v>1558084.6</v>
      </c>
      <c r="P185">
        <v>728012.09</v>
      </c>
      <c r="Q185">
        <v>153070</v>
      </c>
      <c r="R185">
        <v>291.61</v>
      </c>
      <c r="T185">
        <v>737820</v>
      </c>
      <c r="U185">
        <v>175813.05</v>
      </c>
      <c r="V185">
        <v>966199</v>
      </c>
      <c r="W185">
        <v>480</v>
      </c>
      <c r="Y185">
        <v>307729.14</v>
      </c>
      <c r="Z185">
        <v>149571.87</v>
      </c>
    </row>
    <row r="186" spans="1:28" x14ac:dyDescent="0.25">
      <c r="A186" t="s">
        <v>3161</v>
      </c>
      <c r="B186">
        <v>721597.07</v>
      </c>
      <c r="C186">
        <v>20000</v>
      </c>
      <c r="D186">
        <v>10728.55</v>
      </c>
      <c r="E186">
        <v>315357.51</v>
      </c>
      <c r="F186">
        <v>88027.86</v>
      </c>
      <c r="G186">
        <v>-7000</v>
      </c>
      <c r="J186">
        <v>918</v>
      </c>
      <c r="M186">
        <v>-1031675.21</v>
      </c>
      <c r="N186">
        <v>1939631.19</v>
      </c>
      <c r="P186">
        <v>1280522.6399999999</v>
      </c>
      <c r="Q186">
        <v>171690</v>
      </c>
      <c r="R186">
        <v>546.04</v>
      </c>
      <c r="T186">
        <v>1482947.1</v>
      </c>
      <c r="U186">
        <v>258485.73</v>
      </c>
      <c r="V186">
        <v>1751344.9</v>
      </c>
      <c r="Y186">
        <v>756393.77</v>
      </c>
      <c r="Z186">
        <v>58888.33</v>
      </c>
    </row>
    <row r="187" spans="1:28" x14ac:dyDescent="0.25">
      <c r="A187" t="s">
        <v>3162</v>
      </c>
      <c r="B187">
        <v>1045691.81</v>
      </c>
      <c r="C187">
        <v>68864.350000000006</v>
      </c>
      <c r="D187">
        <v>70681.7</v>
      </c>
      <c r="E187">
        <v>89894.48</v>
      </c>
      <c r="F187">
        <v>124199.03</v>
      </c>
      <c r="G187">
        <v>10220</v>
      </c>
      <c r="J187">
        <v>0</v>
      </c>
      <c r="M187">
        <v>-1213901.95</v>
      </c>
      <c r="N187">
        <v>2258666.42</v>
      </c>
      <c r="P187">
        <v>1814793.79</v>
      </c>
      <c r="Q187">
        <v>273260</v>
      </c>
      <c r="R187">
        <v>844.55</v>
      </c>
      <c r="T187">
        <v>2228366</v>
      </c>
      <c r="U187">
        <v>296821.75</v>
      </c>
      <c r="V187">
        <v>2875363.39</v>
      </c>
      <c r="Y187">
        <v>868661.81</v>
      </c>
      <c r="Z187">
        <v>46904.44</v>
      </c>
      <c r="AB187">
        <v>3000</v>
      </c>
    </row>
    <row r="188" spans="1:28" x14ac:dyDescent="0.25">
      <c r="A188" t="s">
        <v>3163</v>
      </c>
      <c r="B188">
        <v>423436.35</v>
      </c>
      <c r="C188">
        <v>43050.46</v>
      </c>
      <c r="D188">
        <v>55215.73</v>
      </c>
      <c r="E188">
        <v>-49685.16</v>
      </c>
      <c r="F188">
        <v>242209.79</v>
      </c>
      <c r="G188">
        <v>13237.22</v>
      </c>
      <c r="M188">
        <v>-2798713.46</v>
      </c>
      <c r="N188">
        <v>3335566.08</v>
      </c>
      <c r="P188">
        <v>693839.69</v>
      </c>
      <c r="Q188">
        <v>109000</v>
      </c>
      <c r="R188">
        <v>240.66</v>
      </c>
      <c r="T188">
        <v>885580</v>
      </c>
      <c r="U188">
        <v>172908.04</v>
      </c>
      <c r="V188">
        <v>1130368.48</v>
      </c>
      <c r="Y188">
        <v>203858.02</v>
      </c>
      <c r="Z188">
        <v>124779.56</v>
      </c>
    </row>
    <row r="189" spans="1:28" x14ac:dyDescent="0.25">
      <c r="A189" t="s">
        <v>3164</v>
      </c>
      <c r="B189">
        <v>821177.23</v>
      </c>
      <c r="C189">
        <v>1744</v>
      </c>
      <c r="D189">
        <v>27439.05</v>
      </c>
      <c r="E189">
        <v>127831.93</v>
      </c>
      <c r="F189">
        <v>162710.16</v>
      </c>
      <c r="G189">
        <v>23435.07</v>
      </c>
      <c r="J189">
        <v>12971</v>
      </c>
      <c r="M189">
        <v>-1278400.3500000001</v>
      </c>
      <c r="N189">
        <v>1980732.96</v>
      </c>
      <c r="P189">
        <v>1174971.1000000001</v>
      </c>
      <c r="Q189">
        <v>18661</v>
      </c>
      <c r="R189">
        <v>651.78</v>
      </c>
      <c r="T189">
        <v>1404510</v>
      </c>
      <c r="U189">
        <v>384008.91</v>
      </c>
      <c r="V189">
        <v>1856367</v>
      </c>
      <c r="W189">
        <v>2736</v>
      </c>
      <c r="Y189">
        <v>432404.08</v>
      </c>
      <c r="Z189">
        <v>29843.01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L189"/>
  <sheetViews>
    <sheetView topLeftCell="A166" zoomScale="102" zoomScaleNormal="102" workbookViewId="0">
      <selection activeCell="AK22" sqref="AK22"/>
    </sheetView>
  </sheetViews>
  <sheetFormatPr defaultColWidth="9" defaultRowHeight="13.8" x14ac:dyDescent="0.25"/>
  <cols>
    <col min="1" max="1" width="6" style="1" customWidth="1"/>
    <col min="2" max="2" width="18.09765625" style="1" bestFit="1" customWidth="1"/>
    <col min="3" max="3" width="7.69921875" style="66" bestFit="1" customWidth="1"/>
    <col min="4" max="4" width="25.09765625" style="67" customWidth="1"/>
    <col min="5" max="5" width="38.5" bestFit="1" customWidth="1"/>
    <col min="6" max="8" width="8.796875" style="297"/>
    <col min="9" max="10" width="8.796875"/>
    <col min="11" max="15" width="8.796875" style="297"/>
    <col min="16" max="18" width="8.796875"/>
    <col min="19" max="25" width="8.796875" style="297"/>
    <col min="26" max="32" width="8.796875"/>
    <col min="33" max="33" width="20.09765625" style="75" customWidth="1"/>
    <col min="34" max="34" width="15.5" style="30" bestFit="1" customWidth="1"/>
    <col min="35" max="35" width="14.09765625" style="25" bestFit="1" customWidth="1"/>
    <col min="36" max="36" width="15.09765625" style="34" bestFit="1" customWidth="1"/>
    <col min="37" max="37" width="15.09765625" style="35" bestFit="1" customWidth="1"/>
    <col min="38" max="38" width="16.69921875" style="26" bestFit="1" customWidth="1"/>
    <col min="39" max="16384" width="9" style="1"/>
  </cols>
  <sheetData>
    <row r="1" spans="3:38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2448</v>
      </c>
      <c r="L1" s="297" t="s">
        <v>2449</v>
      </c>
      <c r="M1" s="297" t="s">
        <v>2450</v>
      </c>
      <c r="N1" s="297" t="s">
        <v>2451</v>
      </c>
      <c r="O1" s="297" t="s">
        <v>2582</v>
      </c>
      <c r="P1" t="s">
        <v>2453</v>
      </c>
      <c r="Q1" t="s">
        <v>2454</v>
      </c>
      <c r="R1" t="s">
        <v>2455</v>
      </c>
      <c r="S1" s="297" t="s">
        <v>2456</v>
      </c>
      <c r="T1" s="297" t="s">
        <v>2457</v>
      </c>
      <c r="U1" s="297" t="s">
        <v>2458</v>
      </c>
      <c r="V1" s="297" t="s">
        <v>2459</v>
      </c>
      <c r="W1" s="297" t="s">
        <v>2802</v>
      </c>
      <c r="X1" s="297" t="s">
        <v>2460</v>
      </c>
      <c r="Y1" s="297" t="s">
        <v>2461</v>
      </c>
      <c r="Z1" t="s">
        <v>2462</v>
      </c>
      <c r="AA1" t="s">
        <v>2463</v>
      </c>
      <c r="AB1" t="s">
        <v>2464</v>
      </c>
      <c r="AC1" t="s">
        <v>2465</v>
      </c>
      <c r="AD1" t="s">
        <v>2466</v>
      </c>
      <c r="AE1" t="s">
        <v>2583</v>
      </c>
      <c r="AF1" t="s">
        <v>2467</v>
      </c>
      <c r="AG1" s="74" t="s">
        <v>6</v>
      </c>
      <c r="AH1" s="30" t="s">
        <v>7</v>
      </c>
      <c r="AI1" s="32" t="s">
        <v>8</v>
      </c>
      <c r="AJ1" s="33" t="s">
        <v>9</v>
      </c>
      <c r="AK1" s="23" t="s">
        <v>10</v>
      </c>
      <c r="AL1" s="26" t="s">
        <v>11</v>
      </c>
    </row>
    <row r="2" spans="3:38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2476</v>
      </c>
      <c r="L2" s="297" t="s">
        <v>2477</v>
      </c>
      <c r="M2" s="297" t="s">
        <v>2478</v>
      </c>
      <c r="N2" s="297" t="s">
        <v>2479</v>
      </c>
      <c r="O2" s="297" t="s">
        <v>2587</v>
      </c>
      <c r="P2" t="s">
        <v>2481</v>
      </c>
      <c r="Q2" t="s">
        <v>2482</v>
      </c>
      <c r="R2" t="s">
        <v>2483</v>
      </c>
      <c r="S2" s="297" t="s">
        <v>2484</v>
      </c>
      <c r="T2" s="297" t="s">
        <v>2485</v>
      </c>
      <c r="U2" s="297" t="s">
        <v>2486</v>
      </c>
      <c r="V2" s="297" t="s">
        <v>2487</v>
      </c>
      <c r="W2" s="297" t="s">
        <v>2803</v>
      </c>
      <c r="X2" s="297" t="s">
        <v>2488</v>
      </c>
      <c r="Y2" s="297" t="s">
        <v>2489</v>
      </c>
      <c r="Z2" t="s">
        <v>2490</v>
      </c>
      <c r="AA2" t="s">
        <v>2491</v>
      </c>
      <c r="AB2" t="s">
        <v>2492</v>
      </c>
      <c r="AC2" t="s">
        <v>2493</v>
      </c>
      <c r="AD2" t="s">
        <v>2494</v>
      </c>
      <c r="AE2" t="s">
        <v>2588</v>
      </c>
      <c r="AF2" t="s">
        <v>2495</v>
      </c>
      <c r="AG2" s="74"/>
      <c r="AI2" s="32"/>
      <c r="AJ2" s="33"/>
      <c r="AK2" s="23"/>
    </row>
    <row r="3" spans="3:38" x14ac:dyDescent="0.25">
      <c r="E3" t="s">
        <v>2496</v>
      </c>
      <c r="F3" s="297">
        <v>125151214.7</v>
      </c>
      <c r="G3" s="297">
        <v>2958368.16</v>
      </c>
      <c r="H3" s="297">
        <v>21563275.217999998</v>
      </c>
      <c r="I3">
        <v>79717062.099999994</v>
      </c>
      <c r="J3">
        <v>34072724.939999998</v>
      </c>
      <c r="K3" s="297">
        <v>215687.36</v>
      </c>
      <c r="L3" s="297">
        <v>0.02</v>
      </c>
      <c r="M3" s="297">
        <v>201157</v>
      </c>
      <c r="N3" s="297">
        <v>1109277.1200000001</v>
      </c>
      <c r="O3" s="297">
        <v>200</v>
      </c>
      <c r="P3">
        <v>-6929665.5499999998</v>
      </c>
      <c r="Q3">
        <v>-81535207.459999993</v>
      </c>
      <c r="R3">
        <v>306802084.63999999</v>
      </c>
      <c r="S3" s="297">
        <v>12145</v>
      </c>
      <c r="T3" s="297">
        <v>287085741.25</v>
      </c>
      <c r="U3" s="297">
        <v>28086270.239999998</v>
      </c>
      <c r="V3" s="297">
        <v>123441.91</v>
      </c>
      <c r="W3" s="297">
        <v>17895</v>
      </c>
      <c r="X3" s="297">
        <v>295761357.61000001</v>
      </c>
      <c r="Y3" s="297">
        <v>45914420.670000002</v>
      </c>
      <c r="Z3">
        <v>383366470.80000001</v>
      </c>
      <c r="AA3">
        <v>753290.69</v>
      </c>
      <c r="AB3">
        <v>600988.19999999995</v>
      </c>
      <c r="AC3">
        <v>143636423.42199999</v>
      </c>
      <c r="AD3">
        <v>19642112.100000001</v>
      </c>
      <c r="AE3">
        <v>28317173.5</v>
      </c>
      <c r="AF3">
        <v>492006.63</v>
      </c>
      <c r="AG3" s="76">
        <f t="shared" ref="AG3:AL3" si="0">SUM(AG4:AG189)</f>
        <v>145714332.26800001</v>
      </c>
      <c r="AH3" s="31">
        <f t="shared" si="0"/>
        <v>1525458.6500000001</v>
      </c>
      <c r="AI3" s="21">
        <f t="shared" si="0"/>
        <v>144188873.618</v>
      </c>
      <c r="AJ3" s="15">
        <f t="shared" si="0"/>
        <v>705587590.16000056</v>
      </c>
      <c r="AK3" s="16" t="e">
        <f>SUM(#REF!)</f>
        <v>#REF!</v>
      </c>
      <c r="AL3" s="26" t="e">
        <f t="shared" si="0"/>
        <v>#REF!</v>
      </c>
    </row>
    <row r="4" spans="3:38" x14ac:dyDescent="0.25">
      <c r="E4" t="s">
        <v>3348</v>
      </c>
      <c r="F4" s="297">
        <v>371629.19</v>
      </c>
      <c r="H4" s="297">
        <v>18850</v>
      </c>
      <c r="I4">
        <v>2527302.4</v>
      </c>
      <c r="J4">
        <v>102812.06</v>
      </c>
      <c r="K4" s="297">
        <v>0</v>
      </c>
      <c r="L4" s="297">
        <v>0</v>
      </c>
      <c r="Q4">
        <v>1319697.55</v>
      </c>
      <c r="R4">
        <v>1532600</v>
      </c>
      <c r="V4" s="297">
        <v>86.71</v>
      </c>
      <c r="W4" s="297">
        <v>1555</v>
      </c>
      <c r="X4" s="297">
        <v>1726434</v>
      </c>
      <c r="Y4" s="297">
        <v>2583858.6</v>
      </c>
      <c r="Z4">
        <v>2148464</v>
      </c>
      <c r="AA4">
        <v>8873.7000000000007</v>
      </c>
      <c r="AB4">
        <v>10440</v>
      </c>
      <c r="AC4">
        <v>151255.56</v>
      </c>
      <c r="AD4">
        <v>196749.95</v>
      </c>
      <c r="AE4">
        <v>1590905</v>
      </c>
      <c r="AF4">
        <v>1655</v>
      </c>
      <c r="AG4" s="76">
        <f t="shared" ref="AG4:AG22" si="1">SUM(F4:H4)</f>
        <v>390479.19</v>
      </c>
      <c r="AH4" s="31">
        <f t="shared" ref="AH4:AH21" si="2">SUM(K4:N4)</f>
        <v>0</v>
      </c>
      <c r="AI4" s="21">
        <f>AG4-AH4</f>
        <v>390479.19</v>
      </c>
      <c r="AJ4" s="15">
        <f t="shared" ref="AJ4:AJ21" si="3">SUM(S4:AF4)</f>
        <v>8420277.5199999996</v>
      </c>
      <c r="AK4" s="16" t="e">
        <f>SUM(#REF!)</f>
        <v>#REF!</v>
      </c>
      <c r="AL4" s="26" t="e">
        <f>AJ4-AK4</f>
        <v>#REF!</v>
      </c>
    </row>
    <row r="5" spans="3:38" x14ac:dyDescent="0.25">
      <c r="E5" t="s">
        <v>3349</v>
      </c>
      <c r="F5" s="297">
        <v>89702.64</v>
      </c>
      <c r="H5" s="297">
        <v>1060</v>
      </c>
      <c r="I5">
        <v>1634002</v>
      </c>
      <c r="J5">
        <v>3429.4</v>
      </c>
      <c r="Q5">
        <v>-546900.94999999995</v>
      </c>
      <c r="R5">
        <v>2300000</v>
      </c>
      <c r="V5" s="297">
        <v>79.94</v>
      </c>
      <c r="X5" s="297">
        <v>920911.5</v>
      </c>
      <c r="Y5" s="297">
        <v>1367436</v>
      </c>
      <c r="Z5">
        <v>1315967.5</v>
      </c>
      <c r="AA5">
        <v>11842</v>
      </c>
      <c r="AB5">
        <v>6016</v>
      </c>
      <c r="AC5">
        <v>95132.05</v>
      </c>
      <c r="AD5">
        <v>100774.9</v>
      </c>
      <c r="AE5">
        <v>2675700</v>
      </c>
      <c r="AG5" s="76">
        <f t="shared" si="1"/>
        <v>90762.64</v>
      </c>
      <c r="AH5" s="31">
        <f t="shared" si="2"/>
        <v>0</v>
      </c>
      <c r="AI5" s="21">
        <f t="shared" ref="AI5:AI21" si="4">AG5-AH5</f>
        <v>90762.64</v>
      </c>
      <c r="AJ5" s="15">
        <f t="shared" si="3"/>
        <v>6493859.8899999997</v>
      </c>
      <c r="AK5" s="16" t="e">
        <f>SUM(#REF!)</f>
        <v>#REF!</v>
      </c>
      <c r="AL5" s="26" t="e">
        <f t="shared" ref="AL5:AL68" si="5">AJ5-AK5</f>
        <v>#REF!</v>
      </c>
    </row>
    <row r="6" spans="3:38" x14ac:dyDescent="0.25">
      <c r="E6" t="s">
        <v>3342</v>
      </c>
      <c r="F6" s="297">
        <v>163070.85</v>
      </c>
      <c r="H6" s="297">
        <v>37165</v>
      </c>
      <c r="I6">
        <v>2</v>
      </c>
      <c r="J6">
        <v>34</v>
      </c>
      <c r="Q6">
        <v>-1131923.03</v>
      </c>
      <c r="R6">
        <v>1250300</v>
      </c>
      <c r="V6" s="297">
        <v>139.33000000000001</v>
      </c>
      <c r="X6" s="297">
        <v>1164168</v>
      </c>
      <c r="Y6" s="297">
        <v>664427.39</v>
      </c>
      <c r="Z6">
        <v>1229968</v>
      </c>
      <c r="AC6">
        <v>111271.84</v>
      </c>
      <c r="AE6">
        <v>500300</v>
      </c>
      <c r="AG6" s="76">
        <f t="shared" si="1"/>
        <v>200235.85</v>
      </c>
      <c r="AH6" s="31">
        <f t="shared" si="2"/>
        <v>0</v>
      </c>
      <c r="AI6" s="21">
        <f t="shared" si="4"/>
        <v>200235.85</v>
      </c>
      <c r="AJ6" s="15">
        <f t="shared" si="3"/>
        <v>3670274.56</v>
      </c>
      <c r="AK6" s="16" t="e">
        <f>SUM(#REF!)</f>
        <v>#REF!</v>
      </c>
      <c r="AL6" s="26" t="e">
        <f t="shared" si="5"/>
        <v>#REF!</v>
      </c>
    </row>
    <row r="7" spans="3:38" x14ac:dyDescent="0.25">
      <c r="E7" t="s">
        <v>3350</v>
      </c>
      <c r="F7" s="297">
        <v>89064.18</v>
      </c>
      <c r="H7" s="297">
        <v>1875</v>
      </c>
      <c r="I7">
        <v>1677001.39</v>
      </c>
      <c r="J7">
        <v>141386</v>
      </c>
      <c r="K7" s="297">
        <v>0</v>
      </c>
      <c r="L7" s="297">
        <v>0.02</v>
      </c>
      <c r="Q7">
        <v>115261.97</v>
      </c>
      <c r="R7">
        <v>1850000</v>
      </c>
      <c r="V7" s="297">
        <v>111.55</v>
      </c>
      <c r="W7" s="297">
        <v>1435</v>
      </c>
      <c r="X7" s="297">
        <v>3109732.8</v>
      </c>
      <c r="Y7" s="297">
        <v>384630.94</v>
      </c>
      <c r="Z7">
        <v>3287002.8</v>
      </c>
      <c r="AC7">
        <v>143157.94</v>
      </c>
      <c r="AD7">
        <v>111869.97</v>
      </c>
      <c r="AE7">
        <v>1830920</v>
      </c>
      <c r="AF7">
        <v>1815</v>
      </c>
      <c r="AG7" s="76">
        <f t="shared" si="1"/>
        <v>90939.18</v>
      </c>
      <c r="AH7" s="31">
        <f t="shared" si="2"/>
        <v>0.02</v>
      </c>
      <c r="AI7" s="21">
        <f t="shared" si="4"/>
        <v>90939.159999999989</v>
      </c>
      <c r="AJ7" s="15">
        <f t="shared" si="3"/>
        <v>8870676</v>
      </c>
      <c r="AK7" s="16" t="e">
        <f>SUM(#REF!)</f>
        <v>#REF!</v>
      </c>
      <c r="AL7" s="26" t="e">
        <f t="shared" si="5"/>
        <v>#REF!</v>
      </c>
    </row>
    <row r="8" spans="3:38" x14ac:dyDescent="0.25">
      <c r="E8" t="s">
        <v>3344</v>
      </c>
      <c r="F8" s="297">
        <v>78119.87</v>
      </c>
      <c r="H8" s="297">
        <v>38279</v>
      </c>
      <c r="I8">
        <v>7</v>
      </c>
      <c r="J8">
        <v>151277.03</v>
      </c>
      <c r="K8" s="297">
        <v>0</v>
      </c>
      <c r="L8" s="297">
        <v>0</v>
      </c>
      <c r="Q8">
        <v>-920321.74</v>
      </c>
      <c r="R8">
        <v>1236758.5</v>
      </c>
      <c r="V8" s="297">
        <v>203.6</v>
      </c>
      <c r="X8" s="297">
        <v>1900195</v>
      </c>
      <c r="Y8" s="297">
        <v>2507969.1800000002</v>
      </c>
      <c r="Z8">
        <v>2152475</v>
      </c>
      <c r="AA8">
        <v>23000</v>
      </c>
      <c r="AC8">
        <v>216915</v>
      </c>
      <c r="AD8">
        <v>84531.64</v>
      </c>
      <c r="AE8">
        <v>4680420</v>
      </c>
      <c r="AG8" s="76">
        <f t="shared" si="1"/>
        <v>116398.87</v>
      </c>
      <c r="AH8" s="31">
        <f t="shared" si="2"/>
        <v>0</v>
      </c>
      <c r="AI8" s="21">
        <f t="shared" si="4"/>
        <v>116398.87</v>
      </c>
      <c r="AJ8" s="15">
        <f t="shared" si="3"/>
        <v>11565709.42</v>
      </c>
      <c r="AK8" s="16" t="e">
        <f>SUM(#REF!)</f>
        <v>#REF!</v>
      </c>
      <c r="AL8" s="26" t="e">
        <f t="shared" si="5"/>
        <v>#REF!</v>
      </c>
    </row>
    <row r="9" spans="3:38" x14ac:dyDescent="0.25">
      <c r="E9" t="s">
        <v>3351</v>
      </c>
      <c r="F9" s="297">
        <v>172565.41</v>
      </c>
      <c r="H9" s="297">
        <v>480</v>
      </c>
      <c r="I9">
        <v>1593202.44</v>
      </c>
      <c r="J9">
        <v>9</v>
      </c>
      <c r="K9" s="297">
        <v>-28800</v>
      </c>
      <c r="Q9">
        <v>495724.7</v>
      </c>
      <c r="R9">
        <v>1223648</v>
      </c>
      <c r="V9" s="297">
        <v>87.79</v>
      </c>
      <c r="W9" s="297">
        <v>3050</v>
      </c>
      <c r="X9" s="297">
        <v>1192520</v>
      </c>
      <c r="Y9" s="297">
        <v>2359072.9900000002</v>
      </c>
      <c r="Z9">
        <v>1611880</v>
      </c>
      <c r="AC9">
        <v>116633.32</v>
      </c>
      <c r="AD9">
        <v>66383.31</v>
      </c>
      <c r="AE9">
        <v>3003963.5</v>
      </c>
      <c r="AF9">
        <v>3150</v>
      </c>
      <c r="AG9" s="76">
        <f t="shared" si="1"/>
        <v>173045.41</v>
      </c>
      <c r="AH9" s="31">
        <f t="shared" si="2"/>
        <v>-28800</v>
      </c>
      <c r="AI9" s="21">
        <f t="shared" si="4"/>
        <v>201845.41</v>
      </c>
      <c r="AJ9" s="15">
        <f t="shared" si="3"/>
        <v>8356740.9100000001</v>
      </c>
      <c r="AK9" s="16" t="e">
        <f>SUM(#REF!)</f>
        <v>#REF!</v>
      </c>
      <c r="AL9" s="26" t="e">
        <f t="shared" si="5"/>
        <v>#REF!</v>
      </c>
    </row>
    <row r="10" spans="3:38" x14ac:dyDescent="0.25">
      <c r="E10" t="s">
        <v>3352</v>
      </c>
      <c r="F10" s="297">
        <v>74153.78</v>
      </c>
      <c r="G10" s="297">
        <v>0</v>
      </c>
      <c r="I10">
        <v>840006.06</v>
      </c>
      <c r="J10">
        <v>55029.98</v>
      </c>
      <c r="N10" s="297">
        <v>22500</v>
      </c>
      <c r="Q10">
        <v>-1373722.04</v>
      </c>
      <c r="R10">
        <v>1790913.12</v>
      </c>
      <c r="V10" s="297">
        <v>463.87</v>
      </c>
      <c r="X10" s="297">
        <v>2203275</v>
      </c>
      <c r="Y10" s="297">
        <v>5258694.66</v>
      </c>
      <c r="Z10">
        <v>3020235</v>
      </c>
      <c r="AA10">
        <v>132340</v>
      </c>
      <c r="AC10">
        <v>645126.37</v>
      </c>
      <c r="AD10">
        <v>100933.42</v>
      </c>
      <c r="AE10">
        <v>7522595</v>
      </c>
      <c r="AF10">
        <v>22500</v>
      </c>
      <c r="AG10" s="76">
        <f t="shared" si="1"/>
        <v>74153.78</v>
      </c>
      <c r="AH10" s="31">
        <f t="shared" si="2"/>
        <v>22500</v>
      </c>
      <c r="AI10" s="21">
        <f t="shared" si="4"/>
        <v>51653.78</v>
      </c>
      <c r="AJ10" s="15">
        <f t="shared" si="3"/>
        <v>18906163.32</v>
      </c>
      <c r="AK10" s="16" t="e">
        <f>SUM(#REF!)</f>
        <v>#REF!</v>
      </c>
      <c r="AL10" s="26" t="e">
        <f t="shared" si="5"/>
        <v>#REF!</v>
      </c>
    </row>
    <row r="11" spans="3:38" x14ac:dyDescent="0.25">
      <c r="E11" t="s">
        <v>3353</v>
      </c>
      <c r="F11" s="297">
        <v>76781.97</v>
      </c>
      <c r="I11">
        <v>777003.13</v>
      </c>
      <c r="J11">
        <v>141.34</v>
      </c>
      <c r="Q11">
        <v>-499689.97</v>
      </c>
      <c r="R11">
        <v>1385124.66</v>
      </c>
      <c r="V11" s="297">
        <v>28.04</v>
      </c>
      <c r="X11" s="297">
        <v>2782495</v>
      </c>
      <c r="Y11" s="297">
        <v>984924.44</v>
      </c>
      <c r="Z11">
        <v>2956708</v>
      </c>
      <c r="AC11">
        <v>114488.45</v>
      </c>
      <c r="AD11">
        <v>97559.28</v>
      </c>
      <c r="AE11">
        <v>1028790</v>
      </c>
      <c r="AG11" s="76">
        <f t="shared" si="1"/>
        <v>76781.97</v>
      </c>
      <c r="AH11" s="31">
        <f t="shared" si="2"/>
        <v>0</v>
      </c>
      <c r="AI11" s="21">
        <f t="shared" si="4"/>
        <v>76781.97</v>
      </c>
      <c r="AJ11" s="15">
        <f t="shared" si="3"/>
        <v>7964993.2100000009</v>
      </c>
      <c r="AK11" s="16" t="e">
        <f>SUM(#REF!)</f>
        <v>#REF!</v>
      </c>
      <c r="AL11" s="26" t="e">
        <f t="shared" si="5"/>
        <v>#REF!</v>
      </c>
    </row>
    <row r="12" spans="3:38" x14ac:dyDescent="0.25">
      <c r="E12" t="s">
        <v>3354</v>
      </c>
      <c r="F12" s="297">
        <v>192104.8</v>
      </c>
      <c r="H12" s="297">
        <v>12550</v>
      </c>
      <c r="I12">
        <v>2</v>
      </c>
      <c r="J12">
        <v>28</v>
      </c>
      <c r="K12" s="297">
        <v>15400</v>
      </c>
      <c r="Q12">
        <v>-1025047.23</v>
      </c>
      <c r="R12">
        <v>1199644.94</v>
      </c>
      <c r="V12" s="297">
        <v>94.34</v>
      </c>
      <c r="X12" s="297">
        <v>1117095</v>
      </c>
      <c r="Y12" s="297">
        <v>1384120</v>
      </c>
      <c r="Z12">
        <v>1502470</v>
      </c>
      <c r="AC12">
        <v>156852.25</v>
      </c>
      <c r="AE12">
        <v>1102060</v>
      </c>
      <c r="AG12" s="76">
        <f t="shared" si="1"/>
        <v>204654.8</v>
      </c>
      <c r="AH12" s="31">
        <f t="shared" si="2"/>
        <v>15400</v>
      </c>
      <c r="AI12" s="21">
        <f t="shared" si="4"/>
        <v>189254.8</v>
      </c>
      <c r="AJ12" s="15">
        <f t="shared" si="3"/>
        <v>5262691.59</v>
      </c>
      <c r="AK12" s="16" t="e">
        <f>SUM(#REF!)</f>
        <v>#REF!</v>
      </c>
      <c r="AL12" s="26" t="e">
        <f t="shared" si="5"/>
        <v>#REF!</v>
      </c>
    </row>
    <row r="13" spans="3:38" x14ac:dyDescent="0.25">
      <c r="E13" t="s">
        <v>3339</v>
      </c>
      <c r="F13" s="297">
        <v>-391935.91</v>
      </c>
      <c r="I13">
        <v>5</v>
      </c>
      <c r="J13">
        <v>26</v>
      </c>
      <c r="Q13">
        <v>-1642724.67</v>
      </c>
      <c r="R13">
        <v>1642759</v>
      </c>
      <c r="V13" s="297">
        <v>61.05</v>
      </c>
      <c r="W13" s="297">
        <v>660</v>
      </c>
      <c r="X13" s="297">
        <v>519900</v>
      </c>
      <c r="Y13" s="297">
        <v>575500</v>
      </c>
      <c r="Z13">
        <v>868550</v>
      </c>
      <c r="AC13">
        <v>52270.29</v>
      </c>
      <c r="AE13">
        <v>3105620</v>
      </c>
      <c r="AF13">
        <v>660</v>
      </c>
      <c r="AG13" s="76">
        <f t="shared" si="1"/>
        <v>-391935.91</v>
      </c>
      <c r="AH13" s="31">
        <f t="shared" si="2"/>
        <v>0</v>
      </c>
      <c r="AI13" s="21">
        <f t="shared" si="4"/>
        <v>-391935.91</v>
      </c>
      <c r="AJ13" s="15">
        <f t="shared" si="3"/>
        <v>5123221.34</v>
      </c>
      <c r="AK13" s="16" t="e">
        <f>SUM(#REF!)</f>
        <v>#REF!</v>
      </c>
      <c r="AL13" s="26" t="e">
        <f t="shared" si="5"/>
        <v>#REF!</v>
      </c>
    </row>
    <row r="14" spans="3:38" s="38" customFormat="1" x14ac:dyDescent="0.25">
      <c r="C14" s="68"/>
      <c r="D14" s="45"/>
      <c r="E14" t="s">
        <v>3355</v>
      </c>
      <c r="F14" s="297">
        <v>170152.29</v>
      </c>
      <c r="G14" s="297"/>
      <c r="H14" s="297">
        <v>49279</v>
      </c>
      <c r="I14"/>
      <c r="J14">
        <v>129.32</v>
      </c>
      <c r="K14" s="297">
        <v>8423</v>
      </c>
      <c r="L14" s="297"/>
      <c r="M14" s="297"/>
      <c r="N14" s="297"/>
      <c r="O14" s="297"/>
      <c r="P14"/>
      <c r="Q14">
        <v>-999136.09</v>
      </c>
      <c r="R14">
        <v>1067330</v>
      </c>
      <c r="S14" s="297"/>
      <c r="T14" s="297"/>
      <c r="U14" s="297"/>
      <c r="V14" s="297">
        <v>16.86</v>
      </c>
      <c r="W14" s="297">
        <v>11195</v>
      </c>
      <c r="X14" s="297">
        <v>1190820</v>
      </c>
      <c r="Y14" s="297">
        <v>643759.68999999994</v>
      </c>
      <c r="Z14">
        <v>1443370</v>
      </c>
      <c r="AA14">
        <v>1720</v>
      </c>
      <c r="AB14"/>
      <c r="AC14">
        <v>61673.96</v>
      </c>
      <c r="AD14">
        <v>1088.8800000000001</v>
      </c>
      <c r="AE14">
        <v>1073040</v>
      </c>
      <c r="AF14">
        <v>11195.01</v>
      </c>
      <c r="AG14" s="76">
        <f t="shared" si="1"/>
        <v>219431.29</v>
      </c>
      <c r="AH14" s="31">
        <f t="shared" si="2"/>
        <v>8423</v>
      </c>
      <c r="AI14" s="21">
        <f t="shared" si="4"/>
        <v>211008.29</v>
      </c>
      <c r="AJ14" s="15">
        <f t="shared" si="3"/>
        <v>4437879.3999999994</v>
      </c>
      <c r="AK14" s="16" t="e">
        <f>SUM(#REF!)</f>
        <v>#REF!</v>
      </c>
      <c r="AL14" s="26" t="e">
        <f t="shared" si="5"/>
        <v>#REF!</v>
      </c>
    </row>
    <row r="15" spans="3:38" x14ac:dyDescent="0.25">
      <c r="AG15" s="76">
        <f t="shared" si="1"/>
        <v>0</v>
      </c>
      <c r="AH15" s="31">
        <f t="shared" si="2"/>
        <v>0</v>
      </c>
      <c r="AI15" s="21">
        <f t="shared" si="4"/>
        <v>0</v>
      </c>
      <c r="AJ15" s="15">
        <f t="shared" si="3"/>
        <v>0</v>
      </c>
      <c r="AK15" s="16" t="e">
        <f>SUM(#REF!)</f>
        <v>#REF!</v>
      </c>
      <c r="AL15" s="26" t="e">
        <f t="shared" si="5"/>
        <v>#REF!</v>
      </c>
    </row>
    <row r="16" spans="3:38" x14ac:dyDescent="0.25">
      <c r="AG16" s="76">
        <f t="shared" si="1"/>
        <v>0</v>
      </c>
      <c r="AH16" s="31">
        <f t="shared" si="2"/>
        <v>0</v>
      </c>
      <c r="AI16" s="21">
        <f t="shared" si="4"/>
        <v>0</v>
      </c>
      <c r="AJ16" s="15">
        <f t="shared" si="3"/>
        <v>0</v>
      </c>
      <c r="AK16" s="16" t="e">
        <f>SUM(#REF!)</f>
        <v>#REF!</v>
      </c>
      <c r="AL16" s="26" t="e">
        <f t="shared" si="5"/>
        <v>#REF!</v>
      </c>
    </row>
    <row r="17" spans="1:38" x14ac:dyDescent="0.25">
      <c r="AG17" s="76">
        <f t="shared" si="1"/>
        <v>0</v>
      </c>
      <c r="AH17" s="31">
        <f t="shared" si="2"/>
        <v>0</v>
      </c>
      <c r="AI17" s="21">
        <f t="shared" si="4"/>
        <v>0</v>
      </c>
      <c r="AJ17" s="15">
        <f t="shared" si="3"/>
        <v>0</v>
      </c>
      <c r="AK17" s="16" t="e">
        <f>SUM(#REF!)</f>
        <v>#REF!</v>
      </c>
      <c r="AL17" s="26" t="e">
        <f t="shared" si="5"/>
        <v>#REF!</v>
      </c>
    </row>
    <row r="18" spans="1:38" x14ac:dyDescent="0.25">
      <c r="AG18" s="76">
        <f t="shared" si="1"/>
        <v>0</v>
      </c>
      <c r="AH18" s="31">
        <f t="shared" si="2"/>
        <v>0</v>
      </c>
      <c r="AI18" s="21">
        <f t="shared" si="4"/>
        <v>0</v>
      </c>
      <c r="AJ18" s="15">
        <f t="shared" si="3"/>
        <v>0</v>
      </c>
      <c r="AK18" s="16" t="e">
        <f>SUM(#REF!)</f>
        <v>#REF!</v>
      </c>
      <c r="AL18" s="26" t="e">
        <f t="shared" si="5"/>
        <v>#REF!</v>
      </c>
    </row>
    <row r="19" spans="1:38" x14ac:dyDescent="0.25">
      <c r="AG19" s="76">
        <f t="shared" si="1"/>
        <v>0</v>
      </c>
      <c r="AH19" s="31">
        <f t="shared" si="2"/>
        <v>0</v>
      </c>
      <c r="AI19" s="21">
        <f t="shared" si="4"/>
        <v>0</v>
      </c>
      <c r="AJ19" s="15">
        <f t="shared" si="3"/>
        <v>0</v>
      </c>
      <c r="AK19" s="16" t="e">
        <f>SUM(#REF!)</f>
        <v>#REF!</v>
      </c>
      <c r="AL19" s="26" t="e">
        <f t="shared" si="5"/>
        <v>#REF!</v>
      </c>
    </row>
    <row r="20" spans="1:38" x14ac:dyDescent="0.25">
      <c r="AG20" s="76">
        <f t="shared" si="1"/>
        <v>0</v>
      </c>
      <c r="AH20" s="31">
        <f t="shared" si="2"/>
        <v>0</v>
      </c>
      <c r="AI20" s="21">
        <f t="shared" si="4"/>
        <v>0</v>
      </c>
      <c r="AJ20" s="15">
        <f t="shared" si="3"/>
        <v>0</v>
      </c>
      <c r="AK20" s="16" t="e">
        <f>SUM(#REF!)</f>
        <v>#REF!</v>
      </c>
      <c r="AL20" s="26" t="e">
        <f t="shared" si="5"/>
        <v>#REF!</v>
      </c>
    </row>
    <row r="21" spans="1:38" x14ac:dyDescent="0.25">
      <c r="AG21" s="76">
        <f t="shared" si="1"/>
        <v>0</v>
      </c>
      <c r="AH21" s="31">
        <f t="shared" si="2"/>
        <v>0</v>
      </c>
      <c r="AI21" s="21">
        <f t="shared" si="4"/>
        <v>0</v>
      </c>
      <c r="AJ21" s="15">
        <f t="shared" si="3"/>
        <v>0</v>
      </c>
      <c r="AK21" s="16" t="e">
        <f>SUM(#REF!)</f>
        <v>#REF!</v>
      </c>
      <c r="AL21" s="26" t="e">
        <f t="shared" si="5"/>
        <v>#REF!</v>
      </c>
    </row>
    <row r="22" spans="1:38" x14ac:dyDescent="0.25">
      <c r="A22" s="1" t="s">
        <v>448</v>
      </c>
      <c r="B22" s="1" t="s">
        <v>450</v>
      </c>
      <c r="C22" s="66">
        <v>4536</v>
      </c>
      <c r="D22" s="67" t="s">
        <v>1079</v>
      </c>
      <c r="E22" t="s">
        <v>3013</v>
      </c>
      <c r="F22" s="297">
        <v>914652.99</v>
      </c>
      <c r="G22" s="297">
        <v>51530.03</v>
      </c>
      <c r="H22" s="297">
        <v>715925.85</v>
      </c>
      <c r="I22">
        <v>192464.4</v>
      </c>
      <c r="J22">
        <v>149673.20000000001</v>
      </c>
      <c r="N22" s="297">
        <v>-249</v>
      </c>
      <c r="Q22">
        <v>1561979.88</v>
      </c>
      <c r="T22" s="297">
        <v>1630204.78</v>
      </c>
      <c r="V22" s="297">
        <v>885.45</v>
      </c>
      <c r="X22" s="297">
        <v>2437194.7000000002</v>
      </c>
      <c r="Y22" s="297">
        <v>45000</v>
      </c>
      <c r="Z22">
        <v>2757707.7</v>
      </c>
      <c r="AA22">
        <v>20325</v>
      </c>
      <c r="AC22">
        <v>374653.5</v>
      </c>
      <c r="AD22">
        <v>142083.14000000001</v>
      </c>
      <c r="AG22" s="76">
        <f t="shared" si="1"/>
        <v>1682108.87</v>
      </c>
      <c r="AH22" s="31">
        <f>SUM(K22:O22)</f>
        <v>-249</v>
      </c>
      <c r="AI22" s="21">
        <f>AG22-AH22</f>
        <v>1682357.87</v>
      </c>
      <c r="AJ22" s="15">
        <f>SUM(S22:Y22)</f>
        <v>4113284.93</v>
      </c>
      <c r="AK22" s="16">
        <f>SUM(Z22:AF22)</f>
        <v>3294769.3400000003</v>
      </c>
      <c r="AL22" s="26">
        <f t="shared" si="5"/>
        <v>818515.58999999985</v>
      </c>
    </row>
    <row r="23" spans="1:38" x14ac:dyDescent="0.25">
      <c r="A23" s="1" t="s">
        <v>448</v>
      </c>
      <c r="B23" s="1" t="s">
        <v>450</v>
      </c>
      <c r="C23" s="66">
        <v>3980</v>
      </c>
      <c r="D23" s="67" t="s">
        <v>1080</v>
      </c>
      <c r="E23" t="s">
        <v>3014</v>
      </c>
      <c r="F23" s="297">
        <v>851060.63</v>
      </c>
      <c r="G23" s="297">
        <v>32954.800000000003</v>
      </c>
      <c r="H23" s="297">
        <v>190122.11</v>
      </c>
      <c r="I23">
        <v>151200.48000000001</v>
      </c>
      <c r="J23">
        <v>79711.520000000004</v>
      </c>
      <c r="N23" s="297">
        <v>0</v>
      </c>
      <c r="Q23">
        <v>-1549609</v>
      </c>
      <c r="R23">
        <v>2340148.79</v>
      </c>
      <c r="T23" s="297">
        <v>1415604.36</v>
      </c>
      <c r="U23" s="297">
        <v>70000</v>
      </c>
      <c r="V23" s="297">
        <v>632.52</v>
      </c>
      <c r="X23" s="297">
        <v>1885737.7</v>
      </c>
      <c r="Y23" s="297">
        <v>110600</v>
      </c>
      <c r="Z23">
        <v>2228952.7000000002</v>
      </c>
      <c r="AB23">
        <v>3000</v>
      </c>
      <c r="AC23">
        <v>460771.47</v>
      </c>
      <c r="AD23">
        <v>55815.66</v>
      </c>
      <c r="AG23" s="76">
        <f t="shared" ref="AG23:AG86" si="6">SUM(F23:H23)</f>
        <v>1074137.54</v>
      </c>
      <c r="AH23" s="31">
        <f t="shared" ref="AH23:AH86" si="7">SUM(K23:O23)</f>
        <v>0</v>
      </c>
      <c r="AI23" s="21">
        <f t="shared" ref="AI23:AI86" si="8">AG23-AH23</f>
        <v>1074137.54</v>
      </c>
      <c r="AJ23" s="15">
        <f t="shared" ref="AJ23:AJ86" si="9">SUM(S23:Y23)</f>
        <v>3482574.58</v>
      </c>
      <c r="AK23" s="16">
        <f t="shared" ref="AK23:AK86" si="10">SUM(Z23:AF23)</f>
        <v>2748539.83</v>
      </c>
      <c r="AL23" s="26">
        <f t="shared" si="5"/>
        <v>734034.75</v>
      </c>
    </row>
    <row r="24" spans="1:38" x14ac:dyDescent="0.25">
      <c r="A24" s="1" t="s">
        <v>448</v>
      </c>
      <c r="B24" s="1" t="s">
        <v>450</v>
      </c>
      <c r="C24" s="66">
        <v>9027</v>
      </c>
      <c r="D24" s="67" t="s">
        <v>1081</v>
      </c>
      <c r="E24" t="s">
        <v>3015</v>
      </c>
      <c r="F24" s="297">
        <v>1741697.61</v>
      </c>
      <c r="G24" s="297">
        <v>60297.14</v>
      </c>
      <c r="H24" s="297">
        <v>1213870.72</v>
      </c>
      <c r="I24">
        <v>161837.46</v>
      </c>
      <c r="J24">
        <v>245891.39</v>
      </c>
      <c r="N24" s="297">
        <v>14577</v>
      </c>
      <c r="Q24">
        <v>-718257.91</v>
      </c>
      <c r="R24">
        <v>2461151.44</v>
      </c>
      <c r="T24" s="297">
        <v>3528273.25</v>
      </c>
      <c r="U24" s="297">
        <v>527639.30000000005</v>
      </c>
      <c r="V24" s="297">
        <v>2182</v>
      </c>
      <c r="X24" s="297">
        <v>2913024.1</v>
      </c>
      <c r="Y24" s="297">
        <v>269450</v>
      </c>
      <c r="Z24">
        <v>3506070.6</v>
      </c>
      <c r="AA24">
        <v>15864</v>
      </c>
      <c r="AC24">
        <v>1313904.53</v>
      </c>
      <c r="AD24">
        <v>69314.23</v>
      </c>
      <c r="AG24" s="76">
        <f t="shared" si="6"/>
        <v>3015865.4699999997</v>
      </c>
      <c r="AH24" s="31">
        <f t="shared" si="7"/>
        <v>14577</v>
      </c>
      <c r="AI24" s="21">
        <f t="shared" si="8"/>
        <v>3001288.4699999997</v>
      </c>
      <c r="AJ24" s="15">
        <f t="shared" si="9"/>
        <v>7240568.6500000004</v>
      </c>
      <c r="AK24" s="16">
        <f t="shared" si="10"/>
        <v>4905153.3600000003</v>
      </c>
      <c r="AL24" s="26">
        <f t="shared" si="5"/>
        <v>2335415.29</v>
      </c>
    </row>
    <row r="25" spans="1:38" x14ac:dyDescent="0.25">
      <c r="A25" s="1" t="s">
        <v>448</v>
      </c>
      <c r="B25" s="1" t="s">
        <v>450</v>
      </c>
      <c r="C25" s="66">
        <v>4180</v>
      </c>
      <c r="D25" s="67" t="s">
        <v>1082</v>
      </c>
      <c r="E25" t="s">
        <v>3016</v>
      </c>
      <c r="F25" s="297">
        <v>460537.4</v>
      </c>
      <c r="G25" s="297">
        <v>54650.92</v>
      </c>
      <c r="H25" s="297">
        <v>166549.04999999999</v>
      </c>
      <c r="I25">
        <v>177972.66</v>
      </c>
      <c r="J25">
        <v>311793.59000000003</v>
      </c>
      <c r="N25" s="297">
        <v>1987</v>
      </c>
      <c r="Q25">
        <v>-411291.1</v>
      </c>
      <c r="R25">
        <v>1609968.11</v>
      </c>
      <c r="T25" s="297">
        <v>1293684.99</v>
      </c>
      <c r="U25" s="297">
        <v>127160.04</v>
      </c>
      <c r="V25" s="297">
        <v>807.63</v>
      </c>
      <c r="X25" s="297">
        <v>854846.2</v>
      </c>
      <c r="Y25" s="297">
        <v>117760</v>
      </c>
      <c r="Z25">
        <v>1134445.29</v>
      </c>
      <c r="AA25">
        <v>4000</v>
      </c>
      <c r="AC25">
        <v>668222.14</v>
      </c>
      <c r="AD25">
        <v>237496.82</v>
      </c>
      <c r="AF25">
        <v>500</v>
      </c>
      <c r="AG25" s="76">
        <f t="shared" si="6"/>
        <v>681737.37</v>
      </c>
      <c r="AH25" s="31">
        <f t="shared" si="7"/>
        <v>1987</v>
      </c>
      <c r="AI25" s="21">
        <f t="shared" si="8"/>
        <v>679750.37</v>
      </c>
      <c r="AJ25" s="15">
        <f t="shared" si="9"/>
        <v>2394258.86</v>
      </c>
      <c r="AK25" s="16">
        <f t="shared" si="10"/>
        <v>2044664.2500000002</v>
      </c>
      <c r="AL25" s="26">
        <f t="shared" si="5"/>
        <v>349594.60999999964</v>
      </c>
    </row>
    <row r="26" spans="1:38" x14ac:dyDescent="0.25">
      <c r="A26" s="1" t="s">
        <v>448</v>
      </c>
      <c r="B26" s="1" t="s">
        <v>450</v>
      </c>
      <c r="C26" s="66">
        <v>2100</v>
      </c>
      <c r="D26" s="67" t="s">
        <v>1083</v>
      </c>
      <c r="E26" t="s">
        <v>3017</v>
      </c>
      <c r="F26" s="297">
        <v>487334.47</v>
      </c>
      <c r="G26" s="297">
        <v>15851.48</v>
      </c>
      <c r="H26" s="297">
        <v>189150.43</v>
      </c>
      <c r="I26">
        <v>174224.72</v>
      </c>
      <c r="J26">
        <v>87108.95</v>
      </c>
      <c r="N26" s="297">
        <v>-66.2</v>
      </c>
      <c r="Q26">
        <v>-978738.46</v>
      </c>
      <c r="R26">
        <v>1693812.25</v>
      </c>
      <c r="T26" s="297">
        <v>325212.65999999997</v>
      </c>
      <c r="U26" s="297">
        <v>6000</v>
      </c>
      <c r="V26" s="297">
        <v>491.11</v>
      </c>
      <c r="X26" s="297">
        <v>1236810</v>
      </c>
      <c r="Y26" s="297">
        <v>624682.75</v>
      </c>
      <c r="Z26">
        <v>1440852</v>
      </c>
      <c r="AC26">
        <v>184679.05</v>
      </c>
      <c r="AD26">
        <v>54978.01</v>
      </c>
      <c r="AG26" s="76">
        <f t="shared" si="6"/>
        <v>692336.37999999989</v>
      </c>
      <c r="AH26" s="31">
        <f t="shared" si="7"/>
        <v>-66.2</v>
      </c>
      <c r="AI26" s="21">
        <f t="shared" si="8"/>
        <v>692402.57999999984</v>
      </c>
      <c r="AJ26" s="15">
        <f t="shared" si="9"/>
        <v>2193196.52</v>
      </c>
      <c r="AK26" s="16">
        <f t="shared" si="10"/>
        <v>1680509.06</v>
      </c>
      <c r="AL26" s="26">
        <f t="shared" si="5"/>
        <v>512687.45999999996</v>
      </c>
    </row>
    <row r="27" spans="1:38" x14ac:dyDescent="0.25">
      <c r="A27" s="1" t="s">
        <v>448</v>
      </c>
      <c r="B27" s="1" t="s">
        <v>450</v>
      </c>
      <c r="C27" s="66">
        <v>4887</v>
      </c>
      <c r="D27" s="67" t="s">
        <v>1084</v>
      </c>
      <c r="E27" t="s">
        <v>3018</v>
      </c>
      <c r="F27" s="297">
        <v>653014.79</v>
      </c>
      <c r="G27" s="297">
        <v>49548.11</v>
      </c>
      <c r="H27" s="297">
        <v>453253.74</v>
      </c>
      <c r="I27">
        <v>257039.41</v>
      </c>
      <c r="J27">
        <v>318051.06</v>
      </c>
      <c r="N27" s="297">
        <v>1536</v>
      </c>
      <c r="Q27">
        <v>91091.8</v>
      </c>
      <c r="R27">
        <v>1247745.83</v>
      </c>
      <c r="T27" s="297">
        <v>1927726.6</v>
      </c>
      <c r="U27" s="297">
        <v>566000</v>
      </c>
      <c r="V27" s="297">
        <v>907.97</v>
      </c>
      <c r="X27" s="297">
        <v>2223420</v>
      </c>
      <c r="Y27" s="297">
        <v>35460</v>
      </c>
      <c r="Z27">
        <v>2675138.13</v>
      </c>
      <c r="AA27">
        <v>9724</v>
      </c>
      <c r="AC27">
        <v>1095507.4099999999</v>
      </c>
      <c r="AD27">
        <v>123304.05</v>
      </c>
      <c r="AG27" s="76">
        <f t="shared" si="6"/>
        <v>1155816.6400000001</v>
      </c>
      <c r="AH27" s="31">
        <f t="shared" si="7"/>
        <v>1536</v>
      </c>
      <c r="AI27" s="21">
        <f t="shared" si="8"/>
        <v>1154280.6400000001</v>
      </c>
      <c r="AJ27" s="15">
        <f t="shared" si="9"/>
        <v>4753514.57</v>
      </c>
      <c r="AK27" s="16">
        <f t="shared" si="10"/>
        <v>3903673.59</v>
      </c>
      <c r="AL27" s="26">
        <f t="shared" si="5"/>
        <v>849840.98000000045</v>
      </c>
    </row>
    <row r="28" spans="1:38" x14ac:dyDescent="0.25">
      <c r="A28" s="1" t="s">
        <v>448</v>
      </c>
      <c r="B28" s="1" t="s">
        <v>450</v>
      </c>
      <c r="C28" s="66">
        <v>5102</v>
      </c>
      <c r="D28" s="67" t="s">
        <v>1085</v>
      </c>
      <c r="E28" t="s">
        <v>3019</v>
      </c>
      <c r="F28" s="297">
        <v>1095155.75</v>
      </c>
      <c r="G28" s="297">
        <v>44726.23</v>
      </c>
      <c r="H28" s="297">
        <v>184139.63</v>
      </c>
      <c r="I28">
        <v>310697.28999999998</v>
      </c>
      <c r="J28">
        <v>329569.75</v>
      </c>
      <c r="N28" s="297">
        <v>0</v>
      </c>
      <c r="Q28">
        <v>-211642.05</v>
      </c>
      <c r="R28">
        <v>1804121.26</v>
      </c>
      <c r="T28" s="297">
        <v>1248645.95</v>
      </c>
      <c r="U28" s="297">
        <v>272560</v>
      </c>
      <c r="V28" s="297">
        <v>796.95</v>
      </c>
      <c r="X28" s="297">
        <v>1308515</v>
      </c>
      <c r="Y28" s="297">
        <v>138700</v>
      </c>
      <c r="Z28">
        <v>1576087.5</v>
      </c>
      <c r="AA28">
        <v>6000</v>
      </c>
      <c r="AC28">
        <v>397825.71</v>
      </c>
      <c r="AD28">
        <v>313165.75</v>
      </c>
      <c r="AG28" s="76">
        <f t="shared" si="6"/>
        <v>1324021.6099999999</v>
      </c>
      <c r="AH28" s="31">
        <f t="shared" si="7"/>
        <v>0</v>
      </c>
      <c r="AI28" s="21">
        <f t="shared" si="8"/>
        <v>1324021.6099999999</v>
      </c>
      <c r="AJ28" s="15">
        <f t="shared" si="9"/>
        <v>2969217.9</v>
      </c>
      <c r="AK28" s="16">
        <f t="shared" si="10"/>
        <v>2293078.96</v>
      </c>
      <c r="AL28" s="26">
        <f t="shared" si="5"/>
        <v>676138.94</v>
      </c>
    </row>
    <row r="29" spans="1:38" x14ac:dyDescent="0.25">
      <c r="A29" s="1" t="s">
        <v>448</v>
      </c>
      <c r="B29" s="1" t="s">
        <v>450</v>
      </c>
      <c r="C29" s="66">
        <v>11813</v>
      </c>
      <c r="D29" s="67" t="s">
        <v>1086</v>
      </c>
      <c r="E29" t="s">
        <v>3020</v>
      </c>
      <c r="F29" s="297">
        <v>956626.9</v>
      </c>
      <c r="G29" s="297">
        <v>121721.54</v>
      </c>
      <c r="H29" s="297">
        <v>371143.18</v>
      </c>
      <c r="I29">
        <v>232114.18</v>
      </c>
      <c r="J29">
        <v>550333.43000000005</v>
      </c>
      <c r="K29" s="297">
        <v>19400</v>
      </c>
      <c r="N29" s="297">
        <v>-168953.45</v>
      </c>
      <c r="Q29">
        <v>267172.05</v>
      </c>
      <c r="R29">
        <v>1414760.08</v>
      </c>
      <c r="T29" s="297">
        <v>2319040.54</v>
      </c>
      <c r="U29" s="297">
        <v>424605.07</v>
      </c>
      <c r="V29" s="297">
        <v>816.35</v>
      </c>
      <c r="X29" s="297">
        <v>3850080</v>
      </c>
      <c r="Y29" s="297">
        <v>907.56</v>
      </c>
      <c r="Z29">
        <v>4289535</v>
      </c>
      <c r="AA29">
        <v>10320</v>
      </c>
      <c r="AB29">
        <v>2368</v>
      </c>
      <c r="AC29">
        <v>961635.48</v>
      </c>
      <c r="AD29">
        <v>180267.49</v>
      </c>
      <c r="AG29" s="76">
        <f t="shared" si="6"/>
        <v>1449491.6199999999</v>
      </c>
      <c r="AH29" s="31">
        <f t="shared" si="7"/>
        <v>-149553.45000000001</v>
      </c>
      <c r="AI29" s="21">
        <f t="shared" si="8"/>
        <v>1599045.0699999998</v>
      </c>
      <c r="AJ29" s="15">
        <f t="shared" si="9"/>
        <v>6595449.5199999996</v>
      </c>
      <c r="AK29" s="16">
        <f t="shared" si="10"/>
        <v>5444125.9700000007</v>
      </c>
      <c r="AL29" s="26">
        <f t="shared" si="5"/>
        <v>1151323.5499999989</v>
      </c>
    </row>
    <row r="30" spans="1:38" x14ac:dyDescent="0.25">
      <c r="A30" s="1" t="s">
        <v>448</v>
      </c>
      <c r="B30" s="1" t="s">
        <v>450</v>
      </c>
      <c r="C30" s="66">
        <v>7972</v>
      </c>
      <c r="D30" s="67" t="s">
        <v>1087</v>
      </c>
      <c r="E30" t="s">
        <v>3021</v>
      </c>
      <c r="F30" s="297">
        <v>1746614.54</v>
      </c>
      <c r="G30" s="297">
        <v>0</v>
      </c>
      <c r="H30" s="297">
        <v>769645.94</v>
      </c>
      <c r="I30">
        <v>138513.26999999999</v>
      </c>
      <c r="J30">
        <v>628776.84</v>
      </c>
      <c r="N30" s="297">
        <v>9286.44</v>
      </c>
      <c r="Q30">
        <v>1546666.04</v>
      </c>
      <c r="R30">
        <v>1595887.05</v>
      </c>
      <c r="T30" s="297">
        <v>2063488.9</v>
      </c>
      <c r="U30" s="297">
        <v>544030</v>
      </c>
      <c r="V30" s="297">
        <v>1873.36</v>
      </c>
      <c r="X30" s="297">
        <v>3301990</v>
      </c>
      <c r="Y30" s="297">
        <v>200020</v>
      </c>
      <c r="Z30">
        <v>3886545</v>
      </c>
      <c r="AA30">
        <v>8782</v>
      </c>
      <c r="AC30">
        <v>1394149.87</v>
      </c>
      <c r="AD30">
        <v>199049.33</v>
      </c>
      <c r="AE30">
        <v>18000</v>
      </c>
      <c r="AG30" s="76">
        <f t="shared" si="6"/>
        <v>2516260.48</v>
      </c>
      <c r="AH30" s="31">
        <f t="shared" si="7"/>
        <v>9286.44</v>
      </c>
      <c r="AI30" s="21">
        <f t="shared" si="8"/>
        <v>2506974.04</v>
      </c>
      <c r="AJ30" s="15">
        <f t="shared" si="9"/>
        <v>6111402.2599999998</v>
      </c>
      <c r="AK30" s="16">
        <f t="shared" si="10"/>
        <v>5506526.2000000002</v>
      </c>
      <c r="AL30" s="26">
        <f t="shared" si="5"/>
        <v>604876.05999999959</v>
      </c>
    </row>
    <row r="31" spans="1:38" x14ac:dyDescent="0.25">
      <c r="A31" s="1" t="s">
        <v>448</v>
      </c>
      <c r="B31" s="1" t="s">
        <v>450</v>
      </c>
      <c r="C31" s="66">
        <v>3577</v>
      </c>
      <c r="D31" s="67" t="s">
        <v>1088</v>
      </c>
      <c r="E31" t="s">
        <v>3022</v>
      </c>
      <c r="F31" s="297">
        <v>779238.31</v>
      </c>
      <c r="G31" s="297">
        <v>85000</v>
      </c>
      <c r="H31" s="297">
        <v>729439.73</v>
      </c>
      <c r="I31">
        <v>80829.23</v>
      </c>
      <c r="J31">
        <v>162643.04999999999</v>
      </c>
      <c r="N31" s="297">
        <v>17.2</v>
      </c>
      <c r="Q31">
        <v>-339926.78</v>
      </c>
      <c r="R31">
        <v>1789492.25</v>
      </c>
      <c r="T31" s="297">
        <v>1335078.82</v>
      </c>
      <c r="U31" s="297">
        <v>228290</v>
      </c>
      <c r="V31" s="297">
        <v>890.11</v>
      </c>
      <c r="X31" s="297">
        <v>1612463.1</v>
      </c>
      <c r="Y31" s="297">
        <v>102900</v>
      </c>
      <c r="Z31">
        <v>1904845.1</v>
      </c>
      <c r="AC31">
        <v>482317.04</v>
      </c>
      <c r="AD31">
        <v>82867.240000000005</v>
      </c>
      <c r="AG31" s="76">
        <f t="shared" si="6"/>
        <v>1593678.04</v>
      </c>
      <c r="AH31" s="31">
        <f t="shared" si="7"/>
        <v>17.2</v>
      </c>
      <c r="AI31" s="21">
        <f t="shared" si="8"/>
        <v>1593660.84</v>
      </c>
      <c r="AJ31" s="15">
        <f t="shared" si="9"/>
        <v>3279622.0300000003</v>
      </c>
      <c r="AK31" s="16">
        <f t="shared" si="10"/>
        <v>2470029.3800000004</v>
      </c>
      <c r="AL31" s="26">
        <f t="shared" si="5"/>
        <v>809592.64999999991</v>
      </c>
    </row>
    <row r="32" spans="1:38" x14ac:dyDescent="0.25">
      <c r="A32" s="1" t="s">
        <v>448</v>
      </c>
      <c r="B32" s="1" t="s">
        <v>450</v>
      </c>
      <c r="C32" s="66">
        <v>3159</v>
      </c>
      <c r="D32" s="67" t="s">
        <v>1089</v>
      </c>
      <c r="E32" t="s">
        <v>3023</v>
      </c>
      <c r="F32" s="297">
        <v>1013401.58</v>
      </c>
      <c r="G32" s="297">
        <v>62177.79</v>
      </c>
      <c r="H32" s="297">
        <v>230340.42</v>
      </c>
      <c r="I32">
        <v>34678.97</v>
      </c>
      <c r="J32">
        <v>181049.83</v>
      </c>
      <c r="K32" s="297">
        <v>11400</v>
      </c>
      <c r="N32" s="297">
        <v>176.85</v>
      </c>
      <c r="Q32">
        <v>-1879342.57</v>
      </c>
      <c r="R32">
        <v>3102228.3</v>
      </c>
      <c r="T32" s="297">
        <v>1505219.2</v>
      </c>
      <c r="U32" s="297">
        <v>465240</v>
      </c>
      <c r="V32" s="297">
        <v>1818.62</v>
      </c>
      <c r="X32" s="297">
        <v>1935100</v>
      </c>
      <c r="Z32">
        <v>2268616</v>
      </c>
      <c r="AA32">
        <v>7590</v>
      </c>
      <c r="AB32">
        <v>12146</v>
      </c>
      <c r="AC32">
        <v>806237.26</v>
      </c>
      <c r="AD32">
        <v>153383.16</v>
      </c>
      <c r="AF32">
        <v>1559.39</v>
      </c>
      <c r="AG32" s="76">
        <f t="shared" si="6"/>
        <v>1305919.7899999998</v>
      </c>
      <c r="AH32" s="31">
        <f t="shared" si="7"/>
        <v>11576.85</v>
      </c>
      <c r="AI32" s="21">
        <f t="shared" si="8"/>
        <v>1294342.9399999997</v>
      </c>
      <c r="AJ32" s="15">
        <f t="shared" si="9"/>
        <v>3907377.8200000003</v>
      </c>
      <c r="AK32" s="16">
        <f t="shared" si="10"/>
        <v>3249531.81</v>
      </c>
      <c r="AL32" s="26">
        <f t="shared" si="5"/>
        <v>657846.01000000024</v>
      </c>
    </row>
    <row r="33" spans="1:38" x14ac:dyDescent="0.25">
      <c r="A33" s="1" t="s">
        <v>448</v>
      </c>
      <c r="B33" s="1" t="s">
        <v>450</v>
      </c>
      <c r="C33" s="66">
        <v>3764</v>
      </c>
      <c r="D33" s="67" t="s">
        <v>1090</v>
      </c>
      <c r="E33" t="s">
        <v>3024</v>
      </c>
      <c r="F33" s="297">
        <v>873573.69</v>
      </c>
      <c r="G33" s="297">
        <v>208553.08</v>
      </c>
      <c r="H33" s="297">
        <v>199388.83</v>
      </c>
      <c r="I33">
        <v>315940.55</v>
      </c>
      <c r="J33">
        <v>94301.62</v>
      </c>
      <c r="M33" s="297">
        <v>105050</v>
      </c>
      <c r="N33" s="297">
        <v>13650</v>
      </c>
      <c r="Q33">
        <v>71574.149999999994</v>
      </c>
      <c r="R33">
        <v>1484748</v>
      </c>
      <c r="T33" s="297">
        <v>1702227.92</v>
      </c>
      <c r="V33" s="297">
        <v>1989.16</v>
      </c>
      <c r="X33" s="297">
        <v>1702667.8</v>
      </c>
      <c r="Y33" s="297">
        <v>104044</v>
      </c>
      <c r="Z33">
        <v>2126741.15</v>
      </c>
      <c r="AA33">
        <v>24070</v>
      </c>
      <c r="AC33">
        <v>685300.59</v>
      </c>
      <c r="AD33">
        <v>113752.52</v>
      </c>
      <c r="AG33" s="76">
        <f t="shared" si="6"/>
        <v>1281515.6000000001</v>
      </c>
      <c r="AH33" s="31">
        <f t="shared" si="7"/>
        <v>118700</v>
      </c>
      <c r="AI33" s="21">
        <f t="shared" si="8"/>
        <v>1162815.6000000001</v>
      </c>
      <c r="AJ33" s="15">
        <f t="shared" si="9"/>
        <v>3510928.88</v>
      </c>
      <c r="AK33" s="16">
        <f t="shared" si="10"/>
        <v>2949864.26</v>
      </c>
      <c r="AL33" s="26">
        <f t="shared" si="5"/>
        <v>561064.62000000011</v>
      </c>
    </row>
    <row r="34" spans="1:38" x14ac:dyDescent="0.25">
      <c r="A34" s="1" t="s">
        <v>448</v>
      </c>
      <c r="B34" s="1" t="s">
        <v>450</v>
      </c>
      <c r="C34" s="66">
        <v>3691</v>
      </c>
      <c r="D34" s="67" t="s">
        <v>1091</v>
      </c>
      <c r="E34" t="s">
        <v>3025</v>
      </c>
      <c r="F34" s="297">
        <v>1335718.79</v>
      </c>
      <c r="G34" s="297">
        <v>79154.960000000006</v>
      </c>
      <c r="H34" s="297">
        <v>439535.82</v>
      </c>
      <c r="I34">
        <v>71618.38</v>
      </c>
      <c r="J34">
        <v>114638.48</v>
      </c>
      <c r="N34" s="297">
        <v>15000</v>
      </c>
      <c r="Q34">
        <v>-147043.13</v>
      </c>
      <c r="R34">
        <v>1924840.79</v>
      </c>
      <c r="T34" s="297">
        <v>1724808.96</v>
      </c>
      <c r="V34" s="297">
        <v>1821.41</v>
      </c>
      <c r="X34" s="297">
        <v>969240.1</v>
      </c>
      <c r="Y34" s="297">
        <v>56000</v>
      </c>
      <c r="Z34">
        <v>1399376.1</v>
      </c>
      <c r="AC34">
        <v>598672.30000000005</v>
      </c>
      <c r="AD34">
        <v>110293.3</v>
      </c>
      <c r="AG34" s="76">
        <f t="shared" si="6"/>
        <v>1854409.57</v>
      </c>
      <c r="AH34" s="31">
        <f t="shared" si="7"/>
        <v>15000</v>
      </c>
      <c r="AI34" s="21">
        <f t="shared" si="8"/>
        <v>1839409.57</v>
      </c>
      <c r="AJ34" s="15">
        <f t="shared" si="9"/>
        <v>2751870.4699999997</v>
      </c>
      <c r="AK34" s="16">
        <f t="shared" si="10"/>
        <v>2108341.7000000002</v>
      </c>
      <c r="AL34" s="26">
        <f t="shared" si="5"/>
        <v>643528.76999999955</v>
      </c>
    </row>
    <row r="35" spans="1:38" x14ac:dyDescent="0.25">
      <c r="A35" s="1" t="s">
        <v>448</v>
      </c>
      <c r="B35" s="1" t="s">
        <v>450</v>
      </c>
      <c r="C35" s="66">
        <v>7031</v>
      </c>
      <c r="D35" s="67" t="s">
        <v>1092</v>
      </c>
      <c r="E35" t="s">
        <v>3026</v>
      </c>
      <c r="F35" s="297">
        <v>2202965.73</v>
      </c>
      <c r="G35" s="297">
        <v>177004.21</v>
      </c>
      <c r="H35" s="297">
        <v>291241.28000000003</v>
      </c>
      <c r="I35">
        <v>172089.62</v>
      </c>
      <c r="J35">
        <v>326945.05</v>
      </c>
      <c r="N35" s="297">
        <v>794.7</v>
      </c>
      <c r="Q35">
        <v>1441238.46</v>
      </c>
      <c r="R35">
        <v>1101601.1100000001</v>
      </c>
      <c r="T35" s="297">
        <v>1246677.25</v>
      </c>
      <c r="U35" s="297">
        <v>925294</v>
      </c>
      <c r="V35" s="297">
        <v>3133.75</v>
      </c>
      <c r="X35" s="297">
        <v>2297480</v>
      </c>
      <c r="Y35" s="297">
        <v>241660</v>
      </c>
      <c r="Z35">
        <v>2744480</v>
      </c>
      <c r="AA35">
        <v>12000</v>
      </c>
      <c r="AC35">
        <v>774850.16</v>
      </c>
      <c r="AD35">
        <v>154208.22</v>
      </c>
      <c r="AG35" s="76">
        <f t="shared" si="6"/>
        <v>2671211.2199999997</v>
      </c>
      <c r="AH35" s="31">
        <f t="shared" si="7"/>
        <v>794.7</v>
      </c>
      <c r="AI35" s="21">
        <f t="shared" si="8"/>
        <v>2670416.5199999996</v>
      </c>
      <c r="AJ35" s="15">
        <f t="shared" si="9"/>
        <v>4714245</v>
      </c>
      <c r="AK35" s="16">
        <f t="shared" si="10"/>
        <v>3685538.3800000004</v>
      </c>
      <c r="AL35" s="26">
        <f t="shared" si="5"/>
        <v>1028706.6199999996</v>
      </c>
    </row>
    <row r="36" spans="1:38" x14ac:dyDescent="0.25">
      <c r="A36" s="1" t="s">
        <v>448</v>
      </c>
      <c r="B36" s="1" t="s">
        <v>450</v>
      </c>
      <c r="C36" s="66">
        <v>3391</v>
      </c>
      <c r="D36" s="67" t="s">
        <v>1093</v>
      </c>
      <c r="E36" t="s">
        <v>3027</v>
      </c>
      <c r="F36" s="297">
        <v>779756.21</v>
      </c>
      <c r="G36" s="297">
        <v>19951.509999999998</v>
      </c>
      <c r="H36" s="297">
        <v>186609.71</v>
      </c>
      <c r="I36">
        <v>1135975.81</v>
      </c>
      <c r="J36">
        <v>119358.6</v>
      </c>
      <c r="N36" s="297">
        <v>694.3</v>
      </c>
      <c r="Q36">
        <v>1822164.63</v>
      </c>
      <c r="R36">
        <v>528949.56000000006</v>
      </c>
      <c r="T36" s="297">
        <v>1647681.77</v>
      </c>
      <c r="U36" s="297">
        <v>24090</v>
      </c>
      <c r="V36" s="297">
        <v>1156</v>
      </c>
      <c r="X36" s="297">
        <v>1722035.6</v>
      </c>
      <c r="Y36" s="297">
        <v>117064.76</v>
      </c>
      <c r="Z36">
        <v>2096527.3600000001</v>
      </c>
      <c r="AB36">
        <v>3000</v>
      </c>
      <c r="AC36">
        <v>920871.58</v>
      </c>
      <c r="AD36">
        <v>143230.04999999999</v>
      </c>
      <c r="AG36" s="76">
        <f t="shared" si="6"/>
        <v>986317.42999999993</v>
      </c>
      <c r="AH36" s="31">
        <f t="shared" si="7"/>
        <v>694.3</v>
      </c>
      <c r="AI36" s="21">
        <f t="shared" si="8"/>
        <v>985623.12999999989</v>
      </c>
      <c r="AJ36" s="15">
        <f t="shared" si="9"/>
        <v>3512028.13</v>
      </c>
      <c r="AK36" s="16">
        <f t="shared" si="10"/>
        <v>3163628.99</v>
      </c>
      <c r="AL36" s="26">
        <f t="shared" si="5"/>
        <v>348399.13999999966</v>
      </c>
    </row>
    <row r="37" spans="1:38" x14ac:dyDescent="0.25">
      <c r="A37" s="1" t="s">
        <v>448</v>
      </c>
      <c r="B37" s="1" t="s">
        <v>450</v>
      </c>
      <c r="C37" s="66">
        <v>4244</v>
      </c>
      <c r="D37" s="67" t="s">
        <v>1094</v>
      </c>
      <c r="E37" t="s">
        <v>3028</v>
      </c>
      <c r="F37" s="297">
        <v>1482463.36</v>
      </c>
      <c r="G37" s="297">
        <v>57049.95</v>
      </c>
      <c r="H37" s="297">
        <v>187249.59</v>
      </c>
      <c r="I37">
        <v>315242.65000000002</v>
      </c>
      <c r="J37">
        <v>116311.53</v>
      </c>
      <c r="N37" s="297">
        <v>11507</v>
      </c>
      <c r="Q37">
        <v>151247.01999999999</v>
      </c>
      <c r="R37">
        <v>1603684.39</v>
      </c>
      <c r="T37" s="297">
        <v>1429805.38</v>
      </c>
      <c r="U37" s="297">
        <v>166270</v>
      </c>
      <c r="V37" s="297">
        <v>1775.76</v>
      </c>
      <c r="X37" s="297">
        <v>1604583.5</v>
      </c>
      <c r="Y37" s="297">
        <v>119100</v>
      </c>
      <c r="Z37">
        <v>1891666.06</v>
      </c>
      <c r="AB37">
        <v>10120</v>
      </c>
      <c r="AC37">
        <v>502312.59</v>
      </c>
      <c r="AD37">
        <v>82144.820000000007</v>
      </c>
      <c r="AG37" s="76">
        <f t="shared" si="6"/>
        <v>1726762.9000000001</v>
      </c>
      <c r="AH37" s="31">
        <f t="shared" si="7"/>
        <v>11507</v>
      </c>
      <c r="AI37" s="21">
        <f t="shared" si="8"/>
        <v>1715255.9000000001</v>
      </c>
      <c r="AJ37" s="15">
        <f t="shared" si="9"/>
        <v>3321534.6399999997</v>
      </c>
      <c r="AK37" s="16">
        <f t="shared" si="10"/>
        <v>2486243.4699999997</v>
      </c>
      <c r="AL37" s="26">
        <f t="shared" si="5"/>
        <v>835291.16999999993</v>
      </c>
    </row>
    <row r="38" spans="1:38" x14ac:dyDescent="0.25">
      <c r="A38" s="1" t="s">
        <v>448</v>
      </c>
      <c r="B38" s="1" t="s">
        <v>450</v>
      </c>
      <c r="C38" s="66">
        <v>1926</v>
      </c>
      <c r="D38" s="67" t="s">
        <v>1095</v>
      </c>
      <c r="E38" t="s">
        <v>3029</v>
      </c>
      <c r="F38" s="297">
        <v>649548.81000000006</v>
      </c>
      <c r="G38" s="297">
        <v>117884.8</v>
      </c>
      <c r="H38" s="297">
        <v>80659.679999999993</v>
      </c>
      <c r="I38">
        <v>1</v>
      </c>
      <c r="J38">
        <v>60910.44</v>
      </c>
      <c r="N38" s="297">
        <v>60</v>
      </c>
      <c r="Q38">
        <v>-777043.4</v>
      </c>
      <c r="R38">
        <v>1498620.76</v>
      </c>
      <c r="T38" s="297">
        <v>1216788.44</v>
      </c>
      <c r="V38" s="297">
        <v>674.82</v>
      </c>
      <c r="X38" s="297">
        <v>1095300</v>
      </c>
      <c r="Y38" s="297">
        <v>84887</v>
      </c>
      <c r="Z38">
        <v>1290613</v>
      </c>
      <c r="AB38">
        <v>12294.9</v>
      </c>
      <c r="AC38">
        <v>571549.75</v>
      </c>
      <c r="AD38">
        <v>34345.24</v>
      </c>
      <c r="AF38">
        <v>6000</v>
      </c>
      <c r="AG38" s="76">
        <f t="shared" si="6"/>
        <v>848093.29</v>
      </c>
      <c r="AH38" s="31">
        <f t="shared" si="7"/>
        <v>60</v>
      </c>
      <c r="AI38" s="21">
        <f t="shared" si="8"/>
        <v>848033.29</v>
      </c>
      <c r="AJ38" s="15">
        <f t="shared" si="9"/>
        <v>2397650.2599999998</v>
      </c>
      <c r="AK38" s="16">
        <f t="shared" si="10"/>
        <v>1914802.89</v>
      </c>
      <c r="AL38" s="26">
        <f t="shared" si="5"/>
        <v>482847.36999999988</v>
      </c>
    </row>
    <row r="39" spans="1:38" x14ac:dyDescent="0.25">
      <c r="A39" s="1" t="s">
        <v>448</v>
      </c>
      <c r="B39" s="1" t="s">
        <v>450</v>
      </c>
      <c r="C39" s="66">
        <v>5306</v>
      </c>
      <c r="D39" s="67" t="s">
        <v>1096</v>
      </c>
      <c r="E39" t="s">
        <v>3030</v>
      </c>
      <c r="F39" s="297">
        <v>843707.44</v>
      </c>
      <c r="G39" s="297">
        <v>321979.21000000002</v>
      </c>
      <c r="H39" s="297">
        <v>323096.87</v>
      </c>
      <c r="I39">
        <v>887134.98</v>
      </c>
      <c r="J39">
        <v>471113.21</v>
      </c>
      <c r="N39" s="297">
        <v>728.7</v>
      </c>
      <c r="Q39">
        <v>45224.41</v>
      </c>
      <c r="R39">
        <v>2339595.1</v>
      </c>
      <c r="T39" s="297">
        <v>2053196.45</v>
      </c>
      <c r="U39" s="297">
        <v>140990</v>
      </c>
      <c r="V39" s="297">
        <v>105.12</v>
      </c>
      <c r="X39" s="297">
        <v>2761920</v>
      </c>
      <c r="Z39">
        <v>3154601</v>
      </c>
      <c r="AA39">
        <v>12802</v>
      </c>
      <c r="AB39">
        <v>10806</v>
      </c>
      <c r="AC39">
        <v>634286.99</v>
      </c>
      <c r="AD39">
        <v>353269.58</v>
      </c>
      <c r="AG39" s="76">
        <f t="shared" si="6"/>
        <v>1488783.52</v>
      </c>
      <c r="AH39" s="31">
        <f t="shared" si="7"/>
        <v>728.7</v>
      </c>
      <c r="AI39" s="21">
        <f t="shared" si="8"/>
        <v>1488054.82</v>
      </c>
      <c r="AJ39" s="15">
        <f t="shared" si="9"/>
        <v>4956211.57</v>
      </c>
      <c r="AK39" s="16">
        <f t="shared" si="10"/>
        <v>4165765.5700000003</v>
      </c>
      <c r="AL39" s="26">
        <f t="shared" si="5"/>
        <v>790446</v>
      </c>
    </row>
    <row r="40" spans="1:38" x14ac:dyDescent="0.25">
      <c r="A40" s="1" t="s">
        <v>448</v>
      </c>
      <c r="B40" s="1" t="s">
        <v>450</v>
      </c>
      <c r="C40" s="66">
        <v>2556</v>
      </c>
      <c r="D40" s="67" t="s">
        <v>1097</v>
      </c>
      <c r="E40" t="s">
        <v>3031</v>
      </c>
      <c r="F40" s="297">
        <v>1656126.06</v>
      </c>
      <c r="G40" s="297">
        <v>42620</v>
      </c>
      <c r="H40" s="297">
        <v>303772.75</v>
      </c>
      <c r="I40">
        <v>164026.16</v>
      </c>
      <c r="J40">
        <v>281853.86</v>
      </c>
      <c r="K40" s="297">
        <v>-82900</v>
      </c>
      <c r="N40" s="297">
        <v>779.96</v>
      </c>
      <c r="Q40">
        <v>689816.98</v>
      </c>
      <c r="R40">
        <v>1457071.21</v>
      </c>
      <c r="T40" s="297">
        <v>1529617.21</v>
      </c>
      <c r="U40" s="297">
        <v>550000</v>
      </c>
      <c r="V40" s="297">
        <v>1921.44</v>
      </c>
      <c r="X40" s="297">
        <v>1062250</v>
      </c>
      <c r="Y40" s="297">
        <v>58000</v>
      </c>
      <c r="Z40">
        <v>1464968</v>
      </c>
      <c r="AB40">
        <v>4500</v>
      </c>
      <c r="AC40">
        <v>831201.13</v>
      </c>
      <c r="AD40">
        <v>96843.839999999997</v>
      </c>
      <c r="AG40" s="76">
        <f t="shared" si="6"/>
        <v>2002518.81</v>
      </c>
      <c r="AH40" s="31">
        <f t="shared" si="7"/>
        <v>-82120.039999999994</v>
      </c>
      <c r="AI40" s="21">
        <f t="shared" si="8"/>
        <v>2084638.85</v>
      </c>
      <c r="AJ40" s="15">
        <f t="shared" si="9"/>
        <v>3201788.65</v>
      </c>
      <c r="AK40" s="16">
        <f t="shared" si="10"/>
        <v>2397512.9699999997</v>
      </c>
      <c r="AL40" s="26">
        <f t="shared" si="5"/>
        <v>804275.68000000017</v>
      </c>
    </row>
    <row r="41" spans="1:38" x14ac:dyDescent="0.25">
      <c r="A41" s="1" t="s">
        <v>448</v>
      </c>
      <c r="B41" s="1" t="s">
        <v>450</v>
      </c>
      <c r="C41" s="66">
        <v>2366</v>
      </c>
      <c r="D41" s="67" t="s">
        <v>1098</v>
      </c>
      <c r="E41" t="s">
        <v>3032</v>
      </c>
      <c r="F41" s="297">
        <v>1956166.81</v>
      </c>
      <c r="G41" s="297">
        <v>189878.04</v>
      </c>
      <c r="H41" s="297">
        <v>374085.09</v>
      </c>
      <c r="I41">
        <v>165075.69</v>
      </c>
      <c r="J41">
        <v>371718.6</v>
      </c>
      <c r="N41" s="297">
        <v>1942.12</v>
      </c>
      <c r="Q41">
        <v>472840.59</v>
      </c>
      <c r="R41">
        <v>1798384.44</v>
      </c>
      <c r="T41" s="297">
        <v>1971799.56</v>
      </c>
      <c r="U41" s="297">
        <v>106810</v>
      </c>
      <c r="V41" s="297">
        <v>1824.96</v>
      </c>
      <c r="X41" s="297">
        <v>1195360.45</v>
      </c>
      <c r="Y41" s="297">
        <v>128700</v>
      </c>
      <c r="Z41">
        <v>1427172.45</v>
      </c>
      <c r="AC41">
        <v>409591.92</v>
      </c>
      <c r="AD41">
        <v>320808.02</v>
      </c>
      <c r="AG41" s="76">
        <f t="shared" si="6"/>
        <v>2520129.94</v>
      </c>
      <c r="AH41" s="31">
        <f t="shared" si="7"/>
        <v>1942.12</v>
      </c>
      <c r="AI41" s="21">
        <f t="shared" si="8"/>
        <v>2518187.8199999998</v>
      </c>
      <c r="AJ41" s="15">
        <f t="shared" si="9"/>
        <v>3404494.9699999997</v>
      </c>
      <c r="AK41" s="16">
        <f t="shared" si="10"/>
        <v>2157572.3899999997</v>
      </c>
      <c r="AL41" s="26">
        <f t="shared" si="5"/>
        <v>1246922.58</v>
      </c>
    </row>
    <row r="42" spans="1:38" x14ac:dyDescent="0.25">
      <c r="A42" s="1" t="s">
        <v>448</v>
      </c>
      <c r="B42" s="1" t="s">
        <v>450</v>
      </c>
      <c r="C42" s="66">
        <v>5915</v>
      </c>
      <c r="D42" s="67" t="s">
        <v>1099</v>
      </c>
      <c r="E42" t="s">
        <v>3033</v>
      </c>
      <c r="F42" s="297">
        <v>850896.93</v>
      </c>
      <c r="G42" s="297">
        <v>37335.9</v>
      </c>
      <c r="H42" s="297">
        <v>282667.99</v>
      </c>
      <c r="I42">
        <v>452546.47</v>
      </c>
      <c r="J42">
        <v>38659.550000000003</v>
      </c>
      <c r="N42" s="297">
        <v>15.54</v>
      </c>
      <c r="Q42">
        <v>-78015.289999999994</v>
      </c>
      <c r="R42">
        <v>1262156.06</v>
      </c>
      <c r="T42" s="297">
        <v>2536274.2599999998</v>
      </c>
      <c r="U42" s="297">
        <v>222100</v>
      </c>
      <c r="V42" s="297">
        <v>886.24</v>
      </c>
      <c r="X42" s="297">
        <v>1483200</v>
      </c>
      <c r="Y42" s="297">
        <v>36000</v>
      </c>
      <c r="Z42">
        <v>1905633</v>
      </c>
      <c r="AA42">
        <v>20002</v>
      </c>
      <c r="AC42">
        <v>1234647.33</v>
      </c>
      <c r="AD42">
        <v>276190.14</v>
      </c>
      <c r="AG42" s="76">
        <f t="shared" si="6"/>
        <v>1170900.82</v>
      </c>
      <c r="AH42" s="31">
        <f t="shared" si="7"/>
        <v>15.54</v>
      </c>
      <c r="AI42" s="21">
        <f t="shared" si="8"/>
        <v>1170885.28</v>
      </c>
      <c r="AJ42" s="15">
        <f t="shared" si="9"/>
        <v>4278460.5</v>
      </c>
      <c r="AK42" s="16">
        <f t="shared" si="10"/>
        <v>3436472.47</v>
      </c>
      <c r="AL42" s="26">
        <f t="shared" si="5"/>
        <v>841988.0299999998</v>
      </c>
    </row>
    <row r="43" spans="1:38" x14ac:dyDescent="0.25">
      <c r="A43" s="1" t="s">
        <v>448</v>
      </c>
      <c r="B43" s="1" t="s">
        <v>450</v>
      </c>
      <c r="C43" s="66">
        <v>3317</v>
      </c>
      <c r="D43" s="67" t="s">
        <v>1100</v>
      </c>
      <c r="E43" t="s">
        <v>3034</v>
      </c>
      <c r="F43" s="297">
        <v>980806.41</v>
      </c>
      <c r="G43" s="297">
        <v>0</v>
      </c>
      <c r="H43" s="297">
        <v>189849.64</v>
      </c>
      <c r="I43">
        <v>262020.06</v>
      </c>
      <c r="J43">
        <v>150188.82999999999</v>
      </c>
      <c r="O43" s="297">
        <v>200</v>
      </c>
      <c r="Q43">
        <v>-582338.17000000004</v>
      </c>
      <c r="R43">
        <v>1683339.65</v>
      </c>
      <c r="T43" s="297">
        <v>1592167.72</v>
      </c>
      <c r="U43" s="297">
        <v>442641</v>
      </c>
      <c r="V43" s="297">
        <v>799.32</v>
      </c>
      <c r="X43" s="297">
        <v>828020</v>
      </c>
      <c r="Y43" s="297">
        <v>63800</v>
      </c>
      <c r="Z43">
        <v>1208921</v>
      </c>
      <c r="AA43">
        <v>15784</v>
      </c>
      <c r="AC43">
        <v>714384.38</v>
      </c>
      <c r="AD43">
        <v>135020.20000000001</v>
      </c>
      <c r="AG43" s="76">
        <f t="shared" si="6"/>
        <v>1170656.05</v>
      </c>
      <c r="AH43" s="31">
        <f t="shared" si="7"/>
        <v>200</v>
      </c>
      <c r="AI43" s="21">
        <f t="shared" si="8"/>
        <v>1170456.05</v>
      </c>
      <c r="AJ43" s="15">
        <f t="shared" si="9"/>
        <v>2927428.04</v>
      </c>
      <c r="AK43" s="16">
        <f t="shared" si="10"/>
        <v>2074109.5799999998</v>
      </c>
      <c r="AL43" s="26">
        <f t="shared" si="5"/>
        <v>853318.4600000002</v>
      </c>
    </row>
    <row r="44" spans="1:38" x14ac:dyDescent="0.25">
      <c r="A44" s="1" t="s">
        <v>448</v>
      </c>
      <c r="B44" s="1" t="s">
        <v>450</v>
      </c>
      <c r="C44" s="66">
        <v>2828</v>
      </c>
      <c r="D44" s="67" t="s">
        <v>1101</v>
      </c>
      <c r="E44" t="s">
        <v>3166</v>
      </c>
      <c r="F44" s="297">
        <v>970452.26</v>
      </c>
      <c r="G44" s="297">
        <v>151330</v>
      </c>
      <c r="H44" s="297">
        <v>209761.13800000001</v>
      </c>
      <c r="I44">
        <v>116257.60000000001</v>
      </c>
      <c r="J44">
        <v>165614.51999999999</v>
      </c>
      <c r="Q44">
        <v>-1040223.52</v>
      </c>
      <c r="R44">
        <v>2224890.19</v>
      </c>
      <c r="T44" s="297">
        <v>857975.6</v>
      </c>
      <c r="U44" s="297">
        <v>240500</v>
      </c>
      <c r="V44" s="297">
        <v>924.95</v>
      </c>
      <c r="X44" s="297">
        <v>1175220</v>
      </c>
      <c r="Y44" s="297">
        <v>490620.82</v>
      </c>
      <c r="Z44">
        <v>1344291</v>
      </c>
      <c r="AC44">
        <v>552045.25199999998</v>
      </c>
      <c r="AD44">
        <v>100931.27</v>
      </c>
      <c r="AG44" s="76">
        <f t="shared" si="6"/>
        <v>1331543.398</v>
      </c>
      <c r="AH44" s="31">
        <f t="shared" si="7"/>
        <v>0</v>
      </c>
      <c r="AI44" s="21">
        <f t="shared" si="8"/>
        <v>1331543.398</v>
      </c>
      <c r="AJ44" s="15">
        <f t="shared" si="9"/>
        <v>2765241.3699999996</v>
      </c>
      <c r="AK44" s="16">
        <f t="shared" si="10"/>
        <v>1997267.5219999999</v>
      </c>
      <c r="AL44" s="26">
        <f t="shared" si="5"/>
        <v>767973.84799999977</v>
      </c>
    </row>
    <row r="45" spans="1:38" x14ac:dyDescent="0.25">
      <c r="A45" s="1" t="s">
        <v>448</v>
      </c>
      <c r="B45" s="1" t="s">
        <v>450</v>
      </c>
      <c r="C45" s="66">
        <v>2529</v>
      </c>
      <c r="D45" s="67" t="s">
        <v>1102</v>
      </c>
      <c r="E45" t="s">
        <v>3179</v>
      </c>
      <c r="F45" s="297">
        <v>825731.3</v>
      </c>
      <c r="G45" s="297">
        <v>120150</v>
      </c>
      <c r="H45" s="297">
        <v>393768.36</v>
      </c>
      <c r="I45">
        <v>1670036.02</v>
      </c>
      <c r="J45">
        <v>261190.47</v>
      </c>
      <c r="N45" s="297">
        <v>3581.78</v>
      </c>
      <c r="Q45">
        <v>3078445.18</v>
      </c>
      <c r="T45" s="297">
        <v>1483079.27</v>
      </c>
      <c r="U45" s="297">
        <v>200</v>
      </c>
      <c r="V45" s="297">
        <v>1559.31</v>
      </c>
      <c r="X45" s="297">
        <v>1456508.6</v>
      </c>
      <c r="Y45" s="297">
        <v>83500</v>
      </c>
      <c r="Z45">
        <v>1730804.6</v>
      </c>
      <c r="AA45">
        <v>23476</v>
      </c>
      <c r="AC45">
        <v>414887.45</v>
      </c>
      <c r="AD45">
        <v>293984.94</v>
      </c>
      <c r="AG45" s="76">
        <f t="shared" si="6"/>
        <v>1339649.6600000001</v>
      </c>
      <c r="AH45" s="31">
        <f t="shared" si="7"/>
        <v>3581.78</v>
      </c>
      <c r="AI45" s="21">
        <f t="shared" si="8"/>
        <v>1336067.8800000001</v>
      </c>
      <c r="AJ45" s="15">
        <f t="shared" si="9"/>
        <v>3024847.18</v>
      </c>
      <c r="AK45" s="16">
        <f t="shared" si="10"/>
        <v>2463152.9900000002</v>
      </c>
      <c r="AL45" s="26">
        <f t="shared" si="5"/>
        <v>561694.18999999994</v>
      </c>
    </row>
    <row r="46" spans="1:38" x14ac:dyDescent="0.25">
      <c r="A46" s="1" t="s">
        <v>453</v>
      </c>
      <c r="B46" s="1" t="s">
        <v>454</v>
      </c>
      <c r="C46" s="66">
        <v>5981</v>
      </c>
      <c r="D46" s="67" t="s">
        <v>1103</v>
      </c>
      <c r="E46" t="s">
        <v>3035</v>
      </c>
      <c r="F46" s="297">
        <v>1193402.45</v>
      </c>
      <c r="G46" s="297">
        <v>0</v>
      </c>
      <c r="H46" s="297">
        <v>75922.509999999995</v>
      </c>
      <c r="I46">
        <v>1017904.32</v>
      </c>
      <c r="J46">
        <v>151526.71</v>
      </c>
      <c r="N46" s="297">
        <v>578.29999999999995</v>
      </c>
      <c r="Q46">
        <v>1208526.25</v>
      </c>
      <c r="R46">
        <v>721555.06</v>
      </c>
      <c r="T46" s="297">
        <v>2084277.79</v>
      </c>
      <c r="V46" s="297">
        <v>760.47</v>
      </c>
      <c r="X46" s="297">
        <v>1580351.5</v>
      </c>
      <c r="Y46" s="297">
        <v>636993</v>
      </c>
      <c r="Z46">
        <v>2214348.5</v>
      </c>
      <c r="AA46">
        <v>2260</v>
      </c>
      <c r="AB46">
        <v>3588</v>
      </c>
      <c r="AC46">
        <v>978992.92</v>
      </c>
      <c r="AD46">
        <v>158957.17000000001</v>
      </c>
      <c r="AG46" s="76">
        <f t="shared" si="6"/>
        <v>1269324.96</v>
      </c>
      <c r="AH46" s="31">
        <f t="shared" si="7"/>
        <v>578.29999999999995</v>
      </c>
      <c r="AI46" s="21">
        <f t="shared" si="8"/>
        <v>1268746.6599999999</v>
      </c>
      <c r="AJ46" s="15">
        <f t="shared" si="9"/>
        <v>4302382.76</v>
      </c>
      <c r="AK46" s="16">
        <f t="shared" si="10"/>
        <v>3358146.59</v>
      </c>
      <c r="AL46" s="26">
        <f t="shared" si="5"/>
        <v>944236.16999999993</v>
      </c>
    </row>
    <row r="47" spans="1:38" x14ac:dyDescent="0.25">
      <c r="A47" s="1" t="s">
        <v>453</v>
      </c>
      <c r="B47" s="1" t="s">
        <v>454</v>
      </c>
      <c r="C47" s="66">
        <v>5608</v>
      </c>
      <c r="D47" s="67" t="s">
        <v>1104</v>
      </c>
      <c r="E47" t="s">
        <v>3036</v>
      </c>
      <c r="F47" s="297">
        <v>1006673.15</v>
      </c>
      <c r="G47" s="297">
        <v>0</v>
      </c>
      <c r="H47" s="297">
        <v>35378.239999999998</v>
      </c>
      <c r="I47">
        <v>4</v>
      </c>
      <c r="J47">
        <v>505679.7</v>
      </c>
      <c r="N47" s="297">
        <v>612.55999999999995</v>
      </c>
      <c r="Q47">
        <v>-395040.46</v>
      </c>
      <c r="R47">
        <v>1541680.81</v>
      </c>
      <c r="T47" s="297">
        <v>1633484.15</v>
      </c>
      <c r="U47" s="297">
        <v>198225</v>
      </c>
      <c r="V47" s="297">
        <v>743.9</v>
      </c>
      <c r="X47" s="297">
        <v>2083771.9</v>
      </c>
      <c r="Y47" s="297">
        <v>627710</v>
      </c>
      <c r="Z47">
        <v>2625190.9</v>
      </c>
      <c r="AB47">
        <v>2500</v>
      </c>
      <c r="AC47">
        <v>911185.61</v>
      </c>
      <c r="AD47">
        <v>168200.3</v>
      </c>
      <c r="AG47" s="76">
        <f t="shared" si="6"/>
        <v>1042051.39</v>
      </c>
      <c r="AH47" s="31">
        <f t="shared" si="7"/>
        <v>612.55999999999995</v>
      </c>
      <c r="AI47" s="21">
        <f t="shared" si="8"/>
        <v>1041438.83</v>
      </c>
      <c r="AJ47" s="15">
        <f t="shared" si="9"/>
        <v>4543934.9499999993</v>
      </c>
      <c r="AK47" s="16">
        <f t="shared" si="10"/>
        <v>3707076.8099999996</v>
      </c>
      <c r="AL47" s="26">
        <f t="shared" si="5"/>
        <v>836858.13999999966</v>
      </c>
    </row>
    <row r="48" spans="1:38" x14ac:dyDescent="0.25">
      <c r="A48" s="1" t="s">
        <v>453</v>
      </c>
      <c r="B48" s="1" t="s">
        <v>454</v>
      </c>
      <c r="C48" s="66">
        <v>3981</v>
      </c>
      <c r="D48" s="67" t="s">
        <v>1105</v>
      </c>
      <c r="E48" t="s">
        <v>3037</v>
      </c>
      <c r="F48" s="297">
        <v>479092.98</v>
      </c>
      <c r="G48" s="297">
        <v>0</v>
      </c>
      <c r="H48" s="297">
        <v>34388.17</v>
      </c>
      <c r="I48">
        <v>1172150.44</v>
      </c>
      <c r="J48">
        <v>357396.27</v>
      </c>
      <c r="N48" s="297">
        <v>752.22</v>
      </c>
      <c r="Q48">
        <v>-1174353.6599999999</v>
      </c>
      <c r="R48">
        <v>3101072.39</v>
      </c>
      <c r="T48" s="297">
        <v>1690892.69</v>
      </c>
      <c r="V48" s="297">
        <v>529.9</v>
      </c>
      <c r="X48" s="297">
        <v>2237137</v>
      </c>
      <c r="Y48" s="297">
        <v>614198</v>
      </c>
      <c r="Z48">
        <v>2971705</v>
      </c>
      <c r="AA48">
        <v>2260</v>
      </c>
      <c r="AB48">
        <v>6288</v>
      </c>
      <c r="AC48">
        <v>817863.07</v>
      </c>
      <c r="AD48">
        <v>237684.67</v>
      </c>
      <c r="AG48" s="76">
        <f t="shared" si="6"/>
        <v>513481.14999999997</v>
      </c>
      <c r="AH48" s="31">
        <f t="shared" si="7"/>
        <v>752.22</v>
      </c>
      <c r="AI48" s="21">
        <f t="shared" si="8"/>
        <v>512728.93</v>
      </c>
      <c r="AJ48" s="15">
        <f t="shared" si="9"/>
        <v>4542757.59</v>
      </c>
      <c r="AK48" s="16">
        <f t="shared" si="10"/>
        <v>4035800.7399999998</v>
      </c>
      <c r="AL48" s="26">
        <f t="shared" si="5"/>
        <v>506956.85000000009</v>
      </c>
    </row>
    <row r="49" spans="1:38" x14ac:dyDescent="0.25">
      <c r="A49" s="1" t="s">
        <v>453</v>
      </c>
      <c r="B49" s="1" t="s">
        <v>454</v>
      </c>
      <c r="C49" s="66">
        <v>2676</v>
      </c>
      <c r="D49" s="67" t="s">
        <v>1106</v>
      </c>
      <c r="E49" t="s">
        <v>3038</v>
      </c>
      <c r="F49" s="297">
        <v>614008.89</v>
      </c>
      <c r="G49" s="297">
        <v>0</v>
      </c>
      <c r="H49" s="297">
        <v>44232.54</v>
      </c>
      <c r="I49">
        <v>1419182.02</v>
      </c>
      <c r="J49">
        <v>790553.41</v>
      </c>
      <c r="N49" s="297">
        <v>3224.01</v>
      </c>
      <c r="Q49">
        <v>-159905.13</v>
      </c>
      <c r="R49">
        <v>2713140.37</v>
      </c>
      <c r="T49" s="297">
        <v>1263406.44</v>
      </c>
      <c r="U49" s="297">
        <v>101100</v>
      </c>
      <c r="V49" s="297">
        <v>440.38</v>
      </c>
      <c r="X49" s="297">
        <v>1268256</v>
      </c>
      <c r="Y49" s="297">
        <v>581184</v>
      </c>
      <c r="Z49">
        <v>1721557</v>
      </c>
      <c r="AB49">
        <v>5554</v>
      </c>
      <c r="AC49">
        <v>604224.05000000005</v>
      </c>
      <c r="AD49">
        <v>257495.16</v>
      </c>
      <c r="AG49" s="76">
        <f t="shared" si="6"/>
        <v>658241.43000000005</v>
      </c>
      <c r="AH49" s="31">
        <f t="shared" si="7"/>
        <v>3224.01</v>
      </c>
      <c r="AI49" s="21">
        <f t="shared" si="8"/>
        <v>655017.42000000004</v>
      </c>
      <c r="AJ49" s="15">
        <f t="shared" si="9"/>
        <v>3214386.82</v>
      </c>
      <c r="AK49" s="16">
        <f t="shared" si="10"/>
        <v>2588830.21</v>
      </c>
      <c r="AL49" s="26">
        <f t="shared" si="5"/>
        <v>625556.60999999987</v>
      </c>
    </row>
    <row r="50" spans="1:38" x14ac:dyDescent="0.25">
      <c r="A50" s="1" t="s">
        <v>453</v>
      </c>
      <c r="B50" s="1" t="s">
        <v>454</v>
      </c>
      <c r="C50" s="66">
        <v>4612</v>
      </c>
      <c r="D50" s="67" t="s">
        <v>1107</v>
      </c>
      <c r="E50" t="s">
        <v>3039</v>
      </c>
      <c r="F50" s="297">
        <v>1243326.1299999999</v>
      </c>
      <c r="G50" s="297">
        <v>0</v>
      </c>
      <c r="H50" s="297">
        <v>69567.710000000006</v>
      </c>
      <c r="I50">
        <v>87990.79</v>
      </c>
      <c r="J50">
        <v>366513.28</v>
      </c>
      <c r="N50" s="297">
        <v>1238.53</v>
      </c>
      <c r="Q50">
        <v>3295998.96</v>
      </c>
      <c r="R50">
        <v>-2152655.08</v>
      </c>
      <c r="T50" s="297">
        <v>1841520.55</v>
      </c>
      <c r="U50" s="297">
        <v>365528</v>
      </c>
      <c r="V50" s="297">
        <v>991.35</v>
      </c>
      <c r="X50" s="297">
        <v>2089479.44</v>
      </c>
      <c r="Y50" s="297">
        <v>667539.09</v>
      </c>
      <c r="Z50">
        <v>2661442.44</v>
      </c>
      <c r="AA50">
        <v>1130</v>
      </c>
      <c r="AB50">
        <v>17344</v>
      </c>
      <c r="AC50">
        <v>1153293.44</v>
      </c>
      <c r="AD50">
        <v>93902.45</v>
      </c>
      <c r="AG50" s="76">
        <f t="shared" si="6"/>
        <v>1312893.8399999999</v>
      </c>
      <c r="AH50" s="31">
        <f t="shared" si="7"/>
        <v>1238.53</v>
      </c>
      <c r="AI50" s="21">
        <f t="shared" si="8"/>
        <v>1311655.3099999998</v>
      </c>
      <c r="AJ50" s="15">
        <f t="shared" si="9"/>
        <v>4965058.43</v>
      </c>
      <c r="AK50" s="16">
        <f t="shared" si="10"/>
        <v>3927112.33</v>
      </c>
      <c r="AL50" s="26">
        <f t="shared" si="5"/>
        <v>1037946.0999999996</v>
      </c>
    </row>
    <row r="51" spans="1:38" x14ac:dyDescent="0.25">
      <c r="A51" s="1" t="s">
        <v>453</v>
      </c>
      <c r="B51" s="1" t="s">
        <v>454</v>
      </c>
      <c r="C51" s="66">
        <v>3723</v>
      </c>
      <c r="D51" s="67" t="s">
        <v>1108</v>
      </c>
      <c r="E51" t="s">
        <v>3167</v>
      </c>
      <c r="F51" s="297">
        <v>729816.3</v>
      </c>
      <c r="G51" s="297">
        <v>0</v>
      </c>
      <c r="H51" s="297">
        <v>28344.01</v>
      </c>
      <c r="I51">
        <v>100393.42</v>
      </c>
      <c r="J51">
        <v>854948.23</v>
      </c>
      <c r="N51" s="297">
        <v>2603.7399999999998</v>
      </c>
      <c r="Q51">
        <v>-1552766.34</v>
      </c>
      <c r="R51">
        <v>2872107.81</v>
      </c>
      <c r="T51" s="297">
        <v>1288990.0900000001</v>
      </c>
      <c r="U51" s="297">
        <v>110000</v>
      </c>
      <c r="V51" s="297">
        <v>601.51</v>
      </c>
      <c r="X51" s="297">
        <v>1274577.5</v>
      </c>
      <c r="Y51" s="297">
        <v>661504.71</v>
      </c>
      <c r="Z51">
        <v>1656643.3</v>
      </c>
      <c r="AC51">
        <v>721863.89</v>
      </c>
      <c r="AD51">
        <v>177781.82</v>
      </c>
      <c r="AG51" s="76">
        <f t="shared" si="6"/>
        <v>758160.31</v>
      </c>
      <c r="AH51" s="31">
        <f t="shared" si="7"/>
        <v>2603.7399999999998</v>
      </c>
      <c r="AI51" s="21">
        <f t="shared" si="8"/>
        <v>755556.57000000007</v>
      </c>
      <c r="AJ51" s="15">
        <f t="shared" si="9"/>
        <v>3335673.81</v>
      </c>
      <c r="AK51" s="16">
        <f t="shared" si="10"/>
        <v>2556289.0099999998</v>
      </c>
      <c r="AL51" s="26">
        <f t="shared" si="5"/>
        <v>779384.80000000028</v>
      </c>
    </row>
    <row r="52" spans="1:38" x14ac:dyDescent="0.25">
      <c r="A52" s="1" t="s">
        <v>457</v>
      </c>
      <c r="B52" s="1" t="s">
        <v>458</v>
      </c>
      <c r="C52" s="66">
        <v>4086</v>
      </c>
      <c r="D52" s="67" t="s">
        <v>1109</v>
      </c>
      <c r="E52" t="s">
        <v>3040</v>
      </c>
      <c r="F52" s="297">
        <v>800445.64</v>
      </c>
      <c r="G52" s="297">
        <v>0</v>
      </c>
      <c r="H52" s="297">
        <v>27368.07</v>
      </c>
      <c r="I52">
        <v>233070.7</v>
      </c>
      <c r="J52">
        <v>175146.04</v>
      </c>
      <c r="N52" s="297">
        <v>0</v>
      </c>
      <c r="Q52">
        <v>-1391263.05</v>
      </c>
      <c r="R52">
        <v>2033236.3</v>
      </c>
      <c r="T52" s="297">
        <v>1911586.39</v>
      </c>
      <c r="U52" s="297">
        <v>383950</v>
      </c>
      <c r="V52" s="297">
        <v>407.75</v>
      </c>
      <c r="X52" s="297">
        <v>715900</v>
      </c>
      <c r="Z52">
        <v>1505592</v>
      </c>
      <c r="AC52">
        <v>489376.84</v>
      </c>
      <c r="AD52">
        <v>84328.1</v>
      </c>
      <c r="AG52" s="76">
        <f t="shared" si="6"/>
        <v>827813.71</v>
      </c>
      <c r="AH52" s="31">
        <f t="shared" si="7"/>
        <v>0</v>
      </c>
      <c r="AI52" s="21">
        <f t="shared" si="8"/>
        <v>827813.71</v>
      </c>
      <c r="AJ52" s="15">
        <f t="shared" si="9"/>
        <v>3011844.1399999997</v>
      </c>
      <c r="AK52" s="16">
        <f t="shared" si="10"/>
        <v>2079296.9400000002</v>
      </c>
      <c r="AL52" s="26">
        <f t="shared" si="5"/>
        <v>932547.19999999949</v>
      </c>
    </row>
    <row r="53" spans="1:38" x14ac:dyDescent="0.25">
      <c r="A53" s="1" t="s">
        <v>457</v>
      </c>
      <c r="B53" s="1" t="s">
        <v>458</v>
      </c>
      <c r="C53" s="66">
        <v>4226</v>
      </c>
      <c r="D53" s="67" t="s">
        <v>1110</v>
      </c>
      <c r="E53" t="s">
        <v>3041</v>
      </c>
      <c r="F53" s="297">
        <v>733403.59</v>
      </c>
      <c r="H53" s="297">
        <v>50555.05</v>
      </c>
      <c r="I53">
        <v>1726595.19</v>
      </c>
      <c r="J53">
        <v>66555.3</v>
      </c>
      <c r="Q53">
        <v>1963182.51</v>
      </c>
      <c r="R53">
        <v>575288.56999999995</v>
      </c>
      <c r="T53" s="297">
        <v>1801884.2</v>
      </c>
      <c r="X53" s="297">
        <v>585500</v>
      </c>
      <c r="Z53">
        <v>1225805</v>
      </c>
      <c r="AC53">
        <v>496701.85</v>
      </c>
      <c r="AD53">
        <v>286171.8</v>
      </c>
      <c r="AG53" s="76">
        <f t="shared" si="6"/>
        <v>783958.64</v>
      </c>
      <c r="AH53" s="31">
        <f t="shared" si="7"/>
        <v>0</v>
      </c>
      <c r="AI53" s="21">
        <f t="shared" si="8"/>
        <v>783958.64</v>
      </c>
      <c r="AJ53" s="15">
        <f t="shared" si="9"/>
        <v>2387384.2000000002</v>
      </c>
      <c r="AK53" s="16">
        <f t="shared" si="10"/>
        <v>2008678.6500000001</v>
      </c>
      <c r="AL53" s="26">
        <f t="shared" si="5"/>
        <v>378705.55000000005</v>
      </c>
    </row>
    <row r="54" spans="1:38" x14ac:dyDescent="0.25">
      <c r="A54" s="1" t="s">
        <v>457</v>
      </c>
      <c r="B54" s="1" t="s">
        <v>458</v>
      </c>
      <c r="C54" s="66">
        <v>4483</v>
      </c>
      <c r="D54" s="67" t="s">
        <v>1111</v>
      </c>
      <c r="E54" t="s">
        <v>3042</v>
      </c>
      <c r="F54" s="297">
        <v>1545958.11</v>
      </c>
      <c r="G54" s="297">
        <v>0</v>
      </c>
      <c r="H54" s="297">
        <v>11488.8</v>
      </c>
      <c r="I54">
        <v>2069507.63</v>
      </c>
      <c r="J54">
        <v>107102.43</v>
      </c>
      <c r="Q54">
        <v>2124819.9900000002</v>
      </c>
      <c r="R54">
        <v>1317062.58</v>
      </c>
      <c r="T54" s="297">
        <v>1818485.95</v>
      </c>
      <c r="V54" s="297">
        <v>1667.21</v>
      </c>
      <c r="X54" s="297">
        <v>1068040</v>
      </c>
      <c r="Z54">
        <v>1745550</v>
      </c>
      <c r="AA54">
        <v>2700</v>
      </c>
      <c r="AC54">
        <v>372532.26</v>
      </c>
      <c r="AD54">
        <v>152656.5</v>
      </c>
      <c r="AG54" s="76">
        <f t="shared" si="6"/>
        <v>1557446.9100000001</v>
      </c>
      <c r="AH54" s="31">
        <f t="shared" si="7"/>
        <v>0</v>
      </c>
      <c r="AI54" s="21">
        <f t="shared" si="8"/>
        <v>1557446.9100000001</v>
      </c>
      <c r="AJ54" s="15">
        <f t="shared" si="9"/>
        <v>2888193.16</v>
      </c>
      <c r="AK54" s="16">
        <f t="shared" si="10"/>
        <v>2273438.7599999998</v>
      </c>
      <c r="AL54" s="26">
        <f t="shared" si="5"/>
        <v>614754.40000000037</v>
      </c>
    </row>
    <row r="55" spans="1:38" x14ac:dyDescent="0.25">
      <c r="A55" s="1" t="s">
        <v>457</v>
      </c>
      <c r="B55" s="1" t="s">
        <v>458</v>
      </c>
      <c r="C55" s="66">
        <v>3448</v>
      </c>
      <c r="D55" s="67" t="s">
        <v>1112</v>
      </c>
      <c r="E55" t="s">
        <v>3043</v>
      </c>
      <c r="F55" s="297">
        <v>639436.31999999995</v>
      </c>
      <c r="G55" s="297">
        <v>10000</v>
      </c>
      <c r="H55" s="297">
        <v>65273.08</v>
      </c>
      <c r="I55">
        <v>6</v>
      </c>
      <c r="J55">
        <v>248494.88</v>
      </c>
      <c r="Q55">
        <v>-1831658.39</v>
      </c>
      <c r="R55">
        <v>2202516.2599999998</v>
      </c>
      <c r="T55" s="297">
        <v>1634354.26</v>
      </c>
      <c r="U55" s="297">
        <v>193400</v>
      </c>
      <c r="V55" s="297">
        <v>515.26</v>
      </c>
      <c r="X55" s="297">
        <v>563800</v>
      </c>
      <c r="Z55">
        <v>1038860</v>
      </c>
      <c r="AC55">
        <v>447724.31</v>
      </c>
      <c r="AD55">
        <v>25665.3</v>
      </c>
      <c r="AG55" s="76">
        <f t="shared" si="6"/>
        <v>714709.39999999991</v>
      </c>
      <c r="AH55" s="31">
        <f t="shared" si="7"/>
        <v>0</v>
      </c>
      <c r="AI55" s="21">
        <f t="shared" si="8"/>
        <v>714709.39999999991</v>
      </c>
      <c r="AJ55" s="15">
        <f t="shared" si="9"/>
        <v>2392069.52</v>
      </c>
      <c r="AK55" s="16">
        <f t="shared" si="10"/>
        <v>1512249.61</v>
      </c>
      <c r="AL55" s="26">
        <f t="shared" si="5"/>
        <v>879819.90999999992</v>
      </c>
    </row>
    <row r="56" spans="1:38" x14ac:dyDescent="0.25">
      <c r="A56" s="1" t="s">
        <v>457</v>
      </c>
      <c r="B56" s="1" t="s">
        <v>458</v>
      </c>
      <c r="C56" s="66">
        <v>3561</v>
      </c>
      <c r="D56" s="67" t="s">
        <v>1113</v>
      </c>
      <c r="E56" t="s">
        <v>3168</v>
      </c>
      <c r="F56" s="297">
        <v>1043177.31</v>
      </c>
      <c r="G56" s="297">
        <v>50000</v>
      </c>
      <c r="H56" s="297">
        <v>42237.77</v>
      </c>
      <c r="I56">
        <v>55894</v>
      </c>
      <c r="J56">
        <v>37978.089999999997</v>
      </c>
      <c r="Q56">
        <v>-1243567.3899999999</v>
      </c>
      <c r="R56">
        <v>2224684.62</v>
      </c>
      <c r="T56" s="297">
        <v>1025878.93</v>
      </c>
      <c r="U56" s="297">
        <v>122000</v>
      </c>
      <c r="V56" s="297">
        <v>1206.82</v>
      </c>
      <c r="X56" s="297">
        <v>359900</v>
      </c>
      <c r="Z56">
        <v>715777</v>
      </c>
      <c r="AC56">
        <v>223087.21</v>
      </c>
      <c r="AD56">
        <v>78789.100000000006</v>
      </c>
      <c r="AG56" s="76">
        <f t="shared" si="6"/>
        <v>1135415.08</v>
      </c>
      <c r="AH56" s="31">
        <f t="shared" si="7"/>
        <v>0</v>
      </c>
      <c r="AI56" s="21">
        <f t="shared" si="8"/>
        <v>1135415.08</v>
      </c>
      <c r="AJ56" s="15">
        <f t="shared" si="9"/>
        <v>1508985.7500000002</v>
      </c>
      <c r="AK56" s="16">
        <f t="shared" si="10"/>
        <v>1017653.3099999999</v>
      </c>
      <c r="AL56" s="26">
        <f t="shared" si="5"/>
        <v>491332.44000000029</v>
      </c>
    </row>
    <row r="57" spans="1:38" x14ac:dyDescent="0.25">
      <c r="A57" s="1" t="s">
        <v>460</v>
      </c>
      <c r="B57" s="1" t="s">
        <v>462</v>
      </c>
      <c r="C57" s="66">
        <v>5366</v>
      </c>
      <c r="D57" s="67" t="s">
        <v>1114</v>
      </c>
      <c r="E57" t="s">
        <v>3044</v>
      </c>
      <c r="F57" s="297">
        <v>751324.08</v>
      </c>
      <c r="H57" s="297">
        <v>53972.9</v>
      </c>
      <c r="I57">
        <v>5</v>
      </c>
      <c r="J57">
        <v>109522.01</v>
      </c>
      <c r="N57" s="297">
        <v>880.96</v>
      </c>
      <c r="Q57">
        <v>-970312.11</v>
      </c>
      <c r="R57">
        <v>1546692.27</v>
      </c>
      <c r="T57" s="297">
        <v>112148.65</v>
      </c>
      <c r="V57" s="297">
        <v>693.68</v>
      </c>
      <c r="X57" s="297">
        <v>2339310</v>
      </c>
      <c r="Y57" s="297">
        <v>1435025.5</v>
      </c>
      <c r="Z57">
        <v>2976595</v>
      </c>
      <c r="AA57">
        <v>5660</v>
      </c>
      <c r="AB57">
        <v>3146</v>
      </c>
      <c r="AC57">
        <v>265271.76</v>
      </c>
      <c r="AD57">
        <v>31265.9</v>
      </c>
      <c r="AG57" s="76">
        <f t="shared" si="6"/>
        <v>805296.98</v>
      </c>
      <c r="AH57" s="31">
        <f t="shared" si="7"/>
        <v>880.96</v>
      </c>
      <c r="AI57" s="21">
        <f t="shared" si="8"/>
        <v>804416.02</v>
      </c>
      <c r="AJ57" s="15">
        <f t="shared" si="9"/>
        <v>3887177.83</v>
      </c>
      <c r="AK57" s="16">
        <f t="shared" si="10"/>
        <v>3281938.6599999997</v>
      </c>
      <c r="AL57" s="26">
        <f t="shared" si="5"/>
        <v>605239.17000000039</v>
      </c>
    </row>
    <row r="58" spans="1:38" x14ac:dyDescent="0.25">
      <c r="A58" s="1" t="s">
        <v>460</v>
      </c>
      <c r="B58" s="1" t="s">
        <v>462</v>
      </c>
      <c r="C58" s="66">
        <v>5331</v>
      </c>
      <c r="D58" s="67" t="s">
        <v>1115</v>
      </c>
      <c r="E58" t="s">
        <v>3045</v>
      </c>
      <c r="F58" s="297">
        <v>1123992.54</v>
      </c>
      <c r="H58" s="297">
        <v>18985.490000000002</v>
      </c>
      <c r="I58">
        <v>1389428.05</v>
      </c>
      <c r="J58">
        <v>267225.48</v>
      </c>
      <c r="N58" s="297">
        <v>163140.95000000001</v>
      </c>
      <c r="Q58">
        <v>1625540.66</v>
      </c>
      <c r="R58">
        <v>305399.93</v>
      </c>
      <c r="T58" s="297">
        <v>221920.08</v>
      </c>
      <c r="V58" s="297">
        <v>699.83</v>
      </c>
      <c r="X58" s="297">
        <v>2156700</v>
      </c>
      <c r="Y58" s="297">
        <v>1556434</v>
      </c>
      <c r="Z58">
        <v>2743504</v>
      </c>
      <c r="AB58">
        <v>8059.7</v>
      </c>
      <c r="AC58">
        <v>363099.99</v>
      </c>
      <c r="AD58">
        <v>45327.7</v>
      </c>
      <c r="AG58" s="76">
        <f t="shared" si="6"/>
        <v>1142978.03</v>
      </c>
      <c r="AH58" s="31">
        <f t="shared" si="7"/>
        <v>163140.95000000001</v>
      </c>
      <c r="AI58" s="21">
        <f t="shared" si="8"/>
        <v>979837.08000000007</v>
      </c>
      <c r="AJ58" s="15">
        <f t="shared" si="9"/>
        <v>3935753.91</v>
      </c>
      <c r="AK58" s="16">
        <f t="shared" si="10"/>
        <v>3159991.3900000006</v>
      </c>
      <c r="AL58" s="26">
        <f t="shared" si="5"/>
        <v>775762.51999999955</v>
      </c>
    </row>
    <row r="59" spans="1:38" x14ac:dyDescent="0.25">
      <c r="A59" s="1" t="s">
        <v>460</v>
      </c>
      <c r="B59" s="1" t="s">
        <v>462</v>
      </c>
      <c r="C59" s="66">
        <v>5099</v>
      </c>
      <c r="D59" s="67" t="s">
        <v>1116</v>
      </c>
      <c r="E59" t="s">
        <v>3046</v>
      </c>
      <c r="F59" s="297">
        <v>765389.54</v>
      </c>
      <c r="H59" s="297">
        <v>75332.62</v>
      </c>
      <c r="I59">
        <v>9</v>
      </c>
      <c r="J59">
        <v>186259.65</v>
      </c>
      <c r="K59" s="297">
        <v>9752</v>
      </c>
      <c r="N59" s="297">
        <v>52.16</v>
      </c>
      <c r="Q59">
        <v>-920548.24</v>
      </c>
      <c r="R59">
        <v>1630025.76</v>
      </c>
      <c r="T59" s="297">
        <v>218498.45</v>
      </c>
      <c r="U59" s="297">
        <v>130</v>
      </c>
      <c r="V59" s="297">
        <v>902.16</v>
      </c>
      <c r="X59" s="297">
        <v>1586220</v>
      </c>
      <c r="Y59" s="297">
        <v>1240486</v>
      </c>
      <c r="Z59">
        <v>2174265</v>
      </c>
      <c r="AB59">
        <v>4560</v>
      </c>
      <c r="AC59">
        <v>250262.89</v>
      </c>
      <c r="AD59">
        <v>59417.59</v>
      </c>
      <c r="AG59" s="76">
        <f t="shared" si="6"/>
        <v>840722.16</v>
      </c>
      <c r="AH59" s="31">
        <f t="shared" si="7"/>
        <v>9804.16</v>
      </c>
      <c r="AI59" s="21">
        <f t="shared" si="8"/>
        <v>830918</v>
      </c>
      <c r="AJ59" s="15">
        <f t="shared" si="9"/>
        <v>3046236.6100000003</v>
      </c>
      <c r="AK59" s="16">
        <f t="shared" si="10"/>
        <v>2488505.48</v>
      </c>
      <c r="AL59" s="26">
        <f t="shared" si="5"/>
        <v>557731.13000000035</v>
      </c>
    </row>
    <row r="60" spans="1:38" x14ac:dyDescent="0.25">
      <c r="A60" s="1" t="s">
        <v>460</v>
      </c>
      <c r="B60" s="1" t="s">
        <v>462</v>
      </c>
      <c r="C60" s="66">
        <v>3004</v>
      </c>
      <c r="D60" s="67" t="s">
        <v>1117</v>
      </c>
      <c r="E60" t="s">
        <v>3047</v>
      </c>
      <c r="F60" s="297">
        <v>193447.67</v>
      </c>
      <c r="H60" s="297">
        <v>113607.71</v>
      </c>
      <c r="I60">
        <v>20845.330000000002</v>
      </c>
      <c r="J60">
        <v>60472.75</v>
      </c>
      <c r="N60" s="297">
        <v>970.25</v>
      </c>
      <c r="Q60">
        <v>-2054856.47</v>
      </c>
      <c r="R60">
        <v>2454167.9500000002</v>
      </c>
      <c r="T60" s="297">
        <v>169432.11</v>
      </c>
      <c r="V60" s="297">
        <v>341.99</v>
      </c>
      <c r="X60" s="297">
        <v>1432336.13</v>
      </c>
      <c r="Y60" s="297">
        <v>1079373.7</v>
      </c>
      <c r="Z60">
        <v>1985236.13</v>
      </c>
      <c r="AB60">
        <v>5890</v>
      </c>
      <c r="AC60">
        <v>426041.31</v>
      </c>
      <c r="AD60">
        <v>46994.76</v>
      </c>
      <c r="AG60" s="76">
        <f t="shared" si="6"/>
        <v>307055.38</v>
      </c>
      <c r="AH60" s="31">
        <f t="shared" si="7"/>
        <v>970.25</v>
      </c>
      <c r="AI60" s="21">
        <f t="shared" si="8"/>
        <v>306085.13</v>
      </c>
      <c r="AJ60" s="15">
        <f t="shared" si="9"/>
        <v>2681483.9299999997</v>
      </c>
      <c r="AK60" s="16">
        <f t="shared" si="10"/>
        <v>2464162.1999999997</v>
      </c>
      <c r="AL60" s="26">
        <f t="shared" si="5"/>
        <v>217321.72999999998</v>
      </c>
    </row>
    <row r="61" spans="1:38" x14ac:dyDescent="0.25">
      <c r="A61" s="1" t="s">
        <v>460</v>
      </c>
      <c r="B61" s="1" t="s">
        <v>462</v>
      </c>
      <c r="C61" s="66">
        <v>2532</v>
      </c>
      <c r="D61" s="67" t="s">
        <v>1118</v>
      </c>
      <c r="E61" t="s">
        <v>3048</v>
      </c>
      <c r="F61" s="297">
        <v>204195.37</v>
      </c>
      <c r="H61" s="297">
        <v>59270.54</v>
      </c>
      <c r="I61">
        <v>742393.57</v>
      </c>
      <c r="J61">
        <v>211694.75</v>
      </c>
      <c r="N61" s="297">
        <v>44.84</v>
      </c>
      <c r="Q61">
        <v>-246393.76</v>
      </c>
      <c r="R61">
        <v>1419953.5</v>
      </c>
      <c r="T61" s="297">
        <v>103471.1</v>
      </c>
      <c r="V61" s="297">
        <v>299.31</v>
      </c>
      <c r="X61" s="297">
        <v>1052200</v>
      </c>
      <c r="Y61" s="297">
        <v>902352.5</v>
      </c>
      <c r="Z61">
        <v>1610395</v>
      </c>
      <c r="AB61">
        <v>5480</v>
      </c>
      <c r="AC61">
        <v>192170.46</v>
      </c>
      <c r="AD61">
        <v>27277.8</v>
      </c>
      <c r="AG61" s="76">
        <f t="shared" si="6"/>
        <v>263465.90999999997</v>
      </c>
      <c r="AH61" s="31">
        <f t="shared" si="7"/>
        <v>44.84</v>
      </c>
      <c r="AI61" s="21">
        <f t="shared" si="8"/>
        <v>263421.06999999995</v>
      </c>
      <c r="AJ61" s="15">
        <f t="shared" si="9"/>
        <v>2058322.91</v>
      </c>
      <c r="AK61" s="16">
        <f t="shared" si="10"/>
        <v>1835323.26</v>
      </c>
      <c r="AL61" s="26">
        <f t="shared" si="5"/>
        <v>222999.64999999991</v>
      </c>
    </row>
    <row r="62" spans="1:38" x14ac:dyDescent="0.25">
      <c r="A62" s="1" t="s">
        <v>460</v>
      </c>
      <c r="B62" s="1" t="s">
        <v>462</v>
      </c>
      <c r="C62" s="66">
        <v>1966</v>
      </c>
      <c r="D62" s="67" t="s">
        <v>1119</v>
      </c>
      <c r="E62" t="s">
        <v>3049</v>
      </c>
      <c r="F62" s="297">
        <v>142152.35</v>
      </c>
      <c r="H62" s="297">
        <v>23803.38</v>
      </c>
      <c r="I62">
        <v>441365.7</v>
      </c>
      <c r="J62">
        <v>146448</v>
      </c>
      <c r="N62" s="297">
        <v>0</v>
      </c>
      <c r="Q62">
        <v>-1159710.8500000001</v>
      </c>
      <c r="R62">
        <v>1982389.67</v>
      </c>
      <c r="T62" s="297">
        <v>88344.12</v>
      </c>
      <c r="V62" s="297">
        <v>351.32</v>
      </c>
      <c r="X62" s="297">
        <v>1650960</v>
      </c>
      <c r="Y62" s="297">
        <v>844295</v>
      </c>
      <c r="Z62">
        <v>2130625</v>
      </c>
      <c r="AB62">
        <v>9580</v>
      </c>
      <c r="AC62">
        <v>287550.78000000003</v>
      </c>
      <c r="AD62">
        <v>29416.55</v>
      </c>
      <c r="AG62" s="76">
        <f t="shared" si="6"/>
        <v>165955.73000000001</v>
      </c>
      <c r="AH62" s="31">
        <f t="shared" si="7"/>
        <v>0</v>
      </c>
      <c r="AI62" s="21">
        <f t="shared" si="8"/>
        <v>165955.73000000001</v>
      </c>
      <c r="AJ62" s="15">
        <f t="shared" si="9"/>
        <v>2583950.44</v>
      </c>
      <c r="AK62" s="16">
        <f t="shared" si="10"/>
        <v>2457172.33</v>
      </c>
      <c r="AL62" s="26">
        <f t="shared" si="5"/>
        <v>126778.10999999987</v>
      </c>
    </row>
    <row r="63" spans="1:38" x14ac:dyDescent="0.25">
      <c r="A63" s="1" t="s">
        <v>460</v>
      </c>
      <c r="B63" s="1" t="s">
        <v>462</v>
      </c>
      <c r="C63" s="66">
        <v>1289</v>
      </c>
      <c r="D63" s="67" t="s">
        <v>1120</v>
      </c>
      <c r="E63" t="s">
        <v>3050</v>
      </c>
      <c r="F63" s="297">
        <v>753430.21</v>
      </c>
      <c r="H63" s="297">
        <v>75949.960000000006</v>
      </c>
      <c r="I63">
        <v>403625.18</v>
      </c>
      <c r="J63">
        <v>158703.21</v>
      </c>
      <c r="K63" s="297">
        <v>23790</v>
      </c>
      <c r="N63" s="297">
        <v>0</v>
      </c>
      <c r="Q63">
        <v>-106953.43</v>
      </c>
      <c r="R63">
        <v>1478254.91</v>
      </c>
      <c r="T63" s="297">
        <v>106735.7</v>
      </c>
      <c r="V63" s="297">
        <v>1021.28</v>
      </c>
      <c r="X63" s="297">
        <v>1461040</v>
      </c>
      <c r="Y63" s="297">
        <v>805628.6</v>
      </c>
      <c r="Z63">
        <v>1944548</v>
      </c>
      <c r="AB63">
        <v>15256</v>
      </c>
      <c r="AC63">
        <v>223004.44</v>
      </c>
      <c r="AD63">
        <v>17350</v>
      </c>
      <c r="AG63" s="76">
        <f t="shared" si="6"/>
        <v>829380.16999999993</v>
      </c>
      <c r="AH63" s="31">
        <f t="shared" si="7"/>
        <v>23790</v>
      </c>
      <c r="AI63" s="21">
        <f t="shared" si="8"/>
        <v>805590.16999999993</v>
      </c>
      <c r="AJ63" s="15">
        <f t="shared" si="9"/>
        <v>2374425.58</v>
      </c>
      <c r="AK63" s="16">
        <f t="shared" si="10"/>
        <v>2200158.44</v>
      </c>
      <c r="AL63" s="26">
        <f t="shared" si="5"/>
        <v>174267.14000000013</v>
      </c>
    </row>
    <row r="64" spans="1:38" x14ac:dyDescent="0.25">
      <c r="A64" s="1" t="s">
        <v>460</v>
      </c>
      <c r="B64" s="1" t="s">
        <v>462</v>
      </c>
      <c r="C64" s="66">
        <v>2633</v>
      </c>
      <c r="D64" s="67" t="s">
        <v>1121</v>
      </c>
      <c r="E64" t="s">
        <v>3051</v>
      </c>
      <c r="F64" s="297">
        <v>508369.05</v>
      </c>
      <c r="H64" s="297">
        <v>62064.33</v>
      </c>
      <c r="I64">
        <v>1395336.32</v>
      </c>
      <c r="J64">
        <v>58208.959999999999</v>
      </c>
      <c r="K64" s="297">
        <v>12853.6</v>
      </c>
      <c r="N64" s="297">
        <v>1443</v>
      </c>
      <c r="Q64">
        <v>1476030.64</v>
      </c>
      <c r="R64">
        <v>424358.77</v>
      </c>
      <c r="T64" s="297">
        <v>76116.289999999994</v>
      </c>
      <c r="V64" s="297">
        <v>523.27</v>
      </c>
      <c r="X64" s="297">
        <v>1861460</v>
      </c>
      <c r="Y64" s="297">
        <v>1044339</v>
      </c>
      <c r="Z64">
        <v>2348577</v>
      </c>
      <c r="AA64">
        <v>6000</v>
      </c>
      <c r="AB64">
        <v>9932</v>
      </c>
      <c r="AC64">
        <v>229183.38</v>
      </c>
      <c r="AD64">
        <v>113180.73</v>
      </c>
      <c r="AG64" s="76">
        <f t="shared" si="6"/>
        <v>570433.38</v>
      </c>
      <c r="AH64" s="31">
        <f t="shared" si="7"/>
        <v>14296.6</v>
      </c>
      <c r="AI64" s="21">
        <f t="shared" si="8"/>
        <v>556136.78</v>
      </c>
      <c r="AJ64" s="15">
        <f t="shared" si="9"/>
        <v>2982438.56</v>
      </c>
      <c r="AK64" s="16">
        <f t="shared" si="10"/>
        <v>2706873.11</v>
      </c>
      <c r="AL64" s="26">
        <f t="shared" si="5"/>
        <v>275565.45000000019</v>
      </c>
    </row>
    <row r="65" spans="1:38" x14ac:dyDescent="0.25">
      <c r="A65" s="1" t="s">
        <v>460</v>
      </c>
      <c r="B65" s="1" t="s">
        <v>462</v>
      </c>
      <c r="C65" s="66">
        <v>3093</v>
      </c>
      <c r="D65" s="67" t="s">
        <v>1122</v>
      </c>
      <c r="E65" t="s">
        <v>3052</v>
      </c>
      <c r="F65" s="297">
        <v>375623.21</v>
      </c>
      <c r="H65" s="297">
        <v>32282.14</v>
      </c>
      <c r="I65">
        <v>128729.25</v>
      </c>
      <c r="J65">
        <v>5931.74</v>
      </c>
      <c r="N65" s="297">
        <v>551.86</v>
      </c>
      <c r="Q65">
        <v>-108745.7</v>
      </c>
      <c r="R65">
        <v>457634.96</v>
      </c>
      <c r="T65" s="297">
        <v>88692.5</v>
      </c>
      <c r="V65" s="297">
        <v>340.79</v>
      </c>
      <c r="X65" s="297">
        <v>1257640</v>
      </c>
      <c r="Y65" s="297">
        <v>947278.5</v>
      </c>
      <c r="Z65">
        <v>1710290</v>
      </c>
      <c r="AA65">
        <v>6000</v>
      </c>
      <c r="AB65">
        <v>9458</v>
      </c>
      <c r="AC65">
        <v>192666.57</v>
      </c>
      <c r="AD65">
        <v>21407</v>
      </c>
      <c r="AG65" s="76">
        <f t="shared" si="6"/>
        <v>407905.35000000003</v>
      </c>
      <c r="AH65" s="31">
        <f t="shared" si="7"/>
        <v>551.86</v>
      </c>
      <c r="AI65" s="21">
        <f t="shared" si="8"/>
        <v>407353.49000000005</v>
      </c>
      <c r="AJ65" s="15">
        <f t="shared" si="9"/>
        <v>2293951.79</v>
      </c>
      <c r="AK65" s="16">
        <f t="shared" si="10"/>
        <v>1939821.57</v>
      </c>
      <c r="AL65" s="26">
        <f t="shared" si="5"/>
        <v>354130.22</v>
      </c>
    </row>
    <row r="66" spans="1:38" x14ac:dyDescent="0.25">
      <c r="A66" s="1" t="s">
        <v>460</v>
      </c>
      <c r="B66" s="1" t="s">
        <v>462</v>
      </c>
      <c r="C66" s="66">
        <v>5106</v>
      </c>
      <c r="D66" s="67" t="s">
        <v>1123</v>
      </c>
      <c r="E66" t="s">
        <v>3053</v>
      </c>
      <c r="F66" s="297">
        <v>761951.58</v>
      </c>
      <c r="G66" s="297">
        <v>0</v>
      </c>
      <c r="H66" s="297">
        <v>122566.55</v>
      </c>
      <c r="I66">
        <v>4</v>
      </c>
      <c r="J66">
        <v>22009.45</v>
      </c>
      <c r="M66" s="297">
        <v>15000</v>
      </c>
      <c r="N66" s="297">
        <v>2826.6</v>
      </c>
      <c r="Q66">
        <v>-710761.06</v>
      </c>
      <c r="R66">
        <v>1208029.25</v>
      </c>
      <c r="T66" s="297">
        <v>112232.12</v>
      </c>
      <c r="V66" s="297">
        <v>622.52</v>
      </c>
      <c r="X66" s="297">
        <v>1158580</v>
      </c>
      <c r="Y66" s="297">
        <v>1351643.67</v>
      </c>
      <c r="Z66">
        <v>1799131</v>
      </c>
      <c r="AB66">
        <v>14587.7</v>
      </c>
      <c r="AC66">
        <v>174382.32</v>
      </c>
      <c r="AD66">
        <v>33845.5</v>
      </c>
      <c r="AG66" s="76">
        <f t="shared" si="6"/>
        <v>884518.13</v>
      </c>
      <c r="AH66" s="31">
        <f t="shared" si="7"/>
        <v>17826.599999999999</v>
      </c>
      <c r="AI66" s="21">
        <f t="shared" si="8"/>
        <v>866691.53</v>
      </c>
      <c r="AJ66" s="15">
        <f t="shared" si="9"/>
        <v>2623078.3099999996</v>
      </c>
      <c r="AK66" s="16">
        <f t="shared" si="10"/>
        <v>2021946.52</v>
      </c>
      <c r="AL66" s="26">
        <f t="shared" si="5"/>
        <v>601131.78999999957</v>
      </c>
    </row>
    <row r="67" spans="1:38" x14ac:dyDescent="0.25">
      <c r="A67" s="1" t="s">
        <v>460</v>
      </c>
      <c r="B67" s="1" t="s">
        <v>462</v>
      </c>
      <c r="C67" s="66">
        <v>4454</v>
      </c>
      <c r="D67" s="67" t="s">
        <v>1124</v>
      </c>
      <c r="E67" t="s">
        <v>3054</v>
      </c>
      <c r="F67" s="297">
        <v>375647.04</v>
      </c>
      <c r="G67" s="297">
        <v>20000</v>
      </c>
      <c r="H67" s="297">
        <v>52633.58</v>
      </c>
      <c r="I67">
        <v>626996.6</v>
      </c>
      <c r="J67">
        <v>255920.89</v>
      </c>
      <c r="K67" s="297">
        <v>15495</v>
      </c>
      <c r="N67" s="297">
        <v>1260</v>
      </c>
      <c r="P67">
        <v>-1130627.03</v>
      </c>
      <c r="Q67">
        <v>5921.07</v>
      </c>
      <c r="R67">
        <v>2340789.7799999998</v>
      </c>
      <c r="T67" s="297">
        <v>89475.72</v>
      </c>
      <c r="V67" s="297">
        <v>530.45000000000005</v>
      </c>
      <c r="X67" s="297">
        <v>1493190</v>
      </c>
      <c r="Y67" s="297">
        <v>804771</v>
      </c>
      <c r="Z67">
        <v>1917890</v>
      </c>
      <c r="AB67">
        <v>4090</v>
      </c>
      <c r="AC67">
        <v>215739.14</v>
      </c>
      <c r="AD67">
        <v>6547.9</v>
      </c>
      <c r="AG67" s="76">
        <f t="shared" si="6"/>
        <v>448280.62</v>
      </c>
      <c r="AH67" s="31">
        <f t="shared" si="7"/>
        <v>16755</v>
      </c>
      <c r="AI67" s="21">
        <f t="shared" si="8"/>
        <v>431525.62</v>
      </c>
      <c r="AJ67" s="15">
        <f t="shared" si="9"/>
        <v>2387967.17</v>
      </c>
      <c r="AK67" s="16">
        <f t="shared" si="10"/>
        <v>2144267.04</v>
      </c>
      <c r="AL67" s="26">
        <f t="shared" si="5"/>
        <v>243700.12999999989</v>
      </c>
    </row>
    <row r="68" spans="1:38" x14ac:dyDescent="0.25">
      <c r="A68" s="1" t="s">
        <v>460</v>
      </c>
      <c r="B68" s="1" t="s">
        <v>462</v>
      </c>
      <c r="C68" s="66">
        <v>3718</v>
      </c>
      <c r="D68" s="67" t="s">
        <v>1125</v>
      </c>
      <c r="E68" t="s">
        <v>3055</v>
      </c>
      <c r="F68" s="297">
        <v>210750.84</v>
      </c>
      <c r="H68" s="297">
        <v>85920.61</v>
      </c>
      <c r="I68">
        <v>82739</v>
      </c>
      <c r="J68">
        <v>309635.88</v>
      </c>
      <c r="K68" s="297">
        <v>9500</v>
      </c>
      <c r="N68" s="297">
        <v>0</v>
      </c>
      <c r="Q68">
        <v>107596.42</v>
      </c>
      <c r="R68">
        <v>489048.9</v>
      </c>
      <c r="T68" s="297">
        <v>134172.9</v>
      </c>
      <c r="V68" s="297">
        <v>279.04000000000002</v>
      </c>
      <c r="X68" s="297">
        <v>1483780</v>
      </c>
      <c r="Y68" s="297">
        <v>1055943</v>
      </c>
      <c r="Z68">
        <v>2006716</v>
      </c>
      <c r="AB68">
        <v>3860</v>
      </c>
      <c r="AC68">
        <v>372757.33</v>
      </c>
      <c r="AD68">
        <v>10003.1</v>
      </c>
      <c r="AG68" s="76">
        <f t="shared" si="6"/>
        <v>296671.45</v>
      </c>
      <c r="AH68" s="31">
        <f t="shared" si="7"/>
        <v>9500</v>
      </c>
      <c r="AI68" s="21">
        <f t="shared" si="8"/>
        <v>287171.45</v>
      </c>
      <c r="AJ68" s="15">
        <f t="shared" si="9"/>
        <v>2674174.94</v>
      </c>
      <c r="AK68" s="16">
        <f t="shared" si="10"/>
        <v>2393336.4300000002</v>
      </c>
      <c r="AL68" s="26">
        <f t="shared" si="5"/>
        <v>280838.50999999978</v>
      </c>
    </row>
    <row r="69" spans="1:38" x14ac:dyDescent="0.25">
      <c r="A69" s="1" t="s">
        <v>460</v>
      </c>
      <c r="B69" s="1" t="s">
        <v>462</v>
      </c>
      <c r="C69" s="66">
        <v>3267</v>
      </c>
      <c r="D69" s="67" t="s">
        <v>1126</v>
      </c>
      <c r="E69" t="s">
        <v>3169</v>
      </c>
      <c r="F69" s="297">
        <v>645839.96</v>
      </c>
      <c r="H69" s="297">
        <v>94309.59</v>
      </c>
      <c r="I69">
        <v>1313284.26</v>
      </c>
      <c r="J69">
        <v>496473.22</v>
      </c>
      <c r="M69" s="297">
        <v>80000</v>
      </c>
      <c r="N69" s="297">
        <v>0</v>
      </c>
      <c r="Q69">
        <v>-138024.43</v>
      </c>
      <c r="R69">
        <v>2396007.25</v>
      </c>
      <c r="T69" s="297">
        <v>205262.8</v>
      </c>
      <c r="V69" s="297">
        <v>519.94000000000005</v>
      </c>
      <c r="X69" s="297">
        <v>2356450</v>
      </c>
      <c r="Y69" s="297">
        <v>1156930</v>
      </c>
      <c r="Z69">
        <v>2970239</v>
      </c>
      <c r="AB69">
        <v>3468</v>
      </c>
      <c r="AC69">
        <v>209837.13</v>
      </c>
      <c r="AD69">
        <v>111844.4</v>
      </c>
      <c r="AG69" s="76">
        <f t="shared" si="6"/>
        <v>740149.54999999993</v>
      </c>
      <c r="AH69" s="31">
        <f t="shared" si="7"/>
        <v>80000</v>
      </c>
      <c r="AI69" s="21">
        <f t="shared" si="8"/>
        <v>660149.54999999993</v>
      </c>
      <c r="AJ69" s="15">
        <f t="shared" si="9"/>
        <v>3719162.74</v>
      </c>
      <c r="AK69" s="16">
        <f t="shared" si="10"/>
        <v>3295388.53</v>
      </c>
      <c r="AL69" s="26">
        <f t="shared" ref="AL69:AL132" si="11">AJ69-AK69</f>
        <v>423774.21000000043</v>
      </c>
    </row>
    <row r="70" spans="1:38" s="46" customFormat="1" x14ac:dyDescent="0.25">
      <c r="A70" s="273" t="s">
        <v>460</v>
      </c>
      <c r="B70" s="273" t="s">
        <v>462</v>
      </c>
      <c r="C70" s="69">
        <v>2885</v>
      </c>
      <c r="D70" s="70" t="s">
        <v>1127</v>
      </c>
      <c r="E70" t="s">
        <v>3180</v>
      </c>
      <c r="F70" s="297">
        <v>355422.46</v>
      </c>
      <c r="G70" s="297"/>
      <c r="H70" s="297">
        <v>95816.29</v>
      </c>
      <c r="I70">
        <v>4050335.68</v>
      </c>
      <c r="J70">
        <v>13391.32</v>
      </c>
      <c r="K70" s="297"/>
      <c r="L70" s="297"/>
      <c r="M70" s="297"/>
      <c r="N70" s="297">
        <v>171</v>
      </c>
      <c r="O70" s="297"/>
      <c r="P70"/>
      <c r="Q70">
        <v>-1658293.97</v>
      </c>
      <c r="R70">
        <v>6403982.4100000001</v>
      </c>
      <c r="S70" s="297"/>
      <c r="T70" s="297">
        <v>109726</v>
      </c>
      <c r="U70" s="297"/>
      <c r="V70" s="297">
        <v>549.58000000000004</v>
      </c>
      <c r="W70" s="297"/>
      <c r="X70" s="297">
        <v>1216340</v>
      </c>
      <c r="Y70" s="297">
        <v>844503.5</v>
      </c>
      <c r="Z70">
        <v>1575750</v>
      </c>
      <c r="AA70">
        <v>9304</v>
      </c>
      <c r="AB70">
        <v>6168</v>
      </c>
      <c r="AC70">
        <v>398248.8</v>
      </c>
      <c r="AD70">
        <v>235391.97</v>
      </c>
      <c r="AE70"/>
      <c r="AF70"/>
      <c r="AG70" s="76">
        <f t="shared" si="6"/>
        <v>451238.75</v>
      </c>
      <c r="AH70" s="31">
        <f t="shared" si="7"/>
        <v>171</v>
      </c>
      <c r="AI70" s="21">
        <f t="shared" si="8"/>
        <v>451067.75</v>
      </c>
      <c r="AJ70" s="15">
        <f t="shared" si="9"/>
        <v>2171119.08</v>
      </c>
      <c r="AK70" s="16">
        <f t="shared" si="10"/>
        <v>2224862.77</v>
      </c>
      <c r="AL70" s="26">
        <f t="shared" si="11"/>
        <v>-53743.689999999944</v>
      </c>
    </row>
    <row r="71" spans="1:38" s="39" customFormat="1" x14ac:dyDescent="0.25">
      <c r="A71" s="238" t="s">
        <v>465</v>
      </c>
      <c r="B71" s="238" t="s">
        <v>466</v>
      </c>
      <c r="C71" s="66">
        <v>6036</v>
      </c>
      <c r="D71" s="67" t="s">
        <v>1128</v>
      </c>
      <c r="E71" t="s">
        <v>3056</v>
      </c>
      <c r="F71" s="297">
        <v>528784.81000000006</v>
      </c>
      <c r="G71" s="297">
        <v>0</v>
      </c>
      <c r="H71" s="297">
        <v>441068.93</v>
      </c>
      <c r="I71">
        <v>605073.04</v>
      </c>
      <c r="J71">
        <v>37186.43</v>
      </c>
      <c r="K71" s="297"/>
      <c r="L71" s="297"/>
      <c r="M71" s="297"/>
      <c r="N71" s="297">
        <v>3155</v>
      </c>
      <c r="O71" s="297"/>
      <c r="P71"/>
      <c r="Q71">
        <v>-651663.09</v>
      </c>
      <c r="R71">
        <v>2227185.62</v>
      </c>
      <c r="S71" s="297"/>
      <c r="T71" s="297">
        <v>1780716.68</v>
      </c>
      <c r="U71" s="297"/>
      <c r="V71" s="297">
        <v>970.59</v>
      </c>
      <c r="W71" s="297"/>
      <c r="X71" s="297">
        <v>3355140</v>
      </c>
      <c r="Y71" s="297"/>
      <c r="Z71">
        <v>3933780.32</v>
      </c>
      <c r="AA71"/>
      <c r="AB71"/>
      <c r="AC71">
        <v>817932.51</v>
      </c>
      <c r="AD71">
        <v>87686.26</v>
      </c>
      <c r="AE71"/>
      <c r="AF71"/>
      <c r="AG71" s="76">
        <f t="shared" si="6"/>
        <v>969853.74</v>
      </c>
      <c r="AH71" s="31">
        <f t="shared" si="7"/>
        <v>3155</v>
      </c>
      <c r="AI71" s="21">
        <f t="shared" si="8"/>
        <v>966698.74</v>
      </c>
      <c r="AJ71" s="15">
        <f t="shared" si="9"/>
        <v>5136827.2699999996</v>
      </c>
      <c r="AK71" s="16">
        <f t="shared" si="10"/>
        <v>4839399.09</v>
      </c>
      <c r="AL71" s="26">
        <f t="shared" si="11"/>
        <v>297428.1799999997</v>
      </c>
    </row>
    <row r="72" spans="1:38" s="39" customFormat="1" x14ac:dyDescent="0.25">
      <c r="A72" s="238" t="s">
        <v>465</v>
      </c>
      <c r="B72" s="238" t="s">
        <v>466</v>
      </c>
      <c r="C72" s="66">
        <v>4053</v>
      </c>
      <c r="D72" s="67" t="s">
        <v>1129</v>
      </c>
      <c r="E72" t="s">
        <v>3057</v>
      </c>
      <c r="F72" s="297">
        <v>426500.16</v>
      </c>
      <c r="G72" s="297">
        <v>0</v>
      </c>
      <c r="H72" s="297">
        <v>414715.41</v>
      </c>
      <c r="I72">
        <v>146332.59</v>
      </c>
      <c r="J72">
        <v>32037.96</v>
      </c>
      <c r="K72" s="297"/>
      <c r="L72" s="297"/>
      <c r="M72" s="297"/>
      <c r="N72" s="297">
        <v>3034.5</v>
      </c>
      <c r="O72" s="297"/>
      <c r="P72"/>
      <c r="Q72">
        <v>-2682010.44</v>
      </c>
      <c r="R72">
        <v>4014093.13</v>
      </c>
      <c r="S72" s="297"/>
      <c r="T72" s="297">
        <v>1399123.83</v>
      </c>
      <c r="U72" s="297"/>
      <c r="V72" s="297">
        <v>1176.71</v>
      </c>
      <c r="W72" s="297"/>
      <c r="X72" s="297">
        <v>2085210</v>
      </c>
      <c r="Y72" s="297"/>
      <c r="Z72">
        <v>2666361.79</v>
      </c>
      <c r="AA72"/>
      <c r="AB72"/>
      <c r="AC72">
        <v>744922.06</v>
      </c>
      <c r="AD72">
        <v>73907.759999999995</v>
      </c>
      <c r="AE72"/>
      <c r="AF72"/>
      <c r="AG72" s="76">
        <f t="shared" si="6"/>
        <v>841215.57</v>
      </c>
      <c r="AH72" s="31">
        <f t="shared" si="7"/>
        <v>3034.5</v>
      </c>
      <c r="AI72" s="21">
        <f t="shared" si="8"/>
        <v>838181.07</v>
      </c>
      <c r="AJ72" s="15">
        <f t="shared" si="9"/>
        <v>3485510.54</v>
      </c>
      <c r="AK72" s="16">
        <f t="shared" si="10"/>
        <v>3485191.61</v>
      </c>
      <c r="AL72" s="26">
        <f t="shared" si="11"/>
        <v>318.93000000016764</v>
      </c>
    </row>
    <row r="73" spans="1:38" s="39" customFormat="1" x14ac:dyDescent="0.25">
      <c r="A73" s="238" t="s">
        <v>465</v>
      </c>
      <c r="B73" s="238" t="s">
        <v>466</v>
      </c>
      <c r="C73" s="66">
        <v>4847</v>
      </c>
      <c r="D73" s="67" t="s">
        <v>1130</v>
      </c>
      <c r="E73" t="s">
        <v>3058</v>
      </c>
      <c r="F73" s="297">
        <v>1203511.76</v>
      </c>
      <c r="G73" s="297">
        <v>0</v>
      </c>
      <c r="H73" s="297">
        <v>50046.7</v>
      </c>
      <c r="I73">
        <v>-49443.81</v>
      </c>
      <c r="J73">
        <v>131428.41</v>
      </c>
      <c r="K73" s="297"/>
      <c r="L73" s="297"/>
      <c r="M73" s="297"/>
      <c r="N73" s="297">
        <v>0</v>
      </c>
      <c r="O73" s="297"/>
      <c r="P73"/>
      <c r="Q73">
        <v>-1208337.76</v>
      </c>
      <c r="R73">
        <v>2082417.38</v>
      </c>
      <c r="S73" s="297"/>
      <c r="T73" s="297">
        <v>1785263.79</v>
      </c>
      <c r="U73" s="297"/>
      <c r="V73" s="297">
        <v>1166.05</v>
      </c>
      <c r="W73" s="297"/>
      <c r="X73" s="297">
        <v>2612210</v>
      </c>
      <c r="Y73" s="297">
        <v>32100</v>
      </c>
      <c r="Z73">
        <v>3179901.08</v>
      </c>
      <c r="AA73"/>
      <c r="AB73"/>
      <c r="AC73">
        <v>455866.94</v>
      </c>
      <c r="AD73">
        <v>22558.38</v>
      </c>
      <c r="AE73"/>
      <c r="AF73"/>
      <c r="AG73" s="76">
        <f t="shared" si="6"/>
        <v>1253558.46</v>
      </c>
      <c r="AH73" s="31">
        <f t="shared" si="7"/>
        <v>0</v>
      </c>
      <c r="AI73" s="21">
        <f t="shared" si="8"/>
        <v>1253558.46</v>
      </c>
      <c r="AJ73" s="15">
        <f t="shared" si="9"/>
        <v>4430739.84</v>
      </c>
      <c r="AK73" s="16">
        <f t="shared" si="10"/>
        <v>3658326.4</v>
      </c>
      <c r="AL73" s="26">
        <f t="shared" si="11"/>
        <v>772413.43999999994</v>
      </c>
    </row>
    <row r="74" spans="1:38" s="39" customFormat="1" x14ac:dyDescent="0.25">
      <c r="A74" s="238" t="s">
        <v>465</v>
      </c>
      <c r="B74" s="238" t="s">
        <v>466</v>
      </c>
      <c r="C74" s="66">
        <v>3826</v>
      </c>
      <c r="D74" s="67" t="s">
        <v>1131</v>
      </c>
      <c r="E74" t="s">
        <v>3059</v>
      </c>
      <c r="F74" s="297">
        <v>1023370.52</v>
      </c>
      <c r="G74" s="297">
        <v>0</v>
      </c>
      <c r="H74" s="297">
        <v>77841.64</v>
      </c>
      <c r="I74">
        <v>4</v>
      </c>
      <c r="J74">
        <v>284862.61</v>
      </c>
      <c r="K74" s="297"/>
      <c r="L74" s="297"/>
      <c r="M74" s="297"/>
      <c r="N74" s="297">
        <v>0</v>
      </c>
      <c r="O74" s="297"/>
      <c r="P74"/>
      <c r="Q74">
        <v>-1177719.31</v>
      </c>
      <c r="R74">
        <v>2028298.74</v>
      </c>
      <c r="S74" s="297"/>
      <c r="T74" s="297">
        <v>2154864.87</v>
      </c>
      <c r="U74" s="297"/>
      <c r="V74" s="297">
        <v>813.69</v>
      </c>
      <c r="W74" s="297"/>
      <c r="X74" s="297">
        <v>2471840</v>
      </c>
      <c r="Y74" s="297">
        <v>27399</v>
      </c>
      <c r="Z74">
        <v>3093432</v>
      </c>
      <c r="AA74"/>
      <c r="AB74"/>
      <c r="AC74">
        <v>698699.9</v>
      </c>
      <c r="AD74">
        <v>33140.82</v>
      </c>
      <c r="AE74"/>
      <c r="AF74"/>
      <c r="AG74" s="76">
        <f t="shared" si="6"/>
        <v>1101212.1599999999</v>
      </c>
      <c r="AH74" s="31">
        <f t="shared" si="7"/>
        <v>0</v>
      </c>
      <c r="AI74" s="21">
        <f t="shared" si="8"/>
        <v>1101212.1599999999</v>
      </c>
      <c r="AJ74" s="15">
        <f t="shared" si="9"/>
        <v>4654917.5600000005</v>
      </c>
      <c r="AK74" s="16">
        <f t="shared" si="10"/>
        <v>3825272.7199999997</v>
      </c>
      <c r="AL74" s="26">
        <f t="shared" si="11"/>
        <v>829644.84000000078</v>
      </c>
    </row>
    <row r="75" spans="1:38" s="39" customFormat="1" x14ac:dyDescent="0.25">
      <c r="A75" s="238" t="s">
        <v>465</v>
      </c>
      <c r="B75" s="238" t="s">
        <v>466</v>
      </c>
      <c r="C75" s="66">
        <v>4181</v>
      </c>
      <c r="D75" s="67" t="s">
        <v>1132</v>
      </c>
      <c r="E75" t="s">
        <v>3060</v>
      </c>
      <c r="F75" s="297">
        <v>545557.87</v>
      </c>
      <c r="G75" s="297">
        <v>0</v>
      </c>
      <c r="H75" s="297">
        <v>99087.59</v>
      </c>
      <c r="I75">
        <v>-61412.25</v>
      </c>
      <c r="J75">
        <v>56926.400000000001</v>
      </c>
      <c r="K75" s="297"/>
      <c r="L75" s="297"/>
      <c r="M75" s="297"/>
      <c r="N75" s="297"/>
      <c r="O75" s="297"/>
      <c r="P75"/>
      <c r="Q75">
        <v>-2243773.7000000002</v>
      </c>
      <c r="R75">
        <v>2569886.96</v>
      </c>
      <c r="S75" s="297"/>
      <c r="T75" s="297">
        <v>1681619.4</v>
      </c>
      <c r="U75" s="297"/>
      <c r="V75" s="297">
        <v>558.23</v>
      </c>
      <c r="W75" s="297"/>
      <c r="X75" s="297">
        <v>2521630</v>
      </c>
      <c r="Y75" s="297">
        <v>43100</v>
      </c>
      <c r="Z75">
        <v>3156709</v>
      </c>
      <c r="AA75">
        <v>6078</v>
      </c>
      <c r="AB75"/>
      <c r="AC75">
        <v>416986.13</v>
      </c>
      <c r="AD75">
        <v>29500.65</v>
      </c>
      <c r="AE75"/>
      <c r="AF75"/>
      <c r="AG75" s="76">
        <f t="shared" si="6"/>
        <v>644645.46</v>
      </c>
      <c r="AH75" s="31">
        <f t="shared" si="7"/>
        <v>0</v>
      </c>
      <c r="AI75" s="21">
        <f t="shared" si="8"/>
        <v>644645.46</v>
      </c>
      <c r="AJ75" s="15">
        <f t="shared" si="9"/>
        <v>4246907.63</v>
      </c>
      <c r="AK75" s="16">
        <f t="shared" si="10"/>
        <v>3609273.78</v>
      </c>
      <c r="AL75" s="26">
        <f t="shared" si="11"/>
        <v>637633.85000000009</v>
      </c>
    </row>
    <row r="76" spans="1:38" s="39" customFormat="1" x14ac:dyDescent="0.25">
      <c r="A76" s="238" t="s">
        <v>465</v>
      </c>
      <c r="B76" s="238" t="s">
        <v>466</v>
      </c>
      <c r="C76" s="66">
        <v>2002</v>
      </c>
      <c r="D76" s="67" t="s">
        <v>1133</v>
      </c>
      <c r="E76" t="s">
        <v>3061</v>
      </c>
      <c r="F76" s="297">
        <v>631110.06999999995</v>
      </c>
      <c r="G76" s="297">
        <v>0</v>
      </c>
      <c r="H76" s="297">
        <v>40856.57</v>
      </c>
      <c r="I76">
        <v>-141219.43</v>
      </c>
      <c r="J76">
        <v>-34325.919999999998</v>
      </c>
      <c r="K76" s="297"/>
      <c r="L76" s="297"/>
      <c r="M76" s="297"/>
      <c r="N76" s="297"/>
      <c r="O76" s="297"/>
      <c r="P76"/>
      <c r="Q76">
        <v>-1057340.58</v>
      </c>
      <c r="R76">
        <v>1423307.83</v>
      </c>
      <c r="S76" s="297"/>
      <c r="T76" s="297">
        <v>1107291.08</v>
      </c>
      <c r="U76" s="297"/>
      <c r="V76" s="297">
        <v>1475.92</v>
      </c>
      <c r="W76" s="297"/>
      <c r="X76" s="297">
        <v>1339940</v>
      </c>
      <c r="Y76" s="297"/>
      <c r="Z76">
        <v>1838739</v>
      </c>
      <c r="AA76"/>
      <c r="AB76"/>
      <c r="AC76">
        <v>185259.5</v>
      </c>
      <c r="AD76">
        <v>42704.46</v>
      </c>
      <c r="AE76"/>
      <c r="AF76"/>
      <c r="AG76" s="76">
        <f t="shared" si="6"/>
        <v>671966.6399999999</v>
      </c>
      <c r="AH76" s="31">
        <f t="shared" si="7"/>
        <v>0</v>
      </c>
      <c r="AI76" s="21">
        <f t="shared" si="8"/>
        <v>671966.6399999999</v>
      </c>
      <c r="AJ76" s="15">
        <f t="shared" si="9"/>
        <v>2448707</v>
      </c>
      <c r="AK76" s="16">
        <f t="shared" si="10"/>
        <v>2066702.96</v>
      </c>
      <c r="AL76" s="26">
        <f t="shared" si="11"/>
        <v>382004.04000000004</v>
      </c>
    </row>
    <row r="77" spans="1:38" s="39" customFormat="1" x14ac:dyDescent="0.25">
      <c r="A77" s="238" t="s">
        <v>465</v>
      </c>
      <c r="B77" s="238" t="s">
        <v>466</v>
      </c>
      <c r="C77" s="66">
        <v>1933</v>
      </c>
      <c r="D77" s="67" t="s">
        <v>1134</v>
      </c>
      <c r="E77" t="s">
        <v>3170</v>
      </c>
      <c r="F77" s="297">
        <v>618305.65</v>
      </c>
      <c r="G77" s="297">
        <v>0</v>
      </c>
      <c r="H77" s="297">
        <v>288031.5</v>
      </c>
      <c r="I77">
        <v>-116370.59</v>
      </c>
      <c r="J77">
        <v>64061.75</v>
      </c>
      <c r="K77" s="297"/>
      <c r="L77" s="297"/>
      <c r="M77" s="297"/>
      <c r="N77" s="297">
        <v>1068.3900000000001</v>
      </c>
      <c r="O77" s="297"/>
      <c r="P77"/>
      <c r="Q77">
        <v>-1415934.05</v>
      </c>
      <c r="R77">
        <v>2051654.89</v>
      </c>
      <c r="S77" s="297"/>
      <c r="T77" s="297">
        <v>1597500.99</v>
      </c>
      <c r="U77" s="297"/>
      <c r="V77" s="297">
        <v>603.49</v>
      </c>
      <c r="W77" s="297"/>
      <c r="X77" s="297">
        <v>2318320</v>
      </c>
      <c r="Y77" s="297"/>
      <c r="Z77">
        <v>2837934</v>
      </c>
      <c r="AA77">
        <v>7560</v>
      </c>
      <c r="AB77">
        <v>6056</v>
      </c>
      <c r="AC77">
        <v>570462.65</v>
      </c>
      <c r="AD77">
        <v>20822.75</v>
      </c>
      <c r="AE77"/>
      <c r="AF77"/>
      <c r="AG77" s="76">
        <f t="shared" si="6"/>
        <v>906337.15</v>
      </c>
      <c r="AH77" s="31">
        <f t="shared" si="7"/>
        <v>1068.3900000000001</v>
      </c>
      <c r="AI77" s="21">
        <f t="shared" si="8"/>
        <v>905268.76</v>
      </c>
      <c r="AJ77" s="15">
        <f t="shared" si="9"/>
        <v>3916424.48</v>
      </c>
      <c r="AK77" s="16">
        <f t="shared" si="10"/>
        <v>3442835.4</v>
      </c>
      <c r="AL77" s="26">
        <f t="shared" si="11"/>
        <v>473589.08000000007</v>
      </c>
    </row>
    <row r="78" spans="1:38" x14ac:dyDescent="0.25">
      <c r="A78" s="1" t="s">
        <v>469</v>
      </c>
      <c r="B78" s="1" t="s">
        <v>470</v>
      </c>
      <c r="C78" s="66">
        <v>3743</v>
      </c>
      <c r="D78" s="67" t="s">
        <v>1135</v>
      </c>
      <c r="E78" t="s">
        <v>3062</v>
      </c>
      <c r="F78" s="297">
        <v>301091.14</v>
      </c>
      <c r="G78" s="297">
        <v>0</v>
      </c>
      <c r="H78" s="297">
        <v>52271.86</v>
      </c>
      <c r="I78">
        <v>640662.1</v>
      </c>
      <c r="J78">
        <v>23826.36</v>
      </c>
      <c r="N78" s="297">
        <v>0</v>
      </c>
      <c r="Q78">
        <v>-627936.68000000005</v>
      </c>
      <c r="R78">
        <v>1625943.2</v>
      </c>
      <c r="T78" s="297">
        <v>1477540.28</v>
      </c>
      <c r="U78" s="297">
        <v>54200</v>
      </c>
      <c r="V78" s="297">
        <v>262.38</v>
      </c>
      <c r="X78" s="297">
        <v>1232620</v>
      </c>
      <c r="Z78">
        <v>1631119</v>
      </c>
      <c r="AA78">
        <v>408</v>
      </c>
      <c r="AC78">
        <v>599753.56000000006</v>
      </c>
      <c r="AD78">
        <v>161905.66</v>
      </c>
      <c r="AG78" s="76">
        <f t="shared" si="6"/>
        <v>353363</v>
      </c>
      <c r="AH78" s="31">
        <f t="shared" si="7"/>
        <v>0</v>
      </c>
      <c r="AI78" s="21">
        <f t="shared" si="8"/>
        <v>353363</v>
      </c>
      <c r="AJ78" s="15">
        <f t="shared" si="9"/>
        <v>2764622.66</v>
      </c>
      <c r="AK78" s="16">
        <f t="shared" si="10"/>
        <v>2393186.2200000002</v>
      </c>
      <c r="AL78" s="26">
        <f t="shared" si="11"/>
        <v>371436.43999999994</v>
      </c>
    </row>
    <row r="79" spans="1:38" x14ac:dyDescent="0.25">
      <c r="A79" s="1" t="s">
        <v>469</v>
      </c>
      <c r="B79" s="1" t="s">
        <v>470</v>
      </c>
      <c r="C79" s="66">
        <v>3747</v>
      </c>
      <c r="D79" s="67" t="s">
        <v>1136</v>
      </c>
      <c r="E79" t="s">
        <v>3063</v>
      </c>
      <c r="F79" s="297">
        <v>510852.87</v>
      </c>
      <c r="G79" s="297">
        <v>0</v>
      </c>
      <c r="H79" s="297">
        <v>53619.46</v>
      </c>
      <c r="I79">
        <v>508494.91</v>
      </c>
      <c r="J79">
        <v>69606.09</v>
      </c>
      <c r="Q79">
        <v>-974111.54</v>
      </c>
      <c r="R79">
        <v>1700209.39</v>
      </c>
      <c r="T79" s="297">
        <v>2103713.5099999998</v>
      </c>
      <c r="U79" s="297">
        <v>1154000</v>
      </c>
      <c r="V79" s="297">
        <v>429.33</v>
      </c>
      <c r="X79" s="297">
        <v>1422430</v>
      </c>
      <c r="Y79" s="297">
        <v>178800</v>
      </c>
      <c r="Z79">
        <v>2061306</v>
      </c>
      <c r="AA79">
        <v>2500</v>
      </c>
      <c r="AC79">
        <v>1882982.89</v>
      </c>
      <c r="AD79">
        <v>64975.97</v>
      </c>
      <c r="AG79" s="76">
        <f t="shared" si="6"/>
        <v>564472.32999999996</v>
      </c>
      <c r="AH79" s="31">
        <f t="shared" si="7"/>
        <v>0</v>
      </c>
      <c r="AI79" s="21">
        <f t="shared" si="8"/>
        <v>564472.32999999996</v>
      </c>
      <c r="AJ79" s="15">
        <f t="shared" si="9"/>
        <v>4859372.84</v>
      </c>
      <c r="AK79" s="16">
        <f t="shared" si="10"/>
        <v>4011764.86</v>
      </c>
      <c r="AL79" s="26">
        <f t="shared" si="11"/>
        <v>847607.98</v>
      </c>
    </row>
    <row r="80" spans="1:38" x14ac:dyDescent="0.25">
      <c r="A80" s="1" t="s">
        <v>469</v>
      </c>
      <c r="B80" s="1" t="s">
        <v>470</v>
      </c>
      <c r="C80" s="66">
        <v>3095</v>
      </c>
      <c r="D80" s="67" t="s">
        <v>1137</v>
      </c>
      <c r="E80" t="s">
        <v>3064</v>
      </c>
      <c r="F80" s="297">
        <v>767313.86</v>
      </c>
      <c r="G80" s="297">
        <v>0</v>
      </c>
      <c r="H80" s="297">
        <v>90157.98</v>
      </c>
      <c r="I80">
        <v>503364.53</v>
      </c>
      <c r="J80">
        <v>48565.52</v>
      </c>
      <c r="N80" s="297">
        <v>334.58</v>
      </c>
      <c r="Q80">
        <v>-583035.37</v>
      </c>
      <c r="R80">
        <v>1448416.88</v>
      </c>
      <c r="T80" s="297">
        <v>1652392</v>
      </c>
      <c r="U80" s="297">
        <v>547750</v>
      </c>
      <c r="V80" s="297">
        <v>475.42</v>
      </c>
      <c r="X80" s="297">
        <v>1559660</v>
      </c>
      <c r="Z80">
        <v>2065034</v>
      </c>
      <c r="AC80">
        <v>716625.36</v>
      </c>
      <c r="AD80">
        <v>88772.26</v>
      </c>
      <c r="AG80" s="76">
        <f t="shared" si="6"/>
        <v>857471.84</v>
      </c>
      <c r="AH80" s="31">
        <f t="shared" si="7"/>
        <v>334.58</v>
      </c>
      <c r="AI80" s="21">
        <f t="shared" si="8"/>
        <v>857137.26</v>
      </c>
      <c r="AJ80" s="15">
        <f t="shared" si="9"/>
        <v>3760277.42</v>
      </c>
      <c r="AK80" s="16">
        <f t="shared" si="10"/>
        <v>2870431.6199999996</v>
      </c>
      <c r="AL80" s="26">
        <f t="shared" si="11"/>
        <v>889845.80000000028</v>
      </c>
    </row>
    <row r="81" spans="1:38" x14ac:dyDescent="0.25">
      <c r="A81" s="1" t="s">
        <v>469</v>
      </c>
      <c r="B81" s="1" t="s">
        <v>470</v>
      </c>
      <c r="C81" s="66">
        <v>1530</v>
      </c>
      <c r="D81" s="67" t="s">
        <v>1138</v>
      </c>
      <c r="E81" t="s">
        <v>3065</v>
      </c>
      <c r="F81" s="297">
        <v>322513.88</v>
      </c>
      <c r="G81" s="297">
        <v>0</v>
      </c>
      <c r="H81" s="297">
        <v>12123.57</v>
      </c>
      <c r="I81">
        <v>493249.47</v>
      </c>
      <c r="J81">
        <v>43</v>
      </c>
      <c r="N81" s="297">
        <v>470</v>
      </c>
      <c r="Q81">
        <v>-1169850.67</v>
      </c>
      <c r="R81">
        <v>2079850.72</v>
      </c>
      <c r="T81" s="297">
        <v>1416274.67</v>
      </c>
      <c r="V81" s="297">
        <v>327.99</v>
      </c>
      <c r="X81" s="297">
        <v>1115410</v>
      </c>
      <c r="Z81">
        <v>1565143</v>
      </c>
      <c r="AA81">
        <v>11100</v>
      </c>
      <c r="AC81">
        <v>459430.83</v>
      </c>
      <c r="AD81">
        <v>227806.46</v>
      </c>
      <c r="AG81" s="76">
        <f t="shared" si="6"/>
        <v>334637.45</v>
      </c>
      <c r="AH81" s="31">
        <f t="shared" si="7"/>
        <v>470</v>
      </c>
      <c r="AI81" s="21">
        <f t="shared" si="8"/>
        <v>334167.45</v>
      </c>
      <c r="AJ81" s="15">
        <f t="shared" si="9"/>
        <v>2532012.66</v>
      </c>
      <c r="AK81" s="16">
        <f t="shared" si="10"/>
        <v>2263480.29</v>
      </c>
      <c r="AL81" s="26">
        <f t="shared" si="11"/>
        <v>268532.37000000011</v>
      </c>
    </row>
    <row r="82" spans="1:38" x14ac:dyDescent="0.25">
      <c r="A82" s="1" t="s">
        <v>469</v>
      </c>
      <c r="B82" s="1" t="s">
        <v>470</v>
      </c>
      <c r="C82" s="66">
        <v>4004</v>
      </c>
      <c r="D82" s="67" t="s">
        <v>1139</v>
      </c>
      <c r="E82" t="s">
        <v>3066</v>
      </c>
      <c r="F82" s="297">
        <v>401397</v>
      </c>
      <c r="G82" s="297">
        <v>0</v>
      </c>
      <c r="H82" s="297">
        <v>30546.9</v>
      </c>
      <c r="I82">
        <v>520349.52</v>
      </c>
      <c r="J82">
        <v>27105.09</v>
      </c>
      <c r="Q82">
        <v>-604942.32999999996</v>
      </c>
      <c r="R82">
        <v>1478004.6</v>
      </c>
      <c r="T82" s="297">
        <v>1766579.4</v>
      </c>
      <c r="V82" s="297">
        <v>449.3</v>
      </c>
      <c r="X82" s="297">
        <v>841030</v>
      </c>
      <c r="Z82">
        <v>1337668.69</v>
      </c>
      <c r="AC82">
        <v>678804.94</v>
      </c>
      <c r="AD82">
        <v>137249.32999999999</v>
      </c>
      <c r="AG82" s="76">
        <f t="shared" si="6"/>
        <v>431943.9</v>
      </c>
      <c r="AH82" s="31">
        <f t="shared" si="7"/>
        <v>0</v>
      </c>
      <c r="AI82" s="21">
        <f t="shared" si="8"/>
        <v>431943.9</v>
      </c>
      <c r="AJ82" s="15">
        <f t="shared" si="9"/>
        <v>2608058.7000000002</v>
      </c>
      <c r="AK82" s="16">
        <f t="shared" si="10"/>
        <v>2153722.96</v>
      </c>
      <c r="AL82" s="26">
        <f t="shared" si="11"/>
        <v>454335.74000000022</v>
      </c>
    </row>
    <row r="83" spans="1:38" x14ac:dyDescent="0.25">
      <c r="A83" s="1" t="s">
        <v>469</v>
      </c>
      <c r="B83" s="1" t="s">
        <v>470</v>
      </c>
      <c r="C83" s="66">
        <v>6265</v>
      </c>
      <c r="D83" s="67" t="s">
        <v>1140</v>
      </c>
      <c r="E83" t="s">
        <v>3067</v>
      </c>
      <c r="F83" s="297">
        <v>614550.92000000004</v>
      </c>
      <c r="H83" s="297">
        <v>70660.570000000007</v>
      </c>
      <c r="I83">
        <v>438833.35</v>
      </c>
      <c r="J83">
        <v>449877.92</v>
      </c>
      <c r="N83" s="297">
        <v>0</v>
      </c>
      <c r="Q83">
        <v>-468707.54</v>
      </c>
      <c r="R83">
        <v>1774409.19</v>
      </c>
      <c r="T83" s="297">
        <v>2093594.46</v>
      </c>
      <c r="U83" s="297">
        <v>288320</v>
      </c>
      <c r="V83" s="297">
        <v>432.83</v>
      </c>
      <c r="X83" s="297">
        <v>1897770</v>
      </c>
      <c r="Z83">
        <v>2595940</v>
      </c>
      <c r="AC83">
        <v>739795</v>
      </c>
      <c r="AD83">
        <v>194761.18</v>
      </c>
      <c r="AG83" s="76">
        <f t="shared" si="6"/>
        <v>685211.49</v>
      </c>
      <c r="AH83" s="31">
        <f t="shared" si="7"/>
        <v>0</v>
      </c>
      <c r="AI83" s="21">
        <f t="shared" si="8"/>
        <v>685211.49</v>
      </c>
      <c r="AJ83" s="15">
        <f t="shared" si="9"/>
        <v>4280117.29</v>
      </c>
      <c r="AK83" s="16">
        <f t="shared" si="10"/>
        <v>3530496.18</v>
      </c>
      <c r="AL83" s="26">
        <f t="shared" si="11"/>
        <v>749621.10999999987</v>
      </c>
    </row>
    <row r="84" spans="1:38" x14ac:dyDescent="0.25">
      <c r="A84" s="1" t="s">
        <v>469</v>
      </c>
      <c r="B84" s="1" t="s">
        <v>470</v>
      </c>
      <c r="C84" s="66">
        <v>4051</v>
      </c>
      <c r="D84" s="67" t="s">
        <v>1141</v>
      </c>
      <c r="E84" t="s">
        <v>3068</v>
      </c>
      <c r="F84" s="297">
        <v>281940.68</v>
      </c>
      <c r="G84" s="297">
        <v>0</v>
      </c>
      <c r="H84" s="297">
        <v>92764.35</v>
      </c>
      <c r="I84">
        <v>603430.56999999995</v>
      </c>
      <c r="J84">
        <v>10992.45</v>
      </c>
      <c r="Q84">
        <v>-729108.34</v>
      </c>
      <c r="R84">
        <v>1568940.19</v>
      </c>
      <c r="T84" s="297">
        <v>1689440.35</v>
      </c>
      <c r="U84" s="297">
        <v>80580</v>
      </c>
      <c r="V84" s="297">
        <v>168.39</v>
      </c>
      <c r="X84" s="297">
        <v>1802010</v>
      </c>
      <c r="Z84">
        <v>2394650.96</v>
      </c>
      <c r="AC84">
        <v>513867.74</v>
      </c>
      <c r="AD84">
        <v>131885.84</v>
      </c>
      <c r="AG84" s="76">
        <f t="shared" si="6"/>
        <v>374705.03</v>
      </c>
      <c r="AH84" s="31">
        <f t="shared" si="7"/>
        <v>0</v>
      </c>
      <c r="AI84" s="21">
        <f t="shared" si="8"/>
        <v>374705.03</v>
      </c>
      <c r="AJ84" s="15">
        <f t="shared" si="9"/>
        <v>3572198.74</v>
      </c>
      <c r="AK84" s="16">
        <f t="shared" si="10"/>
        <v>3040404.54</v>
      </c>
      <c r="AL84" s="26">
        <f t="shared" si="11"/>
        <v>531794.20000000019</v>
      </c>
    </row>
    <row r="85" spans="1:38" x14ac:dyDescent="0.25">
      <c r="A85" s="1" t="s">
        <v>469</v>
      </c>
      <c r="B85" s="1" t="s">
        <v>470</v>
      </c>
      <c r="C85" s="66">
        <v>3423</v>
      </c>
      <c r="D85" s="67" t="s">
        <v>1142</v>
      </c>
      <c r="E85" t="s">
        <v>3069</v>
      </c>
      <c r="F85" s="297">
        <v>415485.37</v>
      </c>
      <c r="G85" s="297">
        <v>0</v>
      </c>
      <c r="H85" s="297">
        <v>35456.79</v>
      </c>
      <c r="I85">
        <v>388961.04</v>
      </c>
      <c r="J85">
        <v>2857.47</v>
      </c>
      <c r="Q85">
        <v>-857620.83</v>
      </c>
      <c r="R85">
        <v>1499346.49</v>
      </c>
      <c r="T85" s="297">
        <v>1672637.93</v>
      </c>
      <c r="U85" s="297">
        <v>152000</v>
      </c>
      <c r="V85" s="297">
        <v>438.08</v>
      </c>
      <c r="X85" s="297">
        <v>1550420</v>
      </c>
      <c r="Z85">
        <v>2039581</v>
      </c>
      <c r="AA85">
        <v>2500</v>
      </c>
      <c r="AC85">
        <v>670643.5</v>
      </c>
      <c r="AD85">
        <v>75186.5</v>
      </c>
      <c r="AG85" s="76">
        <f t="shared" si="6"/>
        <v>450942.16</v>
      </c>
      <c r="AH85" s="31">
        <f t="shared" si="7"/>
        <v>0</v>
      </c>
      <c r="AI85" s="21">
        <f t="shared" si="8"/>
        <v>450942.16</v>
      </c>
      <c r="AJ85" s="15">
        <f t="shared" si="9"/>
        <v>3375496.01</v>
      </c>
      <c r="AK85" s="16">
        <f t="shared" si="10"/>
        <v>2787911</v>
      </c>
      <c r="AL85" s="26">
        <f t="shared" si="11"/>
        <v>587585.00999999978</v>
      </c>
    </row>
    <row r="86" spans="1:38" x14ac:dyDescent="0.25">
      <c r="A86" s="1" t="s">
        <v>469</v>
      </c>
      <c r="B86" s="1" t="s">
        <v>470</v>
      </c>
      <c r="C86" s="66">
        <v>1355</v>
      </c>
      <c r="D86" s="67" t="s">
        <v>1143</v>
      </c>
      <c r="E86" t="s">
        <v>3176</v>
      </c>
      <c r="F86" s="297">
        <v>304254.12</v>
      </c>
      <c r="G86" s="297">
        <v>0</v>
      </c>
      <c r="H86" s="297">
        <v>15921.5</v>
      </c>
      <c r="I86">
        <v>408549.02</v>
      </c>
      <c r="J86">
        <v>21336.35</v>
      </c>
      <c r="N86" s="297">
        <v>0</v>
      </c>
      <c r="Q86">
        <v>-1687938.17</v>
      </c>
      <c r="R86">
        <v>2293429.0699999998</v>
      </c>
      <c r="T86" s="297">
        <v>1326293.72</v>
      </c>
      <c r="U86" s="297">
        <v>196900</v>
      </c>
      <c r="V86" s="297">
        <v>294.56</v>
      </c>
      <c r="X86" s="297">
        <v>745430</v>
      </c>
      <c r="Z86">
        <v>1076055</v>
      </c>
      <c r="AC86">
        <v>646458.6</v>
      </c>
      <c r="AD86">
        <v>92072.09</v>
      </c>
      <c r="AG86" s="76">
        <f t="shared" si="6"/>
        <v>320175.62</v>
      </c>
      <c r="AH86" s="31">
        <f t="shared" si="7"/>
        <v>0</v>
      </c>
      <c r="AI86" s="21">
        <f t="shared" si="8"/>
        <v>320175.62</v>
      </c>
      <c r="AJ86" s="15">
        <f t="shared" si="9"/>
        <v>2268918.2800000003</v>
      </c>
      <c r="AK86" s="16">
        <f t="shared" si="10"/>
        <v>1814585.6900000002</v>
      </c>
      <c r="AL86" s="26">
        <f t="shared" si="11"/>
        <v>454332.59000000008</v>
      </c>
    </row>
    <row r="87" spans="1:38" x14ac:dyDescent="0.25">
      <c r="A87" s="1" t="s">
        <v>473</v>
      </c>
      <c r="B87" s="1" t="s">
        <v>474</v>
      </c>
      <c r="C87" s="66">
        <v>2146</v>
      </c>
      <c r="D87" s="67" t="s">
        <v>1144</v>
      </c>
      <c r="E87" t="s">
        <v>3070</v>
      </c>
      <c r="F87" s="297">
        <v>1032169.48</v>
      </c>
      <c r="G87" s="297">
        <v>0</v>
      </c>
      <c r="H87" s="297">
        <v>34038.22</v>
      </c>
      <c r="I87">
        <v>412688.43</v>
      </c>
      <c r="J87">
        <v>58225.35</v>
      </c>
      <c r="Q87">
        <v>1135463.68</v>
      </c>
      <c r="S87" s="297">
        <v>615.67999999999995</v>
      </c>
      <c r="T87" s="297">
        <v>1341283.1499999999</v>
      </c>
      <c r="U87" s="297">
        <v>1330</v>
      </c>
      <c r="X87" s="297">
        <v>1280920</v>
      </c>
      <c r="Y87" s="297">
        <v>117</v>
      </c>
      <c r="Z87">
        <v>1609466</v>
      </c>
      <c r="AC87">
        <v>374940.93</v>
      </c>
      <c r="AD87">
        <v>61856.1</v>
      </c>
      <c r="AG87" s="76">
        <f t="shared" ref="AG87:AG150" si="12">SUM(F87:H87)</f>
        <v>1066207.7</v>
      </c>
      <c r="AH87" s="31">
        <f t="shared" ref="AH87:AH150" si="13">SUM(K87:O87)</f>
        <v>0</v>
      </c>
      <c r="AI87" s="21">
        <f t="shared" ref="AI87:AI150" si="14">AG87-AH87</f>
        <v>1066207.7</v>
      </c>
      <c r="AJ87" s="15">
        <f t="shared" ref="AJ87:AJ150" si="15">SUM(S87:Y87)</f>
        <v>2624265.83</v>
      </c>
      <c r="AK87" s="16">
        <f t="shared" ref="AK87:AK150" si="16">SUM(Z87:AF87)</f>
        <v>2046263.03</v>
      </c>
      <c r="AL87" s="26">
        <f t="shared" si="11"/>
        <v>578002.80000000005</v>
      </c>
    </row>
    <row r="88" spans="1:38" x14ac:dyDescent="0.25">
      <c r="A88" s="1" t="s">
        <v>473</v>
      </c>
      <c r="B88" s="1" t="s">
        <v>474</v>
      </c>
      <c r="C88" s="66">
        <v>1277</v>
      </c>
      <c r="D88" s="67" t="s">
        <v>1145</v>
      </c>
      <c r="E88" t="s">
        <v>3071</v>
      </c>
      <c r="F88" s="297">
        <v>746542.43</v>
      </c>
      <c r="G88" s="297">
        <v>0</v>
      </c>
      <c r="H88" s="297">
        <v>8026.37</v>
      </c>
      <c r="I88">
        <v>2140161.54</v>
      </c>
      <c r="J88">
        <v>64308.92</v>
      </c>
      <c r="Q88">
        <v>2670277.84</v>
      </c>
      <c r="S88" s="297">
        <v>464.46</v>
      </c>
      <c r="T88" s="297">
        <v>1018213.36</v>
      </c>
      <c r="U88" s="297">
        <v>41000</v>
      </c>
      <c r="X88" s="297">
        <v>1003700</v>
      </c>
      <c r="Y88" s="297">
        <v>1000</v>
      </c>
      <c r="Z88">
        <v>1348845</v>
      </c>
      <c r="AC88">
        <v>241474.19</v>
      </c>
      <c r="AD88">
        <v>33472.21</v>
      </c>
      <c r="AG88" s="76">
        <f t="shared" si="12"/>
        <v>754568.8</v>
      </c>
      <c r="AH88" s="31">
        <f t="shared" si="13"/>
        <v>0</v>
      </c>
      <c r="AI88" s="21">
        <f t="shared" si="14"/>
        <v>754568.8</v>
      </c>
      <c r="AJ88" s="15">
        <f t="shared" si="15"/>
        <v>2064377.8199999998</v>
      </c>
      <c r="AK88" s="16">
        <f t="shared" si="16"/>
        <v>1623791.4</v>
      </c>
      <c r="AL88" s="26">
        <f t="shared" si="11"/>
        <v>440586.41999999993</v>
      </c>
    </row>
    <row r="89" spans="1:38" x14ac:dyDescent="0.25">
      <c r="A89" s="1" t="s">
        <v>473</v>
      </c>
      <c r="B89" s="1" t="s">
        <v>474</v>
      </c>
      <c r="C89" s="66">
        <v>2783</v>
      </c>
      <c r="D89" s="67" t="s">
        <v>1146</v>
      </c>
      <c r="E89" t="s">
        <v>3072</v>
      </c>
      <c r="F89" s="297">
        <v>1244011.6100000001</v>
      </c>
      <c r="G89" s="297">
        <v>0</v>
      </c>
      <c r="H89" s="297">
        <v>13840.43</v>
      </c>
      <c r="I89">
        <v>1924999.6</v>
      </c>
      <c r="J89">
        <v>59413.93</v>
      </c>
      <c r="Q89">
        <v>2724094.23</v>
      </c>
      <c r="T89" s="297">
        <v>1151827.68</v>
      </c>
      <c r="U89" s="297">
        <v>354440</v>
      </c>
      <c r="V89" s="297">
        <v>1071.7</v>
      </c>
      <c r="X89" s="297">
        <v>1370180</v>
      </c>
      <c r="Y89" s="297">
        <v>1487.43</v>
      </c>
      <c r="Z89">
        <v>1633871.4</v>
      </c>
      <c r="AC89">
        <v>435588.86</v>
      </c>
      <c r="AD89">
        <v>133475.21</v>
      </c>
      <c r="AG89" s="76">
        <f t="shared" si="12"/>
        <v>1257852.04</v>
      </c>
      <c r="AH89" s="31">
        <f t="shared" si="13"/>
        <v>0</v>
      </c>
      <c r="AI89" s="21">
        <f t="shared" si="14"/>
        <v>1257852.04</v>
      </c>
      <c r="AJ89" s="15">
        <f t="shared" si="15"/>
        <v>2879006.81</v>
      </c>
      <c r="AK89" s="16">
        <f t="shared" si="16"/>
        <v>2202935.4699999997</v>
      </c>
      <c r="AL89" s="26">
        <f t="shared" si="11"/>
        <v>676071.34000000032</v>
      </c>
    </row>
    <row r="90" spans="1:38" x14ac:dyDescent="0.25">
      <c r="A90" s="1" t="s">
        <v>473</v>
      </c>
      <c r="B90" s="1" t="s">
        <v>474</v>
      </c>
      <c r="C90" s="66">
        <v>1769</v>
      </c>
      <c r="D90" s="67" t="s">
        <v>1147</v>
      </c>
      <c r="E90" t="s">
        <v>3165</v>
      </c>
      <c r="F90" s="297">
        <v>673147.23</v>
      </c>
      <c r="G90" s="297">
        <v>0</v>
      </c>
      <c r="H90" s="297">
        <v>30668.13</v>
      </c>
      <c r="I90">
        <v>197124.03</v>
      </c>
      <c r="J90">
        <v>32452.6</v>
      </c>
      <c r="Q90">
        <v>516568.53</v>
      </c>
      <c r="T90" s="297">
        <v>894781.71</v>
      </c>
      <c r="U90" s="297">
        <v>204000</v>
      </c>
      <c r="V90" s="297">
        <v>242.99</v>
      </c>
      <c r="X90" s="297">
        <v>636870</v>
      </c>
      <c r="Z90">
        <v>889383</v>
      </c>
      <c r="AC90">
        <v>256625.94</v>
      </c>
      <c r="AD90">
        <v>43762.3</v>
      </c>
      <c r="AG90" s="76">
        <f t="shared" si="12"/>
        <v>703815.36</v>
      </c>
      <c r="AH90" s="31">
        <f t="shared" si="13"/>
        <v>0</v>
      </c>
      <c r="AI90" s="21">
        <f t="shared" si="14"/>
        <v>703815.36</v>
      </c>
      <c r="AJ90" s="15">
        <f t="shared" si="15"/>
        <v>1735894.7</v>
      </c>
      <c r="AK90" s="16">
        <f t="shared" si="16"/>
        <v>1189771.24</v>
      </c>
      <c r="AL90" s="26">
        <f t="shared" si="11"/>
        <v>546123.46</v>
      </c>
    </row>
    <row r="91" spans="1:38" ht="16.5" customHeight="1" x14ac:dyDescent="0.25">
      <c r="A91" s="1" t="s">
        <v>477</v>
      </c>
      <c r="B91" s="1" t="s">
        <v>478</v>
      </c>
      <c r="C91" s="66">
        <v>5781</v>
      </c>
      <c r="D91" s="67" t="s">
        <v>1148</v>
      </c>
      <c r="E91" t="s">
        <v>3073</v>
      </c>
      <c r="F91" s="297">
        <v>521319.48</v>
      </c>
      <c r="G91" s="297">
        <v>0</v>
      </c>
      <c r="H91" s="297">
        <v>83308.97</v>
      </c>
      <c r="I91">
        <v>244952.6</v>
      </c>
      <c r="J91">
        <v>13977.36</v>
      </c>
      <c r="N91" s="297">
        <v>23.36</v>
      </c>
      <c r="Q91">
        <v>-1777299.81</v>
      </c>
      <c r="R91">
        <v>2452917.63</v>
      </c>
      <c r="T91" s="297">
        <v>1761591.88</v>
      </c>
      <c r="U91" s="297">
        <v>112960</v>
      </c>
      <c r="V91" s="297">
        <v>423.1</v>
      </c>
      <c r="X91" s="297">
        <v>2176100</v>
      </c>
      <c r="Y91" s="297">
        <v>35000</v>
      </c>
      <c r="Z91">
        <v>2721725.72</v>
      </c>
      <c r="AC91">
        <v>821682.29</v>
      </c>
      <c r="AD91">
        <v>24474.74</v>
      </c>
      <c r="AG91" s="76">
        <f t="shared" si="12"/>
        <v>604628.44999999995</v>
      </c>
      <c r="AH91" s="31">
        <f t="shared" si="13"/>
        <v>23.36</v>
      </c>
      <c r="AI91" s="21">
        <f t="shared" si="14"/>
        <v>604605.09</v>
      </c>
      <c r="AJ91" s="15">
        <f t="shared" si="15"/>
        <v>4086074.98</v>
      </c>
      <c r="AK91" s="16">
        <f t="shared" si="16"/>
        <v>3567882.7500000005</v>
      </c>
      <c r="AL91" s="26">
        <f t="shared" si="11"/>
        <v>518192.22999999952</v>
      </c>
    </row>
    <row r="92" spans="1:38" x14ac:dyDescent="0.25">
      <c r="A92" s="1" t="s">
        <v>477</v>
      </c>
      <c r="B92" s="1" t="s">
        <v>478</v>
      </c>
      <c r="C92" s="66">
        <v>2515</v>
      </c>
      <c r="D92" s="67" t="s">
        <v>1149</v>
      </c>
      <c r="E92" t="s">
        <v>3074</v>
      </c>
      <c r="F92" s="297">
        <v>191483.9</v>
      </c>
      <c r="G92" s="297">
        <v>0</v>
      </c>
      <c r="H92" s="297">
        <v>17967.84</v>
      </c>
      <c r="I92">
        <v>5</v>
      </c>
      <c r="J92">
        <v>40618.11</v>
      </c>
      <c r="N92" s="297">
        <v>46.73</v>
      </c>
      <c r="Q92">
        <v>-1839967.35</v>
      </c>
      <c r="R92">
        <v>1997915.47</v>
      </c>
      <c r="T92" s="297">
        <v>1363154.36</v>
      </c>
      <c r="U92" s="297">
        <v>99500</v>
      </c>
      <c r="V92" s="297">
        <v>111.34</v>
      </c>
      <c r="X92" s="297">
        <v>1393200</v>
      </c>
      <c r="Y92" s="297">
        <v>15000</v>
      </c>
      <c r="Z92">
        <v>1904823</v>
      </c>
      <c r="AA92">
        <v>3000</v>
      </c>
      <c r="AB92">
        <v>19990</v>
      </c>
      <c r="AC92">
        <v>532102.9</v>
      </c>
      <c r="AD92">
        <v>5499.8</v>
      </c>
      <c r="AG92" s="76">
        <f t="shared" si="12"/>
        <v>209451.74</v>
      </c>
      <c r="AH92" s="31">
        <f t="shared" si="13"/>
        <v>46.73</v>
      </c>
      <c r="AI92" s="21">
        <f t="shared" si="14"/>
        <v>209405.00999999998</v>
      </c>
      <c r="AJ92" s="15">
        <f t="shared" si="15"/>
        <v>2870965.7</v>
      </c>
      <c r="AK92" s="16">
        <f t="shared" si="16"/>
        <v>2465415.6999999997</v>
      </c>
      <c r="AL92" s="26">
        <f t="shared" si="11"/>
        <v>405550.00000000047</v>
      </c>
    </row>
    <row r="93" spans="1:38" x14ac:dyDescent="0.25">
      <c r="A93" s="1" t="s">
        <v>477</v>
      </c>
      <c r="B93" s="1" t="s">
        <v>478</v>
      </c>
      <c r="C93" s="66">
        <v>3488</v>
      </c>
      <c r="D93" s="67" t="s">
        <v>1150</v>
      </c>
      <c r="E93" t="s">
        <v>3075</v>
      </c>
      <c r="F93" s="297">
        <v>117551.79</v>
      </c>
      <c r="G93" s="297">
        <v>0</v>
      </c>
      <c r="H93" s="297">
        <v>36174.75</v>
      </c>
      <c r="I93">
        <v>5</v>
      </c>
      <c r="J93">
        <v>132810.19</v>
      </c>
      <c r="N93" s="297">
        <v>-590</v>
      </c>
      <c r="Q93">
        <v>-1900021.98</v>
      </c>
      <c r="R93">
        <v>2154589.06</v>
      </c>
      <c r="T93" s="297">
        <v>1824268.56</v>
      </c>
      <c r="U93" s="297">
        <v>97891</v>
      </c>
      <c r="V93" s="297">
        <v>129.38</v>
      </c>
      <c r="X93" s="297">
        <v>1987500</v>
      </c>
      <c r="Y93" s="297">
        <v>30000</v>
      </c>
      <c r="Z93">
        <v>2591999.48</v>
      </c>
      <c r="AC93">
        <v>836343.31</v>
      </c>
      <c r="AD93">
        <v>51031.5</v>
      </c>
      <c r="AG93" s="76">
        <f t="shared" si="12"/>
        <v>153726.53999999998</v>
      </c>
      <c r="AH93" s="31">
        <f t="shared" si="13"/>
        <v>-590</v>
      </c>
      <c r="AI93" s="21">
        <f t="shared" si="14"/>
        <v>154316.53999999998</v>
      </c>
      <c r="AJ93" s="15">
        <f t="shared" si="15"/>
        <v>3939788.94</v>
      </c>
      <c r="AK93" s="16">
        <f t="shared" si="16"/>
        <v>3479374.29</v>
      </c>
      <c r="AL93" s="26">
        <f t="shared" si="11"/>
        <v>460414.64999999991</v>
      </c>
    </row>
    <row r="94" spans="1:38" x14ac:dyDescent="0.25">
      <c r="A94" s="1" t="s">
        <v>477</v>
      </c>
      <c r="B94" s="1" t="s">
        <v>478</v>
      </c>
      <c r="C94" s="66">
        <v>5980</v>
      </c>
      <c r="D94" s="67" t="s">
        <v>1151</v>
      </c>
      <c r="E94" t="s">
        <v>3076</v>
      </c>
      <c r="F94" s="297">
        <v>570741.16</v>
      </c>
      <c r="G94" s="297">
        <v>11430</v>
      </c>
      <c r="H94" s="297">
        <v>38337.03</v>
      </c>
      <c r="I94">
        <v>3</v>
      </c>
      <c r="J94">
        <v>55544.13</v>
      </c>
      <c r="N94" s="297">
        <v>-500</v>
      </c>
      <c r="Q94">
        <v>-257926.3</v>
      </c>
      <c r="R94">
        <v>679279.9</v>
      </c>
      <c r="T94" s="297">
        <v>2166860.9900000002</v>
      </c>
      <c r="U94" s="297">
        <v>203320</v>
      </c>
      <c r="V94" s="297">
        <v>576.95000000000005</v>
      </c>
      <c r="X94" s="297">
        <v>1670000</v>
      </c>
      <c r="Z94">
        <v>2273824.2599999998</v>
      </c>
      <c r="AB94">
        <v>9000</v>
      </c>
      <c r="AC94">
        <v>1113917.76</v>
      </c>
      <c r="AD94">
        <v>12216.7</v>
      </c>
      <c r="AG94" s="76">
        <f t="shared" si="12"/>
        <v>620508.19000000006</v>
      </c>
      <c r="AH94" s="31">
        <f t="shared" si="13"/>
        <v>-500</v>
      </c>
      <c r="AI94" s="21">
        <f t="shared" si="14"/>
        <v>621008.19000000006</v>
      </c>
      <c r="AJ94" s="15">
        <f t="shared" si="15"/>
        <v>4040757.9400000004</v>
      </c>
      <c r="AK94" s="16">
        <f t="shared" si="16"/>
        <v>3408958.7199999997</v>
      </c>
      <c r="AL94" s="26">
        <f t="shared" si="11"/>
        <v>631799.22000000067</v>
      </c>
    </row>
    <row r="95" spans="1:38" x14ac:dyDescent="0.25">
      <c r="A95" s="1" t="s">
        <v>477</v>
      </c>
      <c r="B95" s="1" t="s">
        <v>478</v>
      </c>
      <c r="C95" s="66">
        <v>4020</v>
      </c>
      <c r="D95" s="67" t="s">
        <v>1152</v>
      </c>
      <c r="E95" t="s">
        <v>3077</v>
      </c>
      <c r="F95" s="297">
        <v>423958.34</v>
      </c>
      <c r="G95" s="297">
        <v>0</v>
      </c>
      <c r="H95" s="297">
        <v>14932.96</v>
      </c>
      <c r="I95">
        <v>2000.19</v>
      </c>
      <c r="J95">
        <v>114644.33</v>
      </c>
      <c r="Q95">
        <v>-1928458.6</v>
      </c>
      <c r="R95">
        <v>2305013.7999999998</v>
      </c>
      <c r="T95" s="297">
        <v>1448842.56</v>
      </c>
      <c r="U95" s="297">
        <v>242400</v>
      </c>
      <c r="V95" s="297">
        <v>489.12</v>
      </c>
      <c r="X95" s="297">
        <v>1908900</v>
      </c>
      <c r="Y95" s="297">
        <v>25000</v>
      </c>
      <c r="Z95">
        <v>2308401</v>
      </c>
      <c r="AB95">
        <v>19200</v>
      </c>
      <c r="AC95">
        <v>659864.16</v>
      </c>
      <c r="AD95">
        <v>30001.9</v>
      </c>
      <c r="AG95" s="76">
        <f t="shared" si="12"/>
        <v>438891.30000000005</v>
      </c>
      <c r="AH95" s="31">
        <f t="shared" si="13"/>
        <v>0</v>
      </c>
      <c r="AI95" s="21">
        <f t="shared" si="14"/>
        <v>438891.30000000005</v>
      </c>
      <c r="AJ95" s="15">
        <f t="shared" si="15"/>
        <v>3625631.68</v>
      </c>
      <c r="AK95" s="16">
        <f t="shared" si="16"/>
        <v>3017467.06</v>
      </c>
      <c r="AL95" s="26">
        <f t="shared" si="11"/>
        <v>608164.62000000011</v>
      </c>
    </row>
    <row r="96" spans="1:38" x14ac:dyDescent="0.25">
      <c r="A96" s="1" t="s">
        <v>477</v>
      </c>
      <c r="B96" s="1" t="s">
        <v>478</v>
      </c>
      <c r="C96" s="66">
        <v>4210</v>
      </c>
      <c r="D96" s="67" t="s">
        <v>1153</v>
      </c>
      <c r="E96" t="s">
        <v>3078</v>
      </c>
      <c r="F96" s="297">
        <v>486068.74</v>
      </c>
      <c r="G96" s="297">
        <v>0</v>
      </c>
      <c r="H96" s="297">
        <v>43217.61</v>
      </c>
      <c r="I96">
        <v>4</v>
      </c>
      <c r="J96">
        <v>56015.46</v>
      </c>
      <c r="N96" s="297">
        <v>256.14</v>
      </c>
      <c r="Q96">
        <v>160585.31</v>
      </c>
      <c r="R96">
        <v>266818</v>
      </c>
      <c r="T96" s="297">
        <v>1506383.32</v>
      </c>
      <c r="U96" s="297">
        <v>96000</v>
      </c>
      <c r="V96" s="297">
        <v>263.48</v>
      </c>
      <c r="X96" s="297">
        <v>2206200</v>
      </c>
      <c r="Y96" s="297">
        <v>30000</v>
      </c>
      <c r="Z96">
        <v>2563763</v>
      </c>
      <c r="AA96">
        <v>11600</v>
      </c>
      <c r="AB96">
        <v>9000</v>
      </c>
      <c r="AC96">
        <v>784701.26</v>
      </c>
      <c r="AD96">
        <v>22573.200000000001</v>
      </c>
      <c r="AG96" s="76">
        <f t="shared" si="12"/>
        <v>529286.35</v>
      </c>
      <c r="AH96" s="31">
        <f t="shared" si="13"/>
        <v>256.14</v>
      </c>
      <c r="AI96" s="21">
        <f t="shared" si="14"/>
        <v>529030.21</v>
      </c>
      <c r="AJ96" s="15">
        <f t="shared" si="15"/>
        <v>3838846.8</v>
      </c>
      <c r="AK96" s="16">
        <f t="shared" si="16"/>
        <v>3391637.46</v>
      </c>
      <c r="AL96" s="26">
        <f t="shared" si="11"/>
        <v>447209.33999999985</v>
      </c>
    </row>
    <row r="97" spans="1:38" x14ac:dyDescent="0.25">
      <c r="A97" s="1" t="s">
        <v>477</v>
      </c>
      <c r="B97" s="1" t="s">
        <v>478</v>
      </c>
      <c r="C97" s="66">
        <v>3316</v>
      </c>
      <c r="D97" s="67" t="s">
        <v>1154</v>
      </c>
      <c r="E97" t="s">
        <v>3079</v>
      </c>
      <c r="F97" s="297">
        <v>567446.81000000006</v>
      </c>
      <c r="G97" s="297">
        <v>0</v>
      </c>
      <c r="H97" s="297">
        <v>29917.94</v>
      </c>
      <c r="I97">
        <v>34106</v>
      </c>
      <c r="J97">
        <v>88102.07</v>
      </c>
      <c r="N97" s="297">
        <v>2643.25</v>
      </c>
      <c r="Q97">
        <v>-1495769.9</v>
      </c>
      <c r="R97">
        <v>1877398.81</v>
      </c>
      <c r="T97" s="297">
        <v>1729936.52</v>
      </c>
      <c r="U97" s="297">
        <v>126830</v>
      </c>
      <c r="V97" s="297">
        <v>349.7</v>
      </c>
      <c r="X97" s="297">
        <v>1461500</v>
      </c>
      <c r="Y97" s="297">
        <v>15000</v>
      </c>
      <c r="Z97">
        <v>1926986</v>
      </c>
      <c r="AB97">
        <v>16080</v>
      </c>
      <c r="AC97">
        <v>672450.1</v>
      </c>
      <c r="AD97">
        <v>34786.959999999999</v>
      </c>
      <c r="AG97" s="76">
        <f t="shared" si="12"/>
        <v>597364.75</v>
      </c>
      <c r="AH97" s="31">
        <f t="shared" si="13"/>
        <v>2643.25</v>
      </c>
      <c r="AI97" s="21">
        <f t="shared" si="14"/>
        <v>594721.5</v>
      </c>
      <c r="AJ97" s="15">
        <f t="shared" si="15"/>
        <v>3333616.2199999997</v>
      </c>
      <c r="AK97" s="16">
        <f t="shared" si="16"/>
        <v>2650303.06</v>
      </c>
      <c r="AL97" s="26">
        <f t="shared" si="11"/>
        <v>683313.15999999968</v>
      </c>
    </row>
    <row r="98" spans="1:38" x14ac:dyDescent="0.25">
      <c r="A98" s="1" t="s">
        <v>477</v>
      </c>
      <c r="B98" s="1" t="s">
        <v>478</v>
      </c>
      <c r="C98" s="66">
        <v>6867</v>
      </c>
      <c r="D98" s="67" t="s">
        <v>1155</v>
      </c>
      <c r="E98" t="s">
        <v>3080</v>
      </c>
      <c r="F98" s="297">
        <v>521884.73</v>
      </c>
      <c r="G98" s="297">
        <v>65475</v>
      </c>
      <c r="H98" s="297">
        <v>32846.26</v>
      </c>
      <c r="I98">
        <v>462413.23</v>
      </c>
      <c r="J98">
        <v>6931.05</v>
      </c>
      <c r="N98" s="297">
        <v>655.75</v>
      </c>
      <c r="Q98">
        <v>-216721.96</v>
      </c>
      <c r="R98">
        <v>804941.61</v>
      </c>
      <c r="T98" s="297">
        <v>2167990.04</v>
      </c>
      <c r="U98" s="297">
        <v>182600</v>
      </c>
      <c r="V98" s="297">
        <v>178.9</v>
      </c>
      <c r="X98" s="297">
        <v>1738500</v>
      </c>
      <c r="Y98" s="297">
        <v>25000</v>
      </c>
      <c r="Z98">
        <v>2318412</v>
      </c>
      <c r="AB98">
        <v>10080</v>
      </c>
      <c r="AC98">
        <v>861103.67</v>
      </c>
      <c r="AD98">
        <v>11358.4</v>
      </c>
      <c r="AG98" s="76">
        <f t="shared" si="12"/>
        <v>620205.99</v>
      </c>
      <c r="AH98" s="31">
        <f t="shared" si="13"/>
        <v>655.75</v>
      </c>
      <c r="AI98" s="21">
        <f t="shared" si="14"/>
        <v>619550.24</v>
      </c>
      <c r="AJ98" s="15">
        <f t="shared" si="15"/>
        <v>4114268.94</v>
      </c>
      <c r="AK98" s="16">
        <f t="shared" si="16"/>
        <v>3200954.07</v>
      </c>
      <c r="AL98" s="26">
        <f t="shared" si="11"/>
        <v>913314.87000000011</v>
      </c>
    </row>
    <row r="99" spans="1:38" x14ac:dyDescent="0.25">
      <c r="A99" s="1" t="s">
        <v>477</v>
      </c>
      <c r="B99" s="1" t="s">
        <v>478</v>
      </c>
      <c r="C99" s="66">
        <v>3657</v>
      </c>
      <c r="D99" s="67" t="s">
        <v>1156</v>
      </c>
      <c r="E99" t="s">
        <v>3081</v>
      </c>
      <c r="F99" s="297">
        <v>371462.82</v>
      </c>
      <c r="G99" s="297">
        <v>0</v>
      </c>
      <c r="H99" s="297">
        <v>27914.95</v>
      </c>
      <c r="I99">
        <v>3</v>
      </c>
      <c r="J99">
        <v>4129.74</v>
      </c>
      <c r="Q99">
        <v>-2269555.08</v>
      </c>
      <c r="R99">
        <v>2543552.06</v>
      </c>
      <c r="T99" s="297">
        <v>1209314.52</v>
      </c>
      <c r="U99" s="297">
        <v>287860</v>
      </c>
      <c r="V99" s="297">
        <v>302</v>
      </c>
      <c r="X99" s="297">
        <v>893000</v>
      </c>
      <c r="Y99" s="297">
        <v>20000</v>
      </c>
      <c r="Z99">
        <v>1080096</v>
      </c>
      <c r="AB99">
        <v>13080</v>
      </c>
      <c r="AC99">
        <v>830629.79</v>
      </c>
      <c r="AD99">
        <v>369.7</v>
      </c>
      <c r="AG99" s="76">
        <f t="shared" si="12"/>
        <v>399377.77</v>
      </c>
      <c r="AH99" s="31">
        <f t="shared" si="13"/>
        <v>0</v>
      </c>
      <c r="AI99" s="21">
        <f t="shared" si="14"/>
        <v>399377.77</v>
      </c>
      <c r="AJ99" s="15">
        <f t="shared" si="15"/>
        <v>2410476.52</v>
      </c>
      <c r="AK99" s="16">
        <f t="shared" si="16"/>
        <v>1924175.49</v>
      </c>
      <c r="AL99" s="26">
        <f t="shared" si="11"/>
        <v>486301.03</v>
      </c>
    </row>
    <row r="100" spans="1:38" x14ac:dyDescent="0.25">
      <c r="A100" s="1" t="s">
        <v>477</v>
      </c>
      <c r="B100" s="1" t="s">
        <v>478</v>
      </c>
      <c r="C100" s="66">
        <v>6817</v>
      </c>
      <c r="D100" s="67" t="s">
        <v>1157</v>
      </c>
      <c r="E100" t="s">
        <v>3082</v>
      </c>
      <c r="F100" s="297">
        <v>280877.98</v>
      </c>
      <c r="G100" s="297">
        <v>0</v>
      </c>
      <c r="H100" s="297">
        <v>42770.15</v>
      </c>
      <c r="I100">
        <v>-6985.52</v>
      </c>
      <c r="J100">
        <v>117942.18</v>
      </c>
      <c r="N100" s="297">
        <v>553.46</v>
      </c>
      <c r="Q100">
        <v>-1176848.45</v>
      </c>
      <c r="R100">
        <v>1708771</v>
      </c>
      <c r="T100" s="297">
        <v>1746170.06</v>
      </c>
      <c r="U100" s="297">
        <v>126920</v>
      </c>
      <c r="V100" s="297">
        <v>334.92</v>
      </c>
      <c r="X100" s="297">
        <v>2392200</v>
      </c>
      <c r="Y100" s="297">
        <v>30000</v>
      </c>
      <c r="Z100">
        <v>2767646</v>
      </c>
      <c r="AB100">
        <v>1500</v>
      </c>
      <c r="AC100">
        <v>1156681.44</v>
      </c>
      <c r="AD100">
        <v>105386.26</v>
      </c>
      <c r="AG100" s="76">
        <f t="shared" si="12"/>
        <v>323648.13</v>
      </c>
      <c r="AH100" s="31">
        <f t="shared" si="13"/>
        <v>553.46</v>
      </c>
      <c r="AI100" s="21">
        <f t="shared" si="14"/>
        <v>323094.67</v>
      </c>
      <c r="AJ100" s="15">
        <f t="shared" si="15"/>
        <v>4295624.9800000004</v>
      </c>
      <c r="AK100" s="16">
        <f t="shared" si="16"/>
        <v>4031213.6999999997</v>
      </c>
      <c r="AL100" s="26">
        <f t="shared" si="11"/>
        <v>264411.28000000073</v>
      </c>
    </row>
    <row r="101" spans="1:38" x14ac:dyDescent="0.25">
      <c r="A101" s="1" t="s">
        <v>477</v>
      </c>
      <c r="B101" s="1" t="s">
        <v>478</v>
      </c>
      <c r="C101" s="66">
        <v>5077</v>
      </c>
      <c r="D101" s="67" t="s">
        <v>1158</v>
      </c>
      <c r="E101" t="s">
        <v>3083</v>
      </c>
      <c r="F101" s="297">
        <v>346391.4</v>
      </c>
      <c r="G101" s="297">
        <v>22000</v>
      </c>
      <c r="H101" s="297">
        <v>23654.560000000001</v>
      </c>
      <c r="I101">
        <v>5137.8999999999996</v>
      </c>
      <c r="J101">
        <v>71343.59</v>
      </c>
      <c r="N101" s="297">
        <v>1923</v>
      </c>
      <c r="Q101">
        <v>-2000345.17</v>
      </c>
      <c r="R101">
        <v>2266060.31</v>
      </c>
      <c r="T101" s="297">
        <v>2066017.28</v>
      </c>
      <c r="U101" s="297">
        <v>146780</v>
      </c>
      <c r="V101" s="297">
        <v>195.67</v>
      </c>
      <c r="X101" s="297">
        <v>1938900</v>
      </c>
      <c r="Y101" s="297">
        <v>30000</v>
      </c>
      <c r="Z101">
        <v>2496615</v>
      </c>
      <c r="AA101">
        <v>3000</v>
      </c>
      <c r="AC101">
        <v>864937.71</v>
      </c>
      <c r="AD101">
        <v>64688.43</v>
      </c>
      <c r="AG101" s="76">
        <f t="shared" si="12"/>
        <v>392045.96</v>
      </c>
      <c r="AH101" s="31">
        <f t="shared" si="13"/>
        <v>1923</v>
      </c>
      <c r="AI101" s="21">
        <f t="shared" si="14"/>
        <v>390122.96</v>
      </c>
      <c r="AJ101" s="15">
        <f t="shared" si="15"/>
        <v>4181892.95</v>
      </c>
      <c r="AK101" s="16">
        <f t="shared" si="16"/>
        <v>3429241.14</v>
      </c>
      <c r="AL101" s="26">
        <f t="shared" si="11"/>
        <v>752651.81</v>
      </c>
    </row>
    <row r="102" spans="1:38" x14ac:dyDescent="0.25">
      <c r="A102" s="1" t="s">
        <v>477</v>
      </c>
      <c r="B102" s="1" t="s">
        <v>478</v>
      </c>
      <c r="C102" s="66">
        <v>3046</v>
      </c>
      <c r="D102" s="67" t="s">
        <v>1159</v>
      </c>
      <c r="E102" t="s">
        <v>3084</v>
      </c>
      <c r="F102" s="297">
        <v>245765.31</v>
      </c>
      <c r="G102" s="297">
        <v>0</v>
      </c>
      <c r="H102" s="297">
        <v>27950.58</v>
      </c>
      <c r="I102">
        <v>4</v>
      </c>
      <c r="J102">
        <v>16839.509999999998</v>
      </c>
      <c r="Q102">
        <v>-692972.73</v>
      </c>
      <c r="R102">
        <v>803987.63</v>
      </c>
      <c r="T102" s="297">
        <v>1410409.85</v>
      </c>
      <c r="U102" s="297">
        <v>107350</v>
      </c>
      <c r="V102" s="297">
        <v>117.51</v>
      </c>
      <c r="X102" s="297">
        <v>1006800</v>
      </c>
      <c r="Y102" s="297">
        <v>15000</v>
      </c>
      <c r="Z102">
        <v>1454010.15</v>
      </c>
      <c r="AC102">
        <v>564050.43000000005</v>
      </c>
      <c r="AD102">
        <v>4222.2299999999996</v>
      </c>
      <c r="AG102" s="76">
        <f t="shared" si="12"/>
        <v>273715.89</v>
      </c>
      <c r="AH102" s="31">
        <f t="shared" si="13"/>
        <v>0</v>
      </c>
      <c r="AI102" s="21">
        <f t="shared" si="14"/>
        <v>273715.89</v>
      </c>
      <c r="AJ102" s="15">
        <f t="shared" si="15"/>
        <v>2539677.3600000003</v>
      </c>
      <c r="AK102" s="16">
        <f t="shared" si="16"/>
        <v>2022282.81</v>
      </c>
      <c r="AL102" s="26">
        <f t="shared" si="11"/>
        <v>517394.55000000028</v>
      </c>
    </row>
    <row r="103" spans="1:38" x14ac:dyDescent="0.25">
      <c r="A103" s="1" t="s">
        <v>477</v>
      </c>
      <c r="B103" s="1" t="s">
        <v>478</v>
      </c>
      <c r="C103" s="66">
        <v>3486</v>
      </c>
      <c r="D103" s="67" t="s">
        <v>1160</v>
      </c>
      <c r="E103" t="s">
        <v>3085</v>
      </c>
      <c r="F103" s="297">
        <v>215559.62</v>
      </c>
      <c r="G103" s="297">
        <v>0</v>
      </c>
      <c r="H103" s="297">
        <v>18632.27</v>
      </c>
      <c r="I103">
        <v>54503.76</v>
      </c>
      <c r="J103">
        <v>35473.040000000001</v>
      </c>
      <c r="N103" s="297">
        <v>3305</v>
      </c>
      <c r="Q103">
        <v>-2440959.6</v>
      </c>
      <c r="R103">
        <v>2982456.62</v>
      </c>
      <c r="T103" s="297">
        <v>1566216.78</v>
      </c>
      <c r="U103" s="297">
        <v>30000</v>
      </c>
      <c r="V103" s="297">
        <v>553.86</v>
      </c>
      <c r="X103" s="297">
        <v>1665900</v>
      </c>
      <c r="Y103" s="297">
        <v>35000</v>
      </c>
      <c r="Z103">
        <v>2132215</v>
      </c>
      <c r="AC103">
        <v>983381.77</v>
      </c>
      <c r="AD103">
        <v>10582.2</v>
      </c>
      <c r="AG103" s="76">
        <f t="shared" si="12"/>
        <v>234191.88999999998</v>
      </c>
      <c r="AH103" s="31">
        <f t="shared" si="13"/>
        <v>3305</v>
      </c>
      <c r="AI103" s="21">
        <f t="shared" si="14"/>
        <v>230886.88999999998</v>
      </c>
      <c r="AJ103" s="15">
        <f t="shared" si="15"/>
        <v>3297670.64</v>
      </c>
      <c r="AK103" s="16">
        <f t="shared" si="16"/>
        <v>3126178.97</v>
      </c>
      <c r="AL103" s="26">
        <f t="shared" si="11"/>
        <v>171491.66999999993</v>
      </c>
    </row>
    <row r="104" spans="1:38" x14ac:dyDescent="0.25">
      <c r="A104" s="1" t="s">
        <v>477</v>
      </c>
      <c r="B104" s="1" t="s">
        <v>478</v>
      </c>
      <c r="C104" s="66">
        <v>4158</v>
      </c>
      <c r="D104" s="67" t="s">
        <v>1161</v>
      </c>
      <c r="E104" t="s">
        <v>3086</v>
      </c>
      <c r="F104" s="297">
        <v>114289.78</v>
      </c>
      <c r="G104" s="297">
        <v>0</v>
      </c>
      <c r="H104" s="297">
        <v>72521.320000000007</v>
      </c>
      <c r="I104">
        <v>5</v>
      </c>
      <c r="J104">
        <v>211351.54</v>
      </c>
      <c r="N104" s="297">
        <v>141.16999999999999</v>
      </c>
      <c r="Q104">
        <v>-1736504.39</v>
      </c>
      <c r="R104">
        <v>2096504</v>
      </c>
      <c r="T104" s="297">
        <v>1369721.81</v>
      </c>
      <c r="U104" s="297">
        <v>232130</v>
      </c>
      <c r="V104" s="297">
        <v>99.2</v>
      </c>
      <c r="X104" s="297">
        <v>1671000</v>
      </c>
      <c r="Y104" s="297">
        <v>28500</v>
      </c>
      <c r="Z104">
        <v>2129924</v>
      </c>
      <c r="AB104">
        <v>15270</v>
      </c>
      <c r="AC104">
        <v>752151.85</v>
      </c>
      <c r="AD104">
        <v>33615.800000000003</v>
      </c>
      <c r="AG104" s="76">
        <f t="shared" si="12"/>
        <v>186811.1</v>
      </c>
      <c r="AH104" s="31">
        <f t="shared" si="13"/>
        <v>141.16999999999999</v>
      </c>
      <c r="AI104" s="21">
        <f t="shared" si="14"/>
        <v>186669.93</v>
      </c>
      <c r="AJ104" s="15">
        <f t="shared" si="15"/>
        <v>3301451.01</v>
      </c>
      <c r="AK104" s="16">
        <f t="shared" si="16"/>
        <v>2930961.65</v>
      </c>
      <c r="AL104" s="26">
        <f t="shared" si="11"/>
        <v>370489.35999999987</v>
      </c>
    </row>
    <row r="105" spans="1:38" x14ac:dyDescent="0.25">
      <c r="A105" s="1" t="s">
        <v>477</v>
      </c>
      <c r="B105" s="1" t="s">
        <v>478</v>
      </c>
      <c r="C105" s="66">
        <v>4935</v>
      </c>
      <c r="D105" s="67" t="s">
        <v>1162</v>
      </c>
      <c r="E105" t="s">
        <v>3087</v>
      </c>
      <c r="F105" s="297">
        <v>159255.59</v>
      </c>
      <c r="G105" s="297">
        <v>0</v>
      </c>
      <c r="H105" s="297">
        <v>32724.63</v>
      </c>
      <c r="I105">
        <v>147813.29</v>
      </c>
      <c r="J105">
        <v>94308.92</v>
      </c>
      <c r="N105" s="297">
        <v>101948.22</v>
      </c>
      <c r="Q105">
        <v>-3937947.74</v>
      </c>
      <c r="R105">
        <v>4349913</v>
      </c>
      <c r="T105" s="297">
        <v>2143953.06</v>
      </c>
      <c r="U105" s="297">
        <v>124640</v>
      </c>
      <c r="V105" s="297">
        <v>105.19</v>
      </c>
      <c r="X105" s="297">
        <v>1820300</v>
      </c>
      <c r="Y105" s="297">
        <v>122014</v>
      </c>
      <c r="Z105">
        <v>2495541</v>
      </c>
      <c r="AA105">
        <v>1500</v>
      </c>
      <c r="AB105">
        <v>54040</v>
      </c>
      <c r="AC105">
        <v>1192109.3999999999</v>
      </c>
      <c r="AD105">
        <v>133845.4</v>
      </c>
      <c r="AG105" s="76">
        <f t="shared" si="12"/>
        <v>191980.22</v>
      </c>
      <c r="AH105" s="31">
        <f t="shared" si="13"/>
        <v>101948.22</v>
      </c>
      <c r="AI105" s="21">
        <f t="shared" si="14"/>
        <v>90032</v>
      </c>
      <c r="AJ105" s="15">
        <f t="shared" si="15"/>
        <v>4211012.25</v>
      </c>
      <c r="AK105" s="16">
        <f t="shared" si="16"/>
        <v>3877035.8</v>
      </c>
      <c r="AL105" s="26">
        <f t="shared" si="11"/>
        <v>333976.45000000019</v>
      </c>
    </row>
    <row r="106" spans="1:38" x14ac:dyDescent="0.25">
      <c r="A106" s="1" t="s">
        <v>477</v>
      </c>
      <c r="B106" s="1" t="s">
        <v>478</v>
      </c>
      <c r="C106" s="66">
        <v>4567</v>
      </c>
      <c r="D106" s="67" t="s">
        <v>1163</v>
      </c>
      <c r="E106" t="s">
        <v>3088</v>
      </c>
      <c r="F106" s="297">
        <v>508187.36</v>
      </c>
      <c r="G106" s="297">
        <v>0</v>
      </c>
      <c r="H106" s="297">
        <v>69872.12</v>
      </c>
      <c r="I106">
        <v>180909.33</v>
      </c>
      <c r="J106">
        <v>42003.74</v>
      </c>
      <c r="Q106">
        <v>-758552.19</v>
      </c>
      <c r="R106">
        <v>1350408.04</v>
      </c>
      <c r="T106" s="297">
        <v>1578353.17</v>
      </c>
      <c r="U106" s="297">
        <v>299985</v>
      </c>
      <c r="V106" s="297">
        <v>562.21</v>
      </c>
      <c r="X106" s="297">
        <v>1773200</v>
      </c>
      <c r="Y106" s="297">
        <v>30000</v>
      </c>
      <c r="Z106">
        <v>2315791</v>
      </c>
      <c r="AC106">
        <v>779901.68</v>
      </c>
      <c r="AD106">
        <v>21991</v>
      </c>
      <c r="AG106" s="76">
        <f t="shared" si="12"/>
        <v>578059.48</v>
      </c>
      <c r="AH106" s="31">
        <f t="shared" si="13"/>
        <v>0</v>
      </c>
      <c r="AI106" s="21">
        <f t="shared" si="14"/>
        <v>578059.48</v>
      </c>
      <c r="AJ106" s="15">
        <f t="shared" si="15"/>
        <v>3682100.38</v>
      </c>
      <c r="AK106" s="16">
        <f t="shared" si="16"/>
        <v>3117683.68</v>
      </c>
      <c r="AL106" s="26">
        <f t="shared" si="11"/>
        <v>564416.69999999972</v>
      </c>
    </row>
    <row r="107" spans="1:38" x14ac:dyDescent="0.25">
      <c r="A107" s="1" t="s">
        <v>477</v>
      </c>
      <c r="B107" s="1" t="s">
        <v>478</v>
      </c>
      <c r="C107" s="66">
        <v>2903</v>
      </c>
      <c r="D107" s="67" t="s">
        <v>1164</v>
      </c>
      <c r="E107" t="s">
        <v>3171</v>
      </c>
      <c r="F107" s="297">
        <v>302538.8</v>
      </c>
      <c r="G107" s="297">
        <v>0</v>
      </c>
      <c r="H107" s="297">
        <v>28343.85</v>
      </c>
      <c r="I107">
        <v>3</v>
      </c>
      <c r="J107">
        <v>4587.34</v>
      </c>
      <c r="N107" s="297">
        <v>323.2</v>
      </c>
      <c r="Q107">
        <v>-2093757.33</v>
      </c>
      <c r="R107">
        <v>2389700.83</v>
      </c>
      <c r="T107" s="297">
        <v>1353855.35</v>
      </c>
      <c r="U107" s="297">
        <v>35000</v>
      </c>
      <c r="V107" s="297">
        <v>267.42</v>
      </c>
      <c r="X107" s="297">
        <v>1453800</v>
      </c>
      <c r="Y107" s="297">
        <v>15000</v>
      </c>
      <c r="Z107">
        <v>1911896</v>
      </c>
      <c r="AC107">
        <v>482395.9</v>
      </c>
      <c r="AD107">
        <v>39020.46</v>
      </c>
      <c r="AG107" s="76">
        <f t="shared" si="12"/>
        <v>330882.64999999997</v>
      </c>
      <c r="AH107" s="31">
        <f t="shared" si="13"/>
        <v>323.2</v>
      </c>
      <c r="AI107" s="21">
        <f t="shared" si="14"/>
        <v>330559.44999999995</v>
      </c>
      <c r="AJ107" s="15">
        <f t="shared" si="15"/>
        <v>2857922.77</v>
      </c>
      <c r="AK107" s="16">
        <f t="shared" si="16"/>
        <v>2433312.36</v>
      </c>
      <c r="AL107" s="26">
        <f t="shared" si="11"/>
        <v>424610.41000000015</v>
      </c>
    </row>
    <row r="108" spans="1:38" x14ac:dyDescent="0.25">
      <c r="A108" s="1" t="s">
        <v>477</v>
      </c>
      <c r="B108" s="1" t="s">
        <v>478</v>
      </c>
      <c r="C108" s="66">
        <v>3112</v>
      </c>
      <c r="D108" s="67" t="s">
        <v>1165</v>
      </c>
      <c r="E108" t="s">
        <v>3172</v>
      </c>
      <c r="F108" s="297">
        <v>411084.6</v>
      </c>
      <c r="G108" s="297">
        <v>0</v>
      </c>
      <c r="H108" s="297">
        <v>29238.81</v>
      </c>
      <c r="I108">
        <v>90063.12</v>
      </c>
      <c r="J108">
        <v>1025</v>
      </c>
      <c r="Q108">
        <v>-4985665.6399999997</v>
      </c>
      <c r="R108">
        <v>5385590.1100000003</v>
      </c>
      <c r="T108" s="297">
        <v>1160871.8899999999</v>
      </c>
      <c r="U108" s="297">
        <v>190920</v>
      </c>
      <c r="V108" s="297">
        <v>362.28</v>
      </c>
      <c r="X108" s="297">
        <v>1032200</v>
      </c>
      <c r="Y108" s="297">
        <v>20000</v>
      </c>
      <c r="Z108">
        <v>1374045</v>
      </c>
      <c r="AB108">
        <v>52540</v>
      </c>
      <c r="AC108">
        <v>531940.61</v>
      </c>
      <c r="AD108">
        <v>24491.5</v>
      </c>
      <c r="AG108" s="76">
        <f t="shared" si="12"/>
        <v>440323.41</v>
      </c>
      <c r="AH108" s="31">
        <f t="shared" si="13"/>
        <v>0</v>
      </c>
      <c r="AI108" s="21">
        <f t="shared" si="14"/>
        <v>440323.41</v>
      </c>
      <c r="AJ108" s="15">
        <f t="shared" si="15"/>
        <v>2404354.17</v>
      </c>
      <c r="AK108" s="16">
        <f t="shared" si="16"/>
        <v>1983017.1099999999</v>
      </c>
      <c r="AL108" s="26">
        <f t="shared" si="11"/>
        <v>421337.06000000006</v>
      </c>
    </row>
    <row r="109" spans="1:38" x14ac:dyDescent="0.25">
      <c r="A109" s="1" t="s">
        <v>481</v>
      </c>
      <c r="B109" s="1" t="s">
        <v>482</v>
      </c>
      <c r="C109" s="66">
        <v>2783</v>
      </c>
      <c r="D109" s="67" t="s">
        <v>1166</v>
      </c>
      <c r="E109" t="s">
        <v>3089</v>
      </c>
      <c r="F109" s="297">
        <v>532013.76</v>
      </c>
      <c r="G109" s="297">
        <v>0</v>
      </c>
      <c r="H109" s="297">
        <v>108600</v>
      </c>
      <c r="I109">
        <v>131655.81</v>
      </c>
      <c r="J109">
        <v>37</v>
      </c>
      <c r="N109" s="297">
        <v>712</v>
      </c>
      <c r="Q109">
        <v>-1275633.1000000001</v>
      </c>
      <c r="R109">
        <v>1851650.31</v>
      </c>
      <c r="T109" s="297">
        <v>1405998.04</v>
      </c>
      <c r="V109" s="297">
        <v>627.94000000000005</v>
      </c>
      <c r="X109" s="297">
        <v>807700</v>
      </c>
      <c r="Y109" s="297">
        <v>15550</v>
      </c>
      <c r="Z109">
        <v>1187265.03</v>
      </c>
      <c r="AC109">
        <v>427579.19</v>
      </c>
      <c r="AD109">
        <v>26116.9</v>
      </c>
      <c r="AG109" s="76">
        <f t="shared" si="12"/>
        <v>640613.76</v>
      </c>
      <c r="AH109" s="31">
        <f t="shared" si="13"/>
        <v>712</v>
      </c>
      <c r="AI109" s="21">
        <f t="shared" si="14"/>
        <v>639901.76</v>
      </c>
      <c r="AJ109" s="15">
        <f t="shared" si="15"/>
        <v>2229875.98</v>
      </c>
      <c r="AK109" s="16">
        <f t="shared" si="16"/>
        <v>1640961.1199999999</v>
      </c>
      <c r="AL109" s="26">
        <f t="shared" si="11"/>
        <v>588914.8600000001</v>
      </c>
    </row>
    <row r="110" spans="1:38" x14ac:dyDescent="0.25">
      <c r="A110" s="1" t="s">
        <v>481</v>
      </c>
      <c r="B110" s="1" t="s">
        <v>482</v>
      </c>
      <c r="C110" s="66">
        <v>3884</v>
      </c>
      <c r="D110" s="67" t="s">
        <v>1167</v>
      </c>
      <c r="E110" t="s">
        <v>3090</v>
      </c>
      <c r="F110" s="297">
        <v>681456.08</v>
      </c>
      <c r="G110" s="297">
        <v>0</v>
      </c>
      <c r="H110" s="297">
        <v>24654.58</v>
      </c>
      <c r="I110">
        <v>423734.43</v>
      </c>
      <c r="J110">
        <v>599840.59</v>
      </c>
      <c r="N110" s="297">
        <v>0</v>
      </c>
      <c r="Q110">
        <v>88761.600000000006</v>
      </c>
      <c r="R110">
        <v>1448584.45</v>
      </c>
      <c r="T110" s="297">
        <v>2131797.41</v>
      </c>
      <c r="V110" s="297">
        <v>643.13</v>
      </c>
      <c r="X110" s="297">
        <v>1972400</v>
      </c>
      <c r="Y110" s="297">
        <v>30675</v>
      </c>
      <c r="Z110">
        <v>2395471</v>
      </c>
      <c r="AC110">
        <v>789963.19</v>
      </c>
      <c r="AD110">
        <v>265559.71999999997</v>
      </c>
      <c r="AG110" s="76">
        <f t="shared" si="12"/>
        <v>706110.65999999992</v>
      </c>
      <c r="AH110" s="31">
        <f t="shared" si="13"/>
        <v>0</v>
      </c>
      <c r="AI110" s="21">
        <f t="shared" si="14"/>
        <v>706110.65999999992</v>
      </c>
      <c r="AJ110" s="15">
        <f t="shared" si="15"/>
        <v>4135515.54</v>
      </c>
      <c r="AK110" s="16">
        <f t="shared" si="16"/>
        <v>3450993.91</v>
      </c>
      <c r="AL110" s="26">
        <f t="shared" si="11"/>
        <v>684521.62999999989</v>
      </c>
    </row>
    <row r="111" spans="1:38" x14ac:dyDescent="0.25">
      <c r="A111" s="1" t="s">
        <v>481</v>
      </c>
      <c r="B111" s="1" t="s">
        <v>482</v>
      </c>
      <c r="C111" s="66">
        <v>4358</v>
      </c>
      <c r="D111" s="67" t="s">
        <v>1168</v>
      </c>
      <c r="E111" t="s">
        <v>3091</v>
      </c>
      <c r="F111" s="297">
        <v>780091.5</v>
      </c>
      <c r="H111" s="297">
        <v>28288.71</v>
      </c>
      <c r="I111">
        <v>179746.8</v>
      </c>
      <c r="J111">
        <v>46719.72</v>
      </c>
      <c r="N111" s="297">
        <v>546.23</v>
      </c>
      <c r="Q111">
        <v>-1655768.67</v>
      </c>
      <c r="R111">
        <v>2294612.94</v>
      </c>
      <c r="T111" s="297">
        <v>2430002.64</v>
      </c>
      <c r="V111" s="297">
        <v>761.37</v>
      </c>
      <c r="X111" s="297">
        <v>1468860</v>
      </c>
      <c r="Y111" s="297">
        <v>15000</v>
      </c>
      <c r="Z111">
        <v>1992107.47</v>
      </c>
      <c r="AC111">
        <v>886997.7</v>
      </c>
      <c r="AD111">
        <v>83685.11</v>
      </c>
      <c r="AG111" s="76">
        <f t="shared" si="12"/>
        <v>808380.21</v>
      </c>
      <c r="AH111" s="31">
        <f t="shared" si="13"/>
        <v>546.23</v>
      </c>
      <c r="AI111" s="21">
        <f t="shared" si="14"/>
        <v>807833.98</v>
      </c>
      <c r="AJ111" s="15">
        <f t="shared" si="15"/>
        <v>3914624.0100000002</v>
      </c>
      <c r="AK111" s="16">
        <f t="shared" si="16"/>
        <v>2962790.28</v>
      </c>
      <c r="AL111" s="26">
        <f t="shared" si="11"/>
        <v>951833.73000000045</v>
      </c>
    </row>
    <row r="112" spans="1:38" x14ac:dyDescent="0.25">
      <c r="A112" s="1" t="s">
        <v>481</v>
      </c>
      <c r="B112" s="1" t="s">
        <v>482</v>
      </c>
      <c r="C112" s="66">
        <v>1985</v>
      </c>
      <c r="D112" s="67" t="s">
        <v>1169</v>
      </c>
      <c r="E112" t="s">
        <v>3092</v>
      </c>
      <c r="F112" s="297">
        <v>388321</v>
      </c>
      <c r="G112" s="297">
        <v>0</v>
      </c>
      <c r="H112" s="297">
        <v>24453.599999999999</v>
      </c>
      <c r="I112">
        <v>15909.83</v>
      </c>
      <c r="J112">
        <v>16067.13</v>
      </c>
      <c r="N112" s="297">
        <v>274.06</v>
      </c>
      <c r="Q112">
        <v>-1663487.46</v>
      </c>
      <c r="R112">
        <v>1767292.42</v>
      </c>
      <c r="T112" s="297">
        <v>1461790.28</v>
      </c>
      <c r="V112" s="297">
        <v>716.52</v>
      </c>
      <c r="X112" s="297">
        <v>1758960</v>
      </c>
      <c r="Y112" s="297">
        <v>27200</v>
      </c>
      <c r="Z112">
        <v>2053182.5</v>
      </c>
      <c r="AC112">
        <v>496780.19</v>
      </c>
      <c r="AD112">
        <v>20581.57</v>
      </c>
      <c r="AG112" s="76">
        <f t="shared" si="12"/>
        <v>412774.6</v>
      </c>
      <c r="AH112" s="31">
        <f t="shared" si="13"/>
        <v>274.06</v>
      </c>
      <c r="AI112" s="21">
        <f t="shared" si="14"/>
        <v>412500.54</v>
      </c>
      <c r="AJ112" s="15">
        <f t="shared" si="15"/>
        <v>3248666.8</v>
      </c>
      <c r="AK112" s="16">
        <f t="shared" si="16"/>
        <v>2570544.2599999998</v>
      </c>
      <c r="AL112" s="26">
        <f t="shared" si="11"/>
        <v>678122.54</v>
      </c>
    </row>
    <row r="113" spans="1:38" x14ac:dyDescent="0.25">
      <c r="A113" s="1" t="s">
        <v>481</v>
      </c>
      <c r="B113" s="1" t="s">
        <v>482</v>
      </c>
      <c r="C113" s="66">
        <v>4265</v>
      </c>
      <c r="D113" s="67" t="s">
        <v>1170</v>
      </c>
      <c r="E113" t="s">
        <v>3093</v>
      </c>
      <c r="F113" s="297">
        <v>495199.75</v>
      </c>
      <c r="G113" s="297">
        <v>0</v>
      </c>
      <c r="H113" s="297">
        <v>14244.06</v>
      </c>
      <c r="I113">
        <v>475560.01</v>
      </c>
      <c r="J113">
        <v>111241.49</v>
      </c>
      <c r="N113" s="297">
        <v>2952</v>
      </c>
      <c r="Q113">
        <v>-976750.96</v>
      </c>
      <c r="R113">
        <v>1775492.61</v>
      </c>
      <c r="T113" s="297">
        <v>2746243.49</v>
      </c>
      <c r="V113" s="297">
        <v>577.79999999999995</v>
      </c>
      <c r="X113" s="297">
        <v>1944340</v>
      </c>
      <c r="Y113" s="297">
        <v>39850</v>
      </c>
      <c r="Z113">
        <v>2474594</v>
      </c>
      <c r="AC113">
        <v>1234945.21</v>
      </c>
      <c r="AD113">
        <v>126582.92</v>
      </c>
      <c r="AG113" s="76">
        <f t="shared" si="12"/>
        <v>509443.81</v>
      </c>
      <c r="AH113" s="31">
        <f t="shared" si="13"/>
        <v>2952</v>
      </c>
      <c r="AI113" s="21">
        <f t="shared" si="14"/>
        <v>506491.81</v>
      </c>
      <c r="AJ113" s="15">
        <f t="shared" si="15"/>
        <v>4731011.29</v>
      </c>
      <c r="AK113" s="16">
        <f t="shared" si="16"/>
        <v>3836122.13</v>
      </c>
      <c r="AL113" s="26">
        <f t="shared" si="11"/>
        <v>894889.16000000015</v>
      </c>
    </row>
    <row r="114" spans="1:38" x14ac:dyDescent="0.25">
      <c r="A114" s="1" t="s">
        <v>481</v>
      </c>
      <c r="B114" s="1" t="s">
        <v>482</v>
      </c>
      <c r="C114" s="66">
        <v>2947</v>
      </c>
      <c r="D114" s="67" t="s">
        <v>1171</v>
      </c>
      <c r="E114" t="s">
        <v>3173</v>
      </c>
      <c r="F114" s="297">
        <v>827040.24</v>
      </c>
      <c r="H114" s="297">
        <v>33596.660000000003</v>
      </c>
      <c r="I114">
        <v>142498.59</v>
      </c>
      <c r="J114">
        <v>55704.75</v>
      </c>
      <c r="N114" s="297">
        <v>-2232</v>
      </c>
      <c r="Q114">
        <v>-1796129.5</v>
      </c>
      <c r="R114">
        <v>2441491.2400000002</v>
      </c>
      <c r="T114" s="297">
        <v>1863355.89</v>
      </c>
      <c r="V114" s="297">
        <v>800.22</v>
      </c>
      <c r="X114" s="297">
        <v>1486760</v>
      </c>
      <c r="Y114" s="297">
        <v>15000</v>
      </c>
      <c r="Z114">
        <v>1776165</v>
      </c>
      <c r="AB114">
        <v>36200</v>
      </c>
      <c r="AC114">
        <v>750833.25</v>
      </c>
      <c r="AD114">
        <v>36832.36</v>
      </c>
      <c r="AG114" s="76">
        <f t="shared" si="12"/>
        <v>860636.9</v>
      </c>
      <c r="AH114" s="31">
        <f t="shared" si="13"/>
        <v>-2232</v>
      </c>
      <c r="AI114" s="21">
        <f t="shared" si="14"/>
        <v>862868.9</v>
      </c>
      <c r="AJ114" s="15">
        <f t="shared" si="15"/>
        <v>3365916.11</v>
      </c>
      <c r="AK114" s="16">
        <f t="shared" si="16"/>
        <v>2600030.61</v>
      </c>
      <c r="AL114" s="26">
        <f t="shared" si="11"/>
        <v>765885.5</v>
      </c>
    </row>
    <row r="115" spans="1:38" x14ac:dyDescent="0.25">
      <c r="A115" s="1" t="s">
        <v>485</v>
      </c>
      <c r="B115" s="1" t="s">
        <v>486</v>
      </c>
      <c r="C115" s="66">
        <v>4403</v>
      </c>
      <c r="D115" s="67" t="s">
        <v>1172</v>
      </c>
      <c r="E115" t="s">
        <v>3094</v>
      </c>
      <c r="F115" s="297">
        <v>688465.37</v>
      </c>
      <c r="G115" s="297">
        <v>0</v>
      </c>
      <c r="H115" s="297">
        <v>31821.46</v>
      </c>
      <c r="I115">
        <v>62301</v>
      </c>
      <c r="J115">
        <v>247635.05</v>
      </c>
      <c r="N115" s="297">
        <v>203.73</v>
      </c>
      <c r="Q115">
        <v>-826281.24</v>
      </c>
      <c r="R115">
        <v>1753510.53</v>
      </c>
      <c r="S115" s="297">
        <v>961.53</v>
      </c>
      <c r="T115" s="297">
        <v>1647514.41</v>
      </c>
      <c r="U115" s="297">
        <v>230800</v>
      </c>
      <c r="X115" s="297">
        <v>2295120</v>
      </c>
      <c r="Y115" s="297">
        <v>70000</v>
      </c>
      <c r="Z115">
        <v>2929931</v>
      </c>
      <c r="AA115">
        <v>9532</v>
      </c>
      <c r="AB115">
        <v>8164</v>
      </c>
      <c r="AC115">
        <v>798514.63</v>
      </c>
      <c r="AD115">
        <v>69381.95</v>
      </c>
      <c r="AG115" s="76">
        <f t="shared" si="12"/>
        <v>720286.83</v>
      </c>
      <c r="AH115" s="31">
        <f t="shared" si="13"/>
        <v>203.73</v>
      </c>
      <c r="AI115" s="21">
        <f t="shared" si="14"/>
        <v>720083.1</v>
      </c>
      <c r="AJ115" s="15">
        <f t="shared" si="15"/>
        <v>4244395.9399999995</v>
      </c>
      <c r="AK115" s="16">
        <f t="shared" si="16"/>
        <v>3815523.58</v>
      </c>
      <c r="AL115" s="26">
        <f t="shared" si="11"/>
        <v>428872.3599999994</v>
      </c>
    </row>
    <row r="116" spans="1:38" x14ac:dyDescent="0.25">
      <c r="A116" s="1" t="s">
        <v>485</v>
      </c>
      <c r="B116" s="1" t="s">
        <v>486</v>
      </c>
      <c r="C116" s="66">
        <v>5267</v>
      </c>
      <c r="D116" s="67" t="s">
        <v>1173</v>
      </c>
      <c r="E116" t="s">
        <v>3095</v>
      </c>
      <c r="F116" s="297">
        <v>838446.68</v>
      </c>
      <c r="G116" s="297">
        <v>0</v>
      </c>
      <c r="H116" s="297">
        <v>44138.559999999998</v>
      </c>
      <c r="I116">
        <v>511818.88</v>
      </c>
      <c r="J116">
        <v>275305.49</v>
      </c>
      <c r="N116" s="297">
        <v>0</v>
      </c>
      <c r="Q116">
        <v>-1413343.21</v>
      </c>
      <c r="R116">
        <v>2570940.36</v>
      </c>
      <c r="S116" s="297">
        <v>1072.6500000000001</v>
      </c>
      <c r="T116" s="297">
        <v>2549648.08</v>
      </c>
      <c r="U116" s="297">
        <v>131995</v>
      </c>
      <c r="X116" s="297">
        <v>1588640</v>
      </c>
      <c r="Y116" s="297">
        <v>303400</v>
      </c>
      <c r="Z116">
        <v>2746502</v>
      </c>
      <c r="AA116">
        <v>2610</v>
      </c>
      <c r="AC116">
        <v>867760.76</v>
      </c>
      <c r="AD116">
        <v>61493.51</v>
      </c>
      <c r="AG116" s="76">
        <f t="shared" si="12"/>
        <v>882585.24</v>
      </c>
      <c r="AH116" s="31">
        <f t="shared" si="13"/>
        <v>0</v>
      </c>
      <c r="AI116" s="21">
        <f t="shared" si="14"/>
        <v>882585.24</v>
      </c>
      <c r="AJ116" s="15">
        <f t="shared" si="15"/>
        <v>4574755.7300000004</v>
      </c>
      <c r="AK116" s="16">
        <f t="shared" si="16"/>
        <v>3678366.2699999996</v>
      </c>
      <c r="AL116" s="26">
        <f t="shared" si="11"/>
        <v>896389.46000000089</v>
      </c>
    </row>
    <row r="117" spans="1:38" x14ac:dyDescent="0.25">
      <c r="A117" s="1" t="s">
        <v>485</v>
      </c>
      <c r="B117" s="1" t="s">
        <v>486</v>
      </c>
      <c r="C117" s="66">
        <v>5254</v>
      </c>
      <c r="D117" s="67" t="s">
        <v>1174</v>
      </c>
      <c r="E117" t="s">
        <v>3096</v>
      </c>
      <c r="F117" s="297">
        <v>529187.18000000005</v>
      </c>
      <c r="G117" s="297">
        <v>0</v>
      </c>
      <c r="H117" s="297">
        <v>81206.13</v>
      </c>
      <c r="I117">
        <v>877943.44</v>
      </c>
      <c r="J117">
        <v>286232.24</v>
      </c>
      <c r="N117" s="297">
        <v>0</v>
      </c>
      <c r="Q117">
        <v>-284394.89</v>
      </c>
      <c r="R117">
        <v>2193906.69</v>
      </c>
      <c r="S117" s="297">
        <v>839.64</v>
      </c>
      <c r="T117" s="297">
        <v>2386667.87</v>
      </c>
      <c r="U117" s="297">
        <v>60868</v>
      </c>
      <c r="X117" s="297">
        <v>2707450</v>
      </c>
      <c r="Y117" s="297">
        <v>1000</v>
      </c>
      <c r="Z117">
        <v>3566017.8</v>
      </c>
      <c r="AB117">
        <v>960</v>
      </c>
      <c r="AC117">
        <v>1151762.69</v>
      </c>
      <c r="AD117">
        <v>168140.33</v>
      </c>
      <c r="AG117" s="76">
        <f t="shared" si="12"/>
        <v>610393.31000000006</v>
      </c>
      <c r="AH117" s="31">
        <f t="shared" si="13"/>
        <v>0</v>
      </c>
      <c r="AI117" s="21">
        <f t="shared" si="14"/>
        <v>610393.31000000006</v>
      </c>
      <c r="AJ117" s="15">
        <f t="shared" si="15"/>
        <v>5156825.51</v>
      </c>
      <c r="AK117" s="16">
        <f t="shared" si="16"/>
        <v>4886880.82</v>
      </c>
      <c r="AL117" s="26">
        <f t="shared" si="11"/>
        <v>269944.68999999948</v>
      </c>
    </row>
    <row r="118" spans="1:38" x14ac:dyDescent="0.25">
      <c r="A118" s="1" t="s">
        <v>485</v>
      </c>
      <c r="B118" s="1" t="s">
        <v>486</v>
      </c>
      <c r="C118" s="66">
        <v>3104</v>
      </c>
      <c r="D118" s="67" t="s">
        <v>1175</v>
      </c>
      <c r="E118" t="s">
        <v>3097</v>
      </c>
      <c r="F118" s="297">
        <v>458006.51</v>
      </c>
      <c r="G118" s="297">
        <v>0</v>
      </c>
      <c r="H118" s="297">
        <v>31540.9</v>
      </c>
      <c r="I118">
        <v>183701.26</v>
      </c>
      <c r="J118">
        <v>258343.4</v>
      </c>
      <c r="N118" s="297">
        <v>0</v>
      </c>
      <c r="Q118">
        <v>-1280643.9099999999</v>
      </c>
      <c r="R118">
        <v>2140701.11</v>
      </c>
      <c r="S118" s="297">
        <v>674.25</v>
      </c>
      <c r="T118" s="297">
        <v>1479700.49</v>
      </c>
      <c r="U118" s="297">
        <v>238520</v>
      </c>
      <c r="X118" s="297">
        <v>635800</v>
      </c>
      <c r="Y118" s="297">
        <v>139800</v>
      </c>
      <c r="Z118">
        <v>1184076.5</v>
      </c>
      <c r="AA118">
        <v>5610</v>
      </c>
      <c r="AC118">
        <v>844601.62</v>
      </c>
      <c r="AD118">
        <v>135964.25</v>
      </c>
      <c r="AG118" s="76">
        <f t="shared" si="12"/>
        <v>489547.41000000003</v>
      </c>
      <c r="AH118" s="31">
        <f t="shared" si="13"/>
        <v>0</v>
      </c>
      <c r="AI118" s="21">
        <f t="shared" si="14"/>
        <v>489547.41000000003</v>
      </c>
      <c r="AJ118" s="15">
        <f t="shared" si="15"/>
        <v>2494494.7400000002</v>
      </c>
      <c r="AK118" s="16">
        <f t="shared" si="16"/>
        <v>2170252.37</v>
      </c>
      <c r="AL118" s="26">
        <f t="shared" si="11"/>
        <v>324242.37000000011</v>
      </c>
    </row>
    <row r="119" spans="1:38" x14ac:dyDescent="0.25">
      <c r="A119" s="1" t="s">
        <v>485</v>
      </c>
      <c r="B119" s="1" t="s">
        <v>486</v>
      </c>
      <c r="C119" s="66">
        <v>5560</v>
      </c>
      <c r="D119" s="67" t="s">
        <v>1176</v>
      </c>
      <c r="E119" t="s">
        <v>3098</v>
      </c>
      <c r="F119" s="297">
        <v>548169.42000000004</v>
      </c>
      <c r="G119" s="297">
        <v>0</v>
      </c>
      <c r="H119" s="297">
        <v>29648.76</v>
      </c>
      <c r="I119">
        <v>838102.32</v>
      </c>
      <c r="J119">
        <v>127480.27</v>
      </c>
      <c r="N119" s="297">
        <v>45</v>
      </c>
      <c r="Q119">
        <v>-1762172.63</v>
      </c>
      <c r="R119">
        <v>2916966.34</v>
      </c>
      <c r="S119" s="297">
        <v>1071.79</v>
      </c>
      <c r="T119" s="297">
        <v>2185608.7599999998</v>
      </c>
      <c r="U119" s="297">
        <v>347910</v>
      </c>
      <c r="X119" s="297">
        <v>2145930</v>
      </c>
      <c r="Z119">
        <v>2885920</v>
      </c>
      <c r="AA119">
        <v>5610</v>
      </c>
      <c r="AC119">
        <v>847284.64</v>
      </c>
      <c r="AD119">
        <v>141306.35</v>
      </c>
      <c r="AG119" s="76">
        <f t="shared" si="12"/>
        <v>577818.18000000005</v>
      </c>
      <c r="AH119" s="31">
        <f t="shared" si="13"/>
        <v>45</v>
      </c>
      <c r="AI119" s="21">
        <f t="shared" si="14"/>
        <v>577773.18000000005</v>
      </c>
      <c r="AJ119" s="15">
        <f t="shared" si="15"/>
        <v>4680520.55</v>
      </c>
      <c r="AK119" s="16">
        <f t="shared" si="16"/>
        <v>3880120.99</v>
      </c>
      <c r="AL119" s="26">
        <f t="shared" si="11"/>
        <v>800399.55999999959</v>
      </c>
    </row>
    <row r="120" spans="1:38" x14ac:dyDescent="0.25">
      <c r="A120" s="1" t="s">
        <v>485</v>
      </c>
      <c r="B120" s="1" t="s">
        <v>486</v>
      </c>
      <c r="C120" s="66">
        <v>4224</v>
      </c>
      <c r="D120" s="67" t="s">
        <v>1177</v>
      </c>
      <c r="E120" t="s">
        <v>3099</v>
      </c>
      <c r="F120" s="297">
        <v>961251.02</v>
      </c>
      <c r="G120" s="297">
        <v>0</v>
      </c>
      <c r="H120" s="297">
        <v>20915.25</v>
      </c>
      <c r="I120">
        <v>1956187.01</v>
      </c>
      <c r="J120">
        <v>757541.18</v>
      </c>
      <c r="N120" s="297">
        <v>825.53</v>
      </c>
      <c r="Q120">
        <v>2350884.63</v>
      </c>
      <c r="R120">
        <v>1273796.02</v>
      </c>
      <c r="S120" s="297">
        <v>2316.2399999999998</v>
      </c>
      <c r="T120" s="297">
        <v>1946014.07</v>
      </c>
      <c r="U120" s="297">
        <v>-13174</v>
      </c>
      <c r="X120" s="297">
        <v>1146091.6100000001</v>
      </c>
      <c r="Z120">
        <v>1890633.61</v>
      </c>
      <c r="AA120">
        <v>6000</v>
      </c>
      <c r="AB120">
        <v>4522</v>
      </c>
      <c r="AC120">
        <v>443014.25</v>
      </c>
      <c r="AD120">
        <v>305602.28000000003</v>
      </c>
      <c r="AG120" s="76">
        <f t="shared" si="12"/>
        <v>982166.27</v>
      </c>
      <c r="AH120" s="31">
        <f t="shared" si="13"/>
        <v>825.53</v>
      </c>
      <c r="AI120" s="21">
        <f t="shared" si="14"/>
        <v>981340.74</v>
      </c>
      <c r="AJ120" s="15">
        <f t="shared" si="15"/>
        <v>3081247.92</v>
      </c>
      <c r="AK120" s="16">
        <f t="shared" si="16"/>
        <v>2649772.1400000006</v>
      </c>
      <c r="AL120" s="26">
        <f t="shared" si="11"/>
        <v>431475.77999999933</v>
      </c>
    </row>
    <row r="121" spans="1:38" x14ac:dyDescent="0.25">
      <c r="A121" s="1" t="s">
        <v>485</v>
      </c>
      <c r="B121" s="1" t="s">
        <v>486</v>
      </c>
      <c r="C121" s="66">
        <v>6946</v>
      </c>
      <c r="D121" s="67" t="s">
        <v>1178</v>
      </c>
      <c r="E121" t="s">
        <v>3100</v>
      </c>
      <c r="F121" s="297">
        <v>891460.38</v>
      </c>
      <c r="G121" s="297">
        <v>0</v>
      </c>
      <c r="H121" s="297">
        <v>34235.93</v>
      </c>
      <c r="I121">
        <v>1354620.27</v>
      </c>
      <c r="J121">
        <v>426641.09</v>
      </c>
      <c r="N121" s="297">
        <v>1087.1500000000001</v>
      </c>
      <c r="Q121">
        <v>775983.4</v>
      </c>
      <c r="R121">
        <v>1503797.2</v>
      </c>
      <c r="S121" s="297">
        <v>1312.21</v>
      </c>
      <c r="T121" s="297">
        <v>2272090.42</v>
      </c>
      <c r="U121" s="297">
        <v>467000</v>
      </c>
      <c r="X121" s="297">
        <v>2362570</v>
      </c>
      <c r="Y121" s="297">
        <v>139800</v>
      </c>
      <c r="Z121">
        <v>3291510.74</v>
      </c>
      <c r="AC121">
        <v>906146.47</v>
      </c>
      <c r="AD121">
        <v>148188</v>
      </c>
      <c r="AG121" s="76">
        <f t="shared" si="12"/>
        <v>925696.31</v>
      </c>
      <c r="AH121" s="31">
        <f t="shared" si="13"/>
        <v>1087.1500000000001</v>
      </c>
      <c r="AI121" s="21">
        <f t="shared" si="14"/>
        <v>924609.16</v>
      </c>
      <c r="AJ121" s="15">
        <f t="shared" si="15"/>
        <v>5242772.63</v>
      </c>
      <c r="AK121" s="16">
        <f t="shared" si="16"/>
        <v>4345845.21</v>
      </c>
      <c r="AL121" s="26">
        <f t="shared" si="11"/>
        <v>896927.41999999993</v>
      </c>
    </row>
    <row r="122" spans="1:38" x14ac:dyDescent="0.25">
      <c r="A122" s="1" t="s">
        <v>485</v>
      </c>
      <c r="B122" s="1" t="s">
        <v>486</v>
      </c>
      <c r="C122" s="66">
        <v>4263</v>
      </c>
      <c r="D122" s="67" t="s">
        <v>1179</v>
      </c>
      <c r="E122" t="s">
        <v>3101</v>
      </c>
      <c r="F122" s="297">
        <v>1305606.52</v>
      </c>
      <c r="G122" s="297">
        <v>0</v>
      </c>
      <c r="H122" s="297">
        <v>42312.17</v>
      </c>
      <c r="I122">
        <v>571054.51</v>
      </c>
      <c r="J122">
        <v>134970.06</v>
      </c>
      <c r="N122" s="297">
        <v>825</v>
      </c>
      <c r="Q122">
        <v>-2429.4899999999998</v>
      </c>
      <c r="R122">
        <v>1567499.51</v>
      </c>
      <c r="S122" s="297">
        <v>1228.55</v>
      </c>
      <c r="T122" s="297">
        <v>1661319.63</v>
      </c>
      <c r="U122" s="297">
        <v>503800</v>
      </c>
      <c r="X122" s="297">
        <v>1743560</v>
      </c>
      <c r="Y122" s="297">
        <v>40</v>
      </c>
      <c r="Z122">
        <v>2418121</v>
      </c>
      <c r="AA122">
        <v>3000</v>
      </c>
      <c r="AB122">
        <v>2610</v>
      </c>
      <c r="AC122">
        <v>576405.96</v>
      </c>
      <c r="AD122">
        <v>78855.48</v>
      </c>
      <c r="AG122" s="76">
        <f t="shared" si="12"/>
        <v>1347918.69</v>
      </c>
      <c r="AH122" s="31">
        <f t="shared" si="13"/>
        <v>825</v>
      </c>
      <c r="AI122" s="21">
        <f t="shared" si="14"/>
        <v>1347093.69</v>
      </c>
      <c r="AJ122" s="15">
        <f t="shared" si="15"/>
        <v>3909948.1799999997</v>
      </c>
      <c r="AK122" s="16">
        <f t="shared" si="16"/>
        <v>3078992.44</v>
      </c>
      <c r="AL122" s="26">
        <f t="shared" si="11"/>
        <v>830955.73999999976</v>
      </c>
    </row>
    <row r="123" spans="1:38" x14ac:dyDescent="0.25">
      <c r="A123" s="1" t="s">
        <v>485</v>
      </c>
      <c r="B123" s="1" t="s">
        <v>486</v>
      </c>
      <c r="C123" s="66">
        <v>3035</v>
      </c>
      <c r="D123" s="67" t="s">
        <v>1180</v>
      </c>
      <c r="E123" t="s">
        <v>3177</v>
      </c>
      <c r="F123" s="297">
        <v>886511.11</v>
      </c>
      <c r="G123" s="297">
        <v>0</v>
      </c>
      <c r="H123" s="297">
        <v>36700.42</v>
      </c>
      <c r="I123">
        <v>297266.55</v>
      </c>
      <c r="J123">
        <v>117666.06</v>
      </c>
      <c r="N123" s="297">
        <v>0</v>
      </c>
      <c r="Q123">
        <v>-1511653.29</v>
      </c>
      <c r="R123">
        <v>2486417.9700000002</v>
      </c>
      <c r="S123" s="297">
        <v>606.86</v>
      </c>
      <c r="T123" s="297">
        <v>1367011.17</v>
      </c>
      <c r="U123" s="297">
        <v>323450</v>
      </c>
      <c r="X123" s="297">
        <v>1383520</v>
      </c>
      <c r="Z123">
        <v>1923929</v>
      </c>
      <c r="AC123">
        <v>394065.47</v>
      </c>
      <c r="AD123">
        <v>146551.1</v>
      </c>
      <c r="AG123" s="76">
        <f t="shared" si="12"/>
        <v>923211.53</v>
      </c>
      <c r="AH123" s="31">
        <f t="shared" si="13"/>
        <v>0</v>
      </c>
      <c r="AI123" s="21">
        <f t="shared" si="14"/>
        <v>923211.53</v>
      </c>
      <c r="AJ123" s="15">
        <f t="shared" si="15"/>
        <v>3074588.0300000003</v>
      </c>
      <c r="AK123" s="16">
        <f t="shared" si="16"/>
        <v>2464545.5699999998</v>
      </c>
      <c r="AL123" s="26">
        <f t="shared" si="11"/>
        <v>610042.46000000043</v>
      </c>
    </row>
    <row r="124" spans="1:38" x14ac:dyDescent="0.25">
      <c r="A124" s="1" t="s">
        <v>485</v>
      </c>
      <c r="B124" s="1" t="s">
        <v>486</v>
      </c>
      <c r="C124" s="66">
        <v>3444</v>
      </c>
      <c r="D124" s="67" t="s">
        <v>1181</v>
      </c>
      <c r="E124" t="s">
        <v>3178</v>
      </c>
      <c r="F124" s="297">
        <v>724268.31</v>
      </c>
      <c r="G124" s="297">
        <v>0</v>
      </c>
      <c r="H124" s="297">
        <v>32167.59</v>
      </c>
      <c r="I124">
        <v>179437.77</v>
      </c>
      <c r="J124">
        <v>669131.85</v>
      </c>
      <c r="N124" s="297">
        <v>0</v>
      </c>
      <c r="Q124">
        <v>-1083657.96</v>
      </c>
      <c r="R124">
        <v>2517902.33</v>
      </c>
      <c r="S124" s="297">
        <v>981.14</v>
      </c>
      <c r="T124" s="297">
        <v>1749888.14</v>
      </c>
      <c r="U124" s="297">
        <v>156000</v>
      </c>
      <c r="X124" s="297">
        <v>942420</v>
      </c>
      <c r="Y124" s="297">
        <v>140000</v>
      </c>
      <c r="Z124">
        <v>1597473.93</v>
      </c>
      <c r="AA124">
        <v>11610</v>
      </c>
      <c r="AC124">
        <v>701852.91</v>
      </c>
      <c r="AD124">
        <v>248228.79</v>
      </c>
      <c r="AG124" s="76">
        <f t="shared" si="12"/>
        <v>756435.9</v>
      </c>
      <c r="AH124" s="31">
        <f t="shared" si="13"/>
        <v>0</v>
      </c>
      <c r="AI124" s="21">
        <f t="shared" si="14"/>
        <v>756435.9</v>
      </c>
      <c r="AJ124" s="15">
        <f t="shared" si="15"/>
        <v>2989289.28</v>
      </c>
      <c r="AK124" s="16">
        <f t="shared" si="16"/>
        <v>2559165.63</v>
      </c>
      <c r="AL124" s="26">
        <f t="shared" si="11"/>
        <v>430123.64999999991</v>
      </c>
    </row>
    <row r="125" spans="1:38" x14ac:dyDescent="0.25">
      <c r="A125" s="1" t="s">
        <v>489</v>
      </c>
      <c r="B125" s="1" t="s">
        <v>490</v>
      </c>
      <c r="C125" s="66">
        <v>2224</v>
      </c>
      <c r="D125" s="67" t="s">
        <v>1182</v>
      </c>
      <c r="E125" t="s">
        <v>3102</v>
      </c>
      <c r="F125" s="297">
        <v>297070.62</v>
      </c>
      <c r="G125" s="297">
        <v>0</v>
      </c>
      <c r="H125" s="297">
        <v>30977.16</v>
      </c>
      <c r="I125">
        <v>8765.33</v>
      </c>
      <c r="J125">
        <v>91126.32</v>
      </c>
      <c r="N125" s="297">
        <v>891.73</v>
      </c>
      <c r="Q125">
        <v>-1392520.58</v>
      </c>
      <c r="R125">
        <v>2171633.4300000002</v>
      </c>
      <c r="T125" s="297">
        <v>1177901.03</v>
      </c>
      <c r="U125" s="297">
        <v>68300</v>
      </c>
      <c r="V125" s="297">
        <v>921.83</v>
      </c>
      <c r="X125" s="297">
        <v>1406551.9</v>
      </c>
      <c r="Z125">
        <v>1891382.9</v>
      </c>
      <c r="AC125">
        <v>800235.4</v>
      </c>
      <c r="AD125">
        <v>18759.11</v>
      </c>
      <c r="AG125" s="76">
        <f t="shared" si="12"/>
        <v>328047.77999999997</v>
      </c>
      <c r="AH125" s="31">
        <f t="shared" si="13"/>
        <v>891.73</v>
      </c>
      <c r="AI125" s="21">
        <f t="shared" si="14"/>
        <v>327156.05</v>
      </c>
      <c r="AJ125" s="15">
        <f t="shared" si="15"/>
        <v>2653674.7599999998</v>
      </c>
      <c r="AK125" s="16">
        <f t="shared" si="16"/>
        <v>2710377.4099999997</v>
      </c>
      <c r="AL125" s="26">
        <f t="shared" si="11"/>
        <v>-56702.649999999907</v>
      </c>
    </row>
    <row r="126" spans="1:38" x14ac:dyDescent="0.25">
      <c r="A126" s="1" t="s">
        <v>489</v>
      </c>
      <c r="B126" s="1" t="s">
        <v>490</v>
      </c>
      <c r="C126" s="66">
        <v>6948</v>
      </c>
      <c r="D126" s="67" t="s">
        <v>1183</v>
      </c>
      <c r="E126" t="s">
        <v>3103</v>
      </c>
      <c r="F126" s="297">
        <v>663017.4</v>
      </c>
      <c r="G126" s="297">
        <v>0</v>
      </c>
      <c r="H126" s="297">
        <v>116418.92</v>
      </c>
      <c r="I126">
        <v>8</v>
      </c>
      <c r="J126">
        <v>349823.18</v>
      </c>
      <c r="N126" s="297">
        <v>1440</v>
      </c>
      <c r="Q126">
        <v>-1537870.25</v>
      </c>
      <c r="R126">
        <v>1977387.82</v>
      </c>
      <c r="T126" s="297">
        <v>3128844.4</v>
      </c>
      <c r="U126" s="297">
        <v>30000</v>
      </c>
      <c r="V126" s="297">
        <v>785.87</v>
      </c>
      <c r="X126" s="297">
        <v>3191938.33</v>
      </c>
      <c r="Z126">
        <v>3781768.33</v>
      </c>
      <c r="AC126">
        <v>1482049.29</v>
      </c>
      <c r="AD126">
        <v>66141.05</v>
      </c>
      <c r="AG126" s="76">
        <f t="shared" si="12"/>
        <v>779436.32000000007</v>
      </c>
      <c r="AH126" s="31">
        <f t="shared" si="13"/>
        <v>1440</v>
      </c>
      <c r="AI126" s="21">
        <f t="shared" si="14"/>
        <v>777996.32000000007</v>
      </c>
      <c r="AJ126" s="15">
        <f t="shared" si="15"/>
        <v>6351568.5999999996</v>
      </c>
      <c r="AK126" s="16">
        <f t="shared" si="16"/>
        <v>5329958.67</v>
      </c>
      <c r="AL126" s="26">
        <f t="shared" si="11"/>
        <v>1021609.9299999997</v>
      </c>
    </row>
    <row r="127" spans="1:38" x14ac:dyDescent="0.25">
      <c r="A127" s="1" t="s">
        <v>489</v>
      </c>
      <c r="B127" s="1" t="s">
        <v>490</v>
      </c>
      <c r="C127" s="66">
        <v>2265</v>
      </c>
      <c r="D127" s="67" t="s">
        <v>1184</v>
      </c>
      <c r="E127" t="s">
        <v>3104</v>
      </c>
      <c r="F127" s="297">
        <v>344251.32</v>
      </c>
      <c r="G127" s="297">
        <v>0</v>
      </c>
      <c r="H127" s="297">
        <v>14247.84</v>
      </c>
      <c r="I127">
        <v>101760.39</v>
      </c>
      <c r="J127">
        <v>132327.32999999999</v>
      </c>
      <c r="N127" s="297">
        <v>1046</v>
      </c>
      <c r="Q127">
        <v>-1415371.96</v>
      </c>
      <c r="R127">
        <v>1774116.27</v>
      </c>
      <c r="T127" s="297">
        <v>1292481.78</v>
      </c>
      <c r="U127" s="297">
        <v>130450</v>
      </c>
      <c r="V127" s="297">
        <v>555.82000000000005</v>
      </c>
      <c r="X127" s="297">
        <v>1312972</v>
      </c>
      <c r="Y127" s="297">
        <v>120</v>
      </c>
      <c r="Z127">
        <v>1645150.63</v>
      </c>
      <c r="AC127">
        <v>618728.78</v>
      </c>
      <c r="AD127">
        <v>48611.12</v>
      </c>
      <c r="AG127" s="76">
        <f t="shared" si="12"/>
        <v>358499.16000000003</v>
      </c>
      <c r="AH127" s="31">
        <f t="shared" si="13"/>
        <v>1046</v>
      </c>
      <c r="AI127" s="21">
        <f t="shared" si="14"/>
        <v>357453.16000000003</v>
      </c>
      <c r="AJ127" s="15">
        <f t="shared" si="15"/>
        <v>2736579.6</v>
      </c>
      <c r="AK127" s="16">
        <f t="shared" si="16"/>
        <v>2312490.5300000003</v>
      </c>
      <c r="AL127" s="26">
        <f t="shared" si="11"/>
        <v>424089.06999999983</v>
      </c>
    </row>
    <row r="128" spans="1:38" x14ac:dyDescent="0.25">
      <c r="A128" s="1" t="s">
        <v>489</v>
      </c>
      <c r="B128" s="1" t="s">
        <v>490</v>
      </c>
      <c r="C128" s="66">
        <v>4502</v>
      </c>
      <c r="D128" s="67" t="s">
        <v>1185</v>
      </c>
      <c r="E128" t="s">
        <v>3105</v>
      </c>
      <c r="F128" s="297">
        <v>1200944.8600000001</v>
      </c>
      <c r="G128" s="297">
        <v>0</v>
      </c>
      <c r="H128" s="297">
        <v>60269.18</v>
      </c>
      <c r="I128">
        <v>71786.41</v>
      </c>
      <c r="J128">
        <v>189612.39</v>
      </c>
      <c r="N128" s="297">
        <v>1692.9</v>
      </c>
      <c r="Q128">
        <v>-607514.43999999994</v>
      </c>
      <c r="R128">
        <v>1942485.74</v>
      </c>
      <c r="T128" s="297">
        <v>2012974.0800000001</v>
      </c>
      <c r="V128" s="297">
        <v>1665.44</v>
      </c>
      <c r="X128" s="297">
        <v>2526758.2000000002</v>
      </c>
      <c r="Z128">
        <v>2822037.2</v>
      </c>
      <c r="AC128">
        <v>1181352.3799999999</v>
      </c>
      <c r="AD128">
        <v>81947</v>
      </c>
      <c r="AG128" s="76">
        <f t="shared" si="12"/>
        <v>1261214.04</v>
      </c>
      <c r="AH128" s="31">
        <f t="shared" si="13"/>
        <v>1692.9</v>
      </c>
      <c r="AI128" s="21">
        <f t="shared" si="14"/>
        <v>1259521.1400000001</v>
      </c>
      <c r="AJ128" s="15">
        <f t="shared" si="15"/>
        <v>4541397.7200000007</v>
      </c>
      <c r="AK128" s="16">
        <f t="shared" si="16"/>
        <v>4085336.58</v>
      </c>
      <c r="AL128" s="26">
        <f t="shared" si="11"/>
        <v>456061.1400000006</v>
      </c>
    </row>
    <row r="129" spans="1:38" x14ac:dyDescent="0.25">
      <c r="A129" s="1" t="s">
        <v>489</v>
      </c>
      <c r="B129" s="1" t="s">
        <v>490</v>
      </c>
      <c r="C129" s="66">
        <v>6455</v>
      </c>
      <c r="D129" s="67" t="s">
        <v>1186</v>
      </c>
      <c r="E129" t="s">
        <v>3106</v>
      </c>
      <c r="F129" s="297">
        <v>839689.15</v>
      </c>
      <c r="G129" s="297">
        <v>0</v>
      </c>
      <c r="H129" s="297">
        <v>82843.399999999994</v>
      </c>
      <c r="I129">
        <v>104693.86</v>
      </c>
      <c r="J129">
        <v>611074.4</v>
      </c>
      <c r="N129" s="297">
        <v>1833.75</v>
      </c>
      <c r="Q129">
        <v>-1109080.07</v>
      </c>
      <c r="R129">
        <v>2436322.09</v>
      </c>
      <c r="T129" s="297">
        <v>2584965.2200000002</v>
      </c>
      <c r="U129" s="297">
        <v>247510</v>
      </c>
      <c r="V129" s="297">
        <v>1686.94</v>
      </c>
      <c r="X129" s="297">
        <v>2325888</v>
      </c>
      <c r="Y129" s="297">
        <v>116746.94</v>
      </c>
      <c r="Z129">
        <v>2947885</v>
      </c>
      <c r="AC129">
        <v>1446797.51</v>
      </c>
      <c r="AD129">
        <v>135777.04999999999</v>
      </c>
      <c r="AG129" s="76">
        <f t="shared" si="12"/>
        <v>922532.55</v>
      </c>
      <c r="AH129" s="31">
        <f t="shared" si="13"/>
        <v>1833.75</v>
      </c>
      <c r="AI129" s="21">
        <f t="shared" si="14"/>
        <v>920698.8</v>
      </c>
      <c r="AJ129" s="15">
        <f t="shared" si="15"/>
        <v>5276797.1000000006</v>
      </c>
      <c r="AK129" s="16">
        <f t="shared" si="16"/>
        <v>4530459.5599999996</v>
      </c>
      <c r="AL129" s="26">
        <f t="shared" si="11"/>
        <v>746337.54000000097</v>
      </c>
    </row>
    <row r="130" spans="1:38" x14ac:dyDescent="0.25">
      <c r="A130" s="1" t="s">
        <v>489</v>
      </c>
      <c r="B130" s="1" t="s">
        <v>490</v>
      </c>
      <c r="C130" s="66">
        <v>1661</v>
      </c>
      <c r="D130" s="67" t="s">
        <v>1187</v>
      </c>
      <c r="E130" t="s">
        <v>3107</v>
      </c>
      <c r="F130" s="297">
        <v>432245.78</v>
      </c>
      <c r="G130" s="297">
        <v>0</v>
      </c>
      <c r="H130" s="297">
        <v>62059.77</v>
      </c>
      <c r="I130">
        <v>101730.9</v>
      </c>
      <c r="J130">
        <v>133729.57999999999</v>
      </c>
      <c r="N130" s="297">
        <v>700</v>
      </c>
      <c r="Q130">
        <v>-1233716.8700000001</v>
      </c>
      <c r="R130">
        <v>1752442.7</v>
      </c>
      <c r="T130" s="297">
        <v>997742.31</v>
      </c>
      <c r="U130" s="297">
        <v>452549.34</v>
      </c>
      <c r="V130" s="297">
        <v>768.92</v>
      </c>
      <c r="X130" s="297">
        <v>719039</v>
      </c>
      <c r="Y130" s="297">
        <v>35000</v>
      </c>
      <c r="Z130">
        <v>1068088.5</v>
      </c>
      <c r="AB130">
        <v>4245</v>
      </c>
      <c r="AC130">
        <v>623011.65</v>
      </c>
      <c r="AD130">
        <v>126366.72</v>
      </c>
      <c r="AG130" s="76">
        <f t="shared" si="12"/>
        <v>494305.55000000005</v>
      </c>
      <c r="AH130" s="31">
        <f t="shared" si="13"/>
        <v>700</v>
      </c>
      <c r="AI130" s="21">
        <f t="shared" si="14"/>
        <v>493605.55000000005</v>
      </c>
      <c r="AJ130" s="15">
        <f t="shared" si="15"/>
        <v>2205099.5700000003</v>
      </c>
      <c r="AK130" s="16">
        <f t="shared" si="16"/>
        <v>1821711.8699999999</v>
      </c>
      <c r="AL130" s="26">
        <f t="shared" si="11"/>
        <v>383387.70000000042</v>
      </c>
    </row>
    <row r="131" spans="1:38" x14ac:dyDescent="0.25">
      <c r="A131" s="1" t="s">
        <v>489</v>
      </c>
      <c r="B131" s="1" t="s">
        <v>490</v>
      </c>
      <c r="C131" s="66">
        <v>1935</v>
      </c>
      <c r="D131" s="67" t="s">
        <v>1188</v>
      </c>
      <c r="E131" t="s">
        <v>3108</v>
      </c>
      <c r="F131" s="297">
        <v>316461.67</v>
      </c>
      <c r="G131" s="297">
        <v>0</v>
      </c>
      <c r="H131" s="297">
        <v>60010.14</v>
      </c>
      <c r="I131">
        <v>113138.95</v>
      </c>
      <c r="J131">
        <v>101410.41</v>
      </c>
      <c r="N131" s="297">
        <v>707</v>
      </c>
      <c r="Q131">
        <v>-2086934.38</v>
      </c>
      <c r="R131">
        <v>2586652.75</v>
      </c>
      <c r="T131" s="297">
        <v>1342468.27</v>
      </c>
      <c r="V131" s="297">
        <v>687.48</v>
      </c>
      <c r="X131" s="297">
        <v>922689</v>
      </c>
      <c r="Z131">
        <v>1444667</v>
      </c>
      <c r="AC131">
        <v>438011.09</v>
      </c>
      <c r="AD131">
        <v>101338.36</v>
      </c>
      <c r="AG131" s="76">
        <f t="shared" si="12"/>
        <v>376471.81</v>
      </c>
      <c r="AH131" s="31">
        <f t="shared" si="13"/>
        <v>707</v>
      </c>
      <c r="AI131" s="21">
        <f t="shared" si="14"/>
        <v>375764.81</v>
      </c>
      <c r="AJ131" s="15">
        <f t="shared" si="15"/>
        <v>2265844.75</v>
      </c>
      <c r="AK131" s="16">
        <f t="shared" si="16"/>
        <v>1984016.4500000002</v>
      </c>
      <c r="AL131" s="26">
        <f t="shared" si="11"/>
        <v>281828.29999999981</v>
      </c>
    </row>
    <row r="132" spans="1:38" x14ac:dyDescent="0.25">
      <c r="A132" s="1" t="s">
        <v>489</v>
      </c>
      <c r="B132" s="1" t="s">
        <v>490</v>
      </c>
      <c r="C132" s="66">
        <v>4296</v>
      </c>
      <c r="D132" s="67" t="s">
        <v>1189</v>
      </c>
      <c r="E132" t="s">
        <v>3109</v>
      </c>
      <c r="F132" s="297">
        <v>844897.94</v>
      </c>
      <c r="G132" s="297">
        <v>0</v>
      </c>
      <c r="H132" s="297">
        <v>105217.83</v>
      </c>
      <c r="I132">
        <v>6256.12</v>
      </c>
      <c r="J132">
        <v>171172.01</v>
      </c>
      <c r="N132" s="297">
        <v>258.2</v>
      </c>
      <c r="Q132">
        <v>-1044038.62</v>
      </c>
      <c r="R132">
        <v>1898238.82</v>
      </c>
      <c r="T132" s="297">
        <v>1693586.41</v>
      </c>
      <c r="U132" s="297">
        <v>133900</v>
      </c>
      <c r="V132" s="297">
        <v>1311.89</v>
      </c>
      <c r="X132" s="297">
        <v>1954691</v>
      </c>
      <c r="Y132" s="297">
        <v>40</v>
      </c>
      <c r="Z132">
        <v>2517865.3199999998</v>
      </c>
      <c r="AC132">
        <v>585678.12</v>
      </c>
      <c r="AD132">
        <v>46112.86</v>
      </c>
      <c r="AG132" s="76">
        <f t="shared" si="12"/>
        <v>950115.7699999999</v>
      </c>
      <c r="AH132" s="31">
        <f t="shared" si="13"/>
        <v>258.2</v>
      </c>
      <c r="AI132" s="21">
        <f t="shared" si="14"/>
        <v>949857.57</v>
      </c>
      <c r="AJ132" s="15">
        <f t="shared" si="15"/>
        <v>3783529.3</v>
      </c>
      <c r="AK132" s="16">
        <f t="shared" si="16"/>
        <v>3149656.3</v>
      </c>
      <c r="AL132" s="26">
        <f t="shared" si="11"/>
        <v>633873</v>
      </c>
    </row>
    <row r="133" spans="1:38" x14ac:dyDescent="0.25">
      <c r="A133" s="1" t="s">
        <v>489</v>
      </c>
      <c r="B133" s="1" t="s">
        <v>490</v>
      </c>
      <c r="C133" s="66">
        <v>4985</v>
      </c>
      <c r="D133" s="67" t="s">
        <v>1190</v>
      </c>
      <c r="E133" t="s">
        <v>3110</v>
      </c>
      <c r="F133" s="297">
        <v>413472.71</v>
      </c>
      <c r="G133" s="297">
        <v>0</v>
      </c>
      <c r="H133" s="297">
        <v>108806.16</v>
      </c>
      <c r="I133">
        <v>81739.850000000006</v>
      </c>
      <c r="J133">
        <v>271825.18</v>
      </c>
      <c r="N133" s="297">
        <v>1304.21</v>
      </c>
      <c r="Q133">
        <v>-1719795.39</v>
      </c>
      <c r="R133">
        <v>2434424.27</v>
      </c>
      <c r="T133" s="297">
        <v>1979970.66</v>
      </c>
      <c r="V133" s="297">
        <v>1042.4000000000001</v>
      </c>
      <c r="X133" s="297">
        <v>1511430</v>
      </c>
      <c r="Y133" s="297">
        <v>75400</v>
      </c>
      <c r="Z133">
        <v>2095823.12</v>
      </c>
      <c r="AC133">
        <v>789258.9</v>
      </c>
      <c r="AD133">
        <v>130158.65</v>
      </c>
      <c r="AG133" s="76">
        <f t="shared" si="12"/>
        <v>522278.87</v>
      </c>
      <c r="AH133" s="31">
        <f t="shared" si="13"/>
        <v>1304.21</v>
      </c>
      <c r="AI133" s="21">
        <f t="shared" si="14"/>
        <v>520974.66</v>
      </c>
      <c r="AJ133" s="15">
        <f t="shared" si="15"/>
        <v>3567843.0599999996</v>
      </c>
      <c r="AK133" s="16">
        <f t="shared" si="16"/>
        <v>3015240.67</v>
      </c>
      <c r="AL133" s="26">
        <f t="shared" ref="AL133:AL189" si="17">AJ133-AK133</f>
        <v>552602.38999999966</v>
      </c>
    </row>
    <row r="134" spans="1:38" x14ac:dyDescent="0.25">
      <c r="A134" s="1" t="s">
        <v>489</v>
      </c>
      <c r="B134" s="1" t="s">
        <v>490</v>
      </c>
      <c r="C134" s="66">
        <v>6488</v>
      </c>
      <c r="D134" s="67" t="s">
        <v>1191</v>
      </c>
      <c r="E134" t="s">
        <v>3111</v>
      </c>
      <c r="F134" s="297">
        <v>615296.48</v>
      </c>
      <c r="G134" s="297">
        <v>0</v>
      </c>
      <c r="H134" s="297">
        <v>32192.49</v>
      </c>
      <c r="I134">
        <v>211071.25</v>
      </c>
      <c r="J134">
        <v>63235.02</v>
      </c>
      <c r="N134" s="297">
        <v>0</v>
      </c>
      <c r="Q134">
        <v>-1658626.46</v>
      </c>
      <c r="R134">
        <v>2150215.54</v>
      </c>
      <c r="T134" s="297">
        <v>2224408.64</v>
      </c>
      <c r="U134" s="297">
        <v>494700</v>
      </c>
      <c r="V134" s="297">
        <v>969.49</v>
      </c>
      <c r="X134" s="297">
        <v>1614846.33</v>
      </c>
      <c r="Z134">
        <v>2378386.66</v>
      </c>
      <c r="AC134">
        <v>1120034.92</v>
      </c>
      <c r="AD134">
        <v>71772.92</v>
      </c>
      <c r="AG134" s="76">
        <f t="shared" si="12"/>
        <v>647488.97</v>
      </c>
      <c r="AH134" s="31">
        <f t="shared" si="13"/>
        <v>0</v>
      </c>
      <c r="AI134" s="21">
        <f t="shared" si="14"/>
        <v>647488.97</v>
      </c>
      <c r="AJ134" s="15">
        <f t="shared" si="15"/>
        <v>4334924.4600000009</v>
      </c>
      <c r="AK134" s="16">
        <f t="shared" si="16"/>
        <v>3570194.5</v>
      </c>
      <c r="AL134" s="26">
        <f t="shared" si="17"/>
        <v>764729.96000000089</v>
      </c>
    </row>
    <row r="135" spans="1:38" x14ac:dyDescent="0.25">
      <c r="A135" s="1" t="s">
        <v>489</v>
      </c>
      <c r="B135" s="1" t="s">
        <v>490</v>
      </c>
      <c r="C135" s="66">
        <v>789</v>
      </c>
      <c r="D135" s="67" t="s">
        <v>1192</v>
      </c>
      <c r="E135" t="s">
        <v>3174</v>
      </c>
      <c r="F135" s="297">
        <v>825256.8</v>
      </c>
      <c r="G135" s="297">
        <v>0</v>
      </c>
      <c r="H135" s="297">
        <v>648.30999999999995</v>
      </c>
      <c r="I135">
        <v>103871.02</v>
      </c>
      <c r="J135">
        <v>73620.81</v>
      </c>
      <c r="N135" s="297">
        <v>545.22</v>
      </c>
      <c r="Q135">
        <v>-1186217.42</v>
      </c>
      <c r="R135">
        <v>1699412.19</v>
      </c>
      <c r="T135" s="297">
        <v>985474.31</v>
      </c>
      <c r="U135" s="297">
        <v>318000</v>
      </c>
      <c r="V135" s="297">
        <v>1309.96</v>
      </c>
      <c r="X135" s="297">
        <v>912194.5</v>
      </c>
      <c r="Z135">
        <v>1185573.5</v>
      </c>
      <c r="AC135">
        <v>341339.94</v>
      </c>
      <c r="AD135">
        <v>47333.38</v>
      </c>
      <c r="AG135" s="76">
        <f t="shared" si="12"/>
        <v>825905.1100000001</v>
      </c>
      <c r="AH135" s="31">
        <f t="shared" si="13"/>
        <v>545.22</v>
      </c>
      <c r="AI135" s="21">
        <f t="shared" si="14"/>
        <v>825359.89000000013</v>
      </c>
      <c r="AJ135" s="15">
        <f t="shared" si="15"/>
        <v>2216978.77</v>
      </c>
      <c r="AK135" s="16">
        <f t="shared" si="16"/>
        <v>1574246.8199999998</v>
      </c>
      <c r="AL135" s="26">
        <f t="shared" si="17"/>
        <v>642731.95000000019</v>
      </c>
    </row>
    <row r="136" spans="1:38" x14ac:dyDescent="0.25">
      <c r="A136" s="1" t="s">
        <v>493</v>
      </c>
      <c r="B136" s="1" t="s">
        <v>494</v>
      </c>
      <c r="C136" s="66">
        <v>8307</v>
      </c>
      <c r="D136" s="67" t="s">
        <v>1193</v>
      </c>
      <c r="E136" t="s">
        <v>3112</v>
      </c>
      <c r="F136" s="297">
        <v>1182002.44</v>
      </c>
      <c r="G136" s="297">
        <v>0</v>
      </c>
      <c r="H136" s="297">
        <v>111115.43</v>
      </c>
      <c r="I136">
        <v>638679.71</v>
      </c>
      <c r="J136">
        <v>643612.57999999996</v>
      </c>
      <c r="N136" s="297">
        <v>0</v>
      </c>
      <c r="P136">
        <v>-1077115.68</v>
      </c>
      <c r="R136">
        <v>3628521.74</v>
      </c>
      <c r="T136" s="297">
        <v>4688251.84</v>
      </c>
      <c r="U136" s="297">
        <v>84000</v>
      </c>
      <c r="V136" s="297">
        <v>1303.58</v>
      </c>
      <c r="X136" s="297">
        <v>4130784.97</v>
      </c>
      <c r="Y136" s="297">
        <v>103500</v>
      </c>
      <c r="Z136">
        <v>5048537.97</v>
      </c>
      <c r="AA136">
        <v>5506</v>
      </c>
      <c r="AC136">
        <v>3459165.22</v>
      </c>
      <c r="AD136">
        <v>202307.1</v>
      </c>
      <c r="AF136">
        <v>10000</v>
      </c>
      <c r="AG136" s="76">
        <f t="shared" si="12"/>
        <v>1293117.8699999999</v>
      </c>
      <c r="AH136" s="31">
        <f t="shared" si="13"/>
        <v>0</v>
      </c>
      <c r="AI136" s="21">
        <f t="shared" si="14"/>
        <v>1293117.8699999999</v>
      </c>
      <c r="AJ136" s="15">
        <f t="shared" si="15"/>
        <v>9007840.3900000006</v>
      </c>
      <c r="AK136" s="16">
        <f t="shared" si="16"/>
        <v>8725516.2899999991</v>
      </c>
      <c r="AL136" s="26">
        <f t="shared" si="17"/>
        <v>282324.10000000149</v>
      </c>
    </row>
    <row r="137" spans="1:38" x14ac:dyDescent="0.25">
      <c r="A137" s="1" t="s">
        <v>493</v>
      </c>
      <c r="B137" s="1" t="s">
        <v>494</v>
      </c>
      <c r="C137" s="66">
        <v>4857</v>
      </c>
      <c r="D137" s="67" t="s">
        <v>1194</v>
      </c>
      <c r="E137" t="s">
        <v>3113</v>
      </c>
      <c r="F137" s="297">
        <v>649976.15</v>
      </c>
      <c r="G137" s="297">
        <v>0</v>
      </c>
      <c r="H137" s="297">
        <v>67881.36</v>
      </c>
      <c r="I137">
        <v>1104589.8500000001</v>
      </c>
      <c r="J137">
        <v>434346.75</v>
      </c>
      <c r="N137" s="297">
        <v>95485</v>
      </c>
      <c r="P137">
        <v>1516554.98</v>
      </c>
      <c r="R137">
        <v>365872.84</v>
      </c>
      <c r="T137" s="297">
        <v>2669424.09</v>
      </c>
      <c r="U137" s="297">
        <v>101550</v>
      </c>
      <c r="V137" s="297">
        <v>455.62</v>
      </c>
      <c r="X137" s="297">
        <v>1556268</v>
      </c>
      <c r="Y137" s="297">
        <v>15000</v>
      </c>
      <c r="Z137">
        <v>2056343</v>
      </c>
      <c r="AA137">
        <v>960</v>
      </c>
      <c r="AC137">
        <v>1728860.62</v>
      </c>
      <c r="AD137">
        <v>212044.3</v>
      </c>
      <c r="AF137">
        <v>10000</v>
      </c>
      <c r="AG137" s="76">
        <f t="shared" si="12"/>
        <v>717857.51</v>
      </c>
      <c r="AH137" s="31">
        <f t="shared" si="13"/>
        <v>95485</v>
      </c>
      <c r="AI137" s="21">
        <f t="shared" si="14"/>
        <v>622372.51</v>
      </c>
      <c r="AJ137" s="15">
        <f t="shared" si="15"/>
        <v>4342697.71</v>
      </c>
      <c r="AK137" s="16">
        <f t="shared" si="16"/>
        <v>4008207.92</v>
      </c>
      <c r="AL137" s="26">
        <f t="shared" si="17"/>
        <v>334489.79000000004</v>
      </c>
    </row>
    <row r="138" spans="1:38" x14ac:dyDescent="0.25">
      <c r="A138" s="1" t="s">
        <v>493</v>
      </c>
      <c r="B138" s="1" t="s">
        <v>494</v>
      </c>
      <c r="C138" s="66">
        <v>4343</v>
      </c>
      <c r="D138" s="67" t="s">
        <v>1195</v>
      </c>
      <c r="E138" t="s">
        <v>3114</v>
      </c>
      <c r="F138" s="297">
        <v>463592.39</v>
      </c>
      <c r="G138" s="297">
        <v>0</v>
      </c>
      <c r="H138" s="297">
        <v>192796.97</v>
      </c>
      <c r="I138">
        <v>73098.14</v>
      </c>
      <c r="J138">
        <v>84158.14</v>
      </c>
      <c r="N138" s="297">
        <v>42314</v>
      </c>
      <c r="P138">
        <v>-1519592.63</v>
      </c>
      <c r="R138">
        <v>2122751.4700000002</v>
      </c>
      <c r="T138" s="297">
        <v>2941246.93</v>
      </c>
      <c r="U138" s="297">
        <v>149850</v>
      </c>
      <c r="V138" s="297">
        <v>561.42999999999995</v>
      </c>
      <c r="X138" s="297">
        <v>1812314</v>
      </c>
      <c r="Y138" s="297">
        <v>31500</v>
      </c>
      <c r="Z138">
        <v>2595236</v>
      </c>
      <c r="AA138">
        <v>2500</v>
      </c>
      <c r="AC138">
        <v>1989660.16</v>
      </c>
      <c r="AD138">
        <v>28443.4</v>
      </c>
      <c r="AF138">
        <v>10000</v>
      </c>
      <c r="AG138" s="76">
        <f t="shared" si="12"/>
        <v>656389.36</v>
      </c>
      <c r="AH138" s="31">
        <f t="shared" si="13"/>
        <v>42314</v>
      </c>
      <c r="AI138" s="21">
        <f t="shared" si="14"/>
        <v>614075.36</v>
      </c>
      <c r="AJ138" s="15">
        <f t="shared" si="15"/>
        <v>4935472.3600000003</v>
      </c>
      <c r="AK138" s="16">
        <f t="shared" si="16"/>
        <v>4625839.5600000005</v>
      </c>
      <c r="AL138" s="26">
        <f t="shared" si="17"/>
        <v>309632.79999999981</v>
      </c>
    </row>
    <row r="139" spans="1:38" x14ac:dyDescent="0.25">
      <c r="A139" s="1" t="s">
        <v>493</v>
      </c>
      <c r="B139" s="1" t="s">
        <v>494</v>
      </c>
      <c r="C139" s="66">
        <v>4628</v>
      </c>
      <c r="D139" s="67" t="s">
        <v>1196</v>
      </c>
      <c r="E139" t="s">
        <v>3115</v>
      </c>
      <c r="F139" s="297">
        <v>1251847.06</v>
      </c>
      <c r="G139" s="297">
        <v>0</v>
      </c>
      <c r="H139" s="297">
        <v>116099.98</v>
      </c>
      <c r="I139">
        <v>1712809.11</v>
      </c>
      <c r="J139">
        <v>125809.92</v>
      </c>
      <c r="N139" s="297">
        <v>15000</v>
      </c>
      <c r="P139">
        <v>2028064.37</v>
      </c>
      <c r="R139">
        <v>765116.2</v>
      </c>
      <c r="T139" s="297">
        <v>2949056.48</v>
      </c>
      <c r="U139" s="297">
        <v>150000</v>
      </c>
      <c r="V139" s="297">
        <v>1006.5</v>
      </c>
      <c r="X139" s="297">
        <v>1840748</v>
      </c>
      <c r="Y139" s="297">
        <v>15000</v>
      </c>
      <c r="Z139">
        <v>2399534</v>
      </c>
      <c r="AA139">
        <v>4500</v>
      </c>
      <c r="AC139">
        <v>1821829.92</v>
      </c>
      <c r="AD139">
        <v>228700.56</v>
      </c>
      <c r="AF139">
        <v>10000</v>
      </c>
      <c r="AG139" s="76">
        <f t="shared" si="12"/>
        <v>1367947.04</v>
      </c>
      <c r="AH139" s="31">
        <f t="shared" si="13"/>
        <v>15000</v>
      </c>
      <c r="AI139" s="21">
        <f t="shared" si="14"/>
        <v>1352947.04</v>
      </c>
      <c r="AJ139" s="15">
        <f t="shared" si="15"/>
        <v>4955810.9800000004</v>
      </c>
      <c r="AK139" s="16">
        <f t="shared" si="16"/>
        <v>4464564.4799999995</v>
      </c>
      <c r="AL139" s="26">
        <f t="shared" si="17"/>
        <v>491246.50000000093</v>
      </c>
    </row>
    <row r="140" spans="1:38" x14ac:dyDescent="0.25">
      <c r="A140" s="1" t="s">
        <v>493</v>
      </c>
      <c r="B140" s="1" t="s">
        <v>494</v>
      </c>
      <c r="C140" s="66">
        <v>5183</v>
      </c>
      <c r="D140" s="67" t="s">
        <v>1197</v>
      </c>
      <c r="E140" t="s">
        <v>3116</v>
      </c>
      <c r="F140" s="297">
        <v>839561.74</v>
      </c>
      <c r="G140" s="297">
        <v>0</v>
      </c>
      <c r="H140" s="297">
        <v>126402.99</v>
      </c>
      <c r="I140">
        <v>-30715.65</v>
      </c>
      <c r="J140">
        <v>615579.22</v>
      </c>
      <c r="P140">
        <v>-1975188.72</v>
      </c>
      <c r="R140">
        <v>3234091.19</v>
      </c>
      <c r="T140" s="297">
        <v>3587861.16</v>
      </c>
      <c r="V140" s="297">
        <v>480.25</v>
      </c>
      <c r="X140" s="297">
        <v>1053038</v>
      </c>
      <c r="Y140" s="297">
        <v>15000</v>
      </c>
      <c r="Z140">
        <v>1508622</v>
      </c>
      <c r="AC140">
        <v>2405608.8199999998</v>
      </c>
      <c r="AD140">
        <v>237170.26</v>
      </c>
      <c r="AF140">
        <v>10000</v>
      </c>
      <c r="AG140" s="76">
        <f t="shared" si="12"/>
        <v>965964.73</v>
      </c>
      <c r="AH140" s="31">
        <f t="shared" si="13"/>
        <v>0</v>
      </c>
      <c r="AI140" s="21">
        <f t="shared" si="14"/>
        <v>965964.73</v>
      </c>
      <c r="AJ140" s="15">
        <f t="shared" si="15"/>
        <v>4656379.41</v>
      </c>
      <c r="AK140" s="16">
        <f t="shared" si="16"/>
        <v>4161401.08</v>
      </c>
      <c r="AL140" s="26">
        <f t="shared" si="17"/>
        <v>494978.33000000007</v>
      </c>
    </row>
    <row r="141" spans="1:38" x14ac:dyDescent="0.25">
      <c r="A141" s="1" t="s">
        <v>493</v>
      </c>
      <c r="B141" s="1" t="s">
        <v>494</v>
      </c>
      <c r="C141" s="66">
        <v>3400</v>
      </c>
      <c r="D141" s="67" t="s">
        <v>1198</v>
      </c>
      <c r="E141" t="s">
        <v>3117</v>
      </c>
      <c r="F141" s="297">
        <v>788977.95</v>
      </c>
      <c r="G141" s="297">
        <v>0</v>
      </c>
      <c r="H141" s="297">
        <v>113580.6</v>
      </c>
      <c r="I141">
        <v>342727.59</v>
      </c>
      <c r="J141">
        <v>99331.96</v>
      </c>
      <c r="N141" s="297">
        <v>115948.46</v>
      </c>
      <c r="P141">
        <v>-1020153.28</v>
      </c>
      <c r="R141">
        <v>1809525.85</v>
      </c>
      <c r="T141" s="297">
        <v>2692586.34</v>
      </c>
      <c r="U141" s="297">
        <v>89875</v>
      </c>
      <c r="V141" s="297">
        <v>354.21</v>
      </c>
      <c r="X141" s="297">
        <v>862284.95</v>
      </c>
      <c r="Y141" s="297">
        <v>14542.3</v>
      </c>
      <c r="Z141">
        <v>1204029.25</v>
      </c>
      <c r="AC141">
        <v>1973964.98</v>
      </c>
      <c r="AD141">
        <v>107480.5</v>
      </c>
      <c r="AF141">
        <v>10000</v>
      </c>
      <c r="AG141" s="76">
        <f t="shared" si="12"/>
        <v>902558.54999999993</v>
      </c>
      <c r="AH141" s="31">
        <f t="shared" si="13"/>
        <v>115948.46</v>
      </c>
      <c r="AI141" s="21">
        <f t="shared" si="14"/>
        <v>786610.09</v>
      </c>
      <c r="AJ141" s="15">
        <f t="shared" si="15"/>
        <v>3659642.8</v>
      </c>
      <c r="AK141" s="16">
        <f t="shared" si="16"/>
        <v>3295474.73</v>
      </c>
      <c r="AL141" s="26">
        <f t="shared" si="17"/>
        <v>364168.06999999983</v>
      </c>
    </row>
    <row r="142" spans="1:38" x14ac:dyDescent="0.25">
      <c r="A142" s="1" t="s">
        <v>493</v>
      </c>
      <c r="B142" s="1" t="s">
        <v>494</v>
      </c>
      <c r="C142" s="66">
        <v>7272</v>
      </c>
      <c r="D142" s="67" t="s">
        <v>1199</v>
      </c>
      <c r="E142" t="s">
        <v>3118</v>
      </c>
      <c r="F142" s="297">
        <v>1090432.67</v>
      </c>
      <c r="G142" s="297">
        <v>0</v>
      </c>
      <c r="H142" s="297">
        <v>105415.36</v>
      </c>
      <c r="I142">
        <v>846671.29</v>
      </c>
      <c r="J142">
        <v>648686.68999999994</v>
      </c>
      <c r="N142" s="297">
        <v>231111</v>
      </c>
      <c r="P142">
        <v>1154674.74</v>
      </c>
      <c r="R142">
        <v>1034850.95</v>
      </c>
      <c r="T142" s="297">
        <v>3874450.35</v>
      </c>
      <c r="U142" s="297">
        <v>9600</v>
      </c>
      <c r="V142" s="297">
        <v>607.44000000000005</v>
      </c>
      <c r="X142" s="297">
        <v>1423982</v>
      </c>
      <c r="Y142" s="297">
        <v>15000</v>
      </c>
      <c r="Z142">
        <v>2166167</v>
      </c>
      <c r="AA142">
        <v>3000</v>
      </c>
      <c r="AC142">
        <v>2410579.8199999998</v>
      </c>
      <c r="AD142">
        <v>217701.15</v>
      </c>
      <c r="AF142">
        <v>10000</v>
      </c>
      <c r="AG142" s="76">
        <f t="shared" si="12"/>
        <v>1195848.03</v>
      </c>
      <c r="AH142" s="31">
        <f t="shared" si="13"/>
        <v>231111</v>
      </c>
      <c r="AI142" s="21">
        <f t="shared" si="14"/>
        <v>964737.03</v>
      </c>
      <c r="AJ142" s="15">
        <f t="shared" si="15"/>
        <v>5323639.79</v>
      </c>
      <c r="AK142" s="16">
        <f t="shared" si="16"/>
        <v>4807447.9700000007</v>
      </c>
      <c r="AL142" s="26">
        <f t="shared" si="17"/>
        <v>516191.81999999937</v>
      </c>
    </row>
    <row r="143" spans="1:38" x14ac:dyDescent="0.25">
      <c r="A143" s="1" t="s">
        <v>493</v>
      </c>
      <c r="B143" s="1" t="s">
        <v>494</v>
      </c>
      <c r="C143" s="66">
        <v>4130</v>
      </c>
      <c r="D143" s="67" t="s">
        <v>1200</v>
      </c>
      <c r="E143" t="s">
        <v>3119</v>
      </c>
      <c r="F143" s="297">
        <v>424750.88</v>
      </c>
      <c r="G143" s="297">
        <v>0</v>
      </c>
      <c r="H143" s="297">
        <v>48195.17</v>
      </c>
      <c r="I143">
        <v>91610.69</v>
      </c>
      <c r="J143">
        <v>120009.67</v>
      </c>
      <c r="N143" s="297">
        <v>26904.9</v>
      </c>
      <c r="P143">
        <v>-1184545.1399999999</v>
      </c>
      <c r="R143">
        <v>1778360.15</v>
      </c>
      <c r="T143" s="297">
        <v>3079377.98</v>
      </c>
      <c r="U143" s="297">
        <v>267800</v>
      </c>
      <c r="V143" s="297">
        <v>561.38</v>
      </c>
      <c r="X143" s="297">
        <v>2866276</v>
      </c>
      <c r="Y143" s="297">
        <v>30000</v>
      </c>
      <c r="Z143">
        <v>3481892</v>
      </c>
      <c r="AA143">
        <v>24872</v>
      </c>
      <c r="AC143">
        <v>2336308.4</v>
      </c>
      <c r="AD143">
        <v>45527.4</v>
      </c>
      <c r="AF143">
        <v>10000</v>
      </c>
      <c r="AG143" s="76">
        <f t="shared" si="12"/>
        <v>472946.05</v>
      </c>
      <c r="AH143" s="31">
        <f t="shared" si="13"/>
        <v>26904.9</v>
      </c>
      <c r="AI143" s="21">
        <f t="shared" si="14"/>
        <v>446041.14999999997</v>
      </c>
      <c r="AJ143" s="15">
        <f t="shared" si="15"/>
        <v>6244015.3599999994</v>
      </c>
      <c r="AK143" s="16">
        <f t="shared" si="16"/>
        <v>5898599.8000000007</v>
      </c>
      <c r="AL143" s="26">
        <f t="shared" si="17"/>
        <v>345415.55999999866</v>
      </c>
    </row>
    <row r="144" spans="1:38" x14ac:dyDescent="0.25">
      <c r="A144" s="1" t="s">
        <v>493</v>
      </c>
      <c r="B144" s="1" t="s">
        <v>494</v>
      </c>
      <c r="C144" s="66">
        <v>3177</v>
      </c>
      <c r="D144" s="67" t="s">
        <v>1201</v>
      </c>
      <c r="E144" t="s">
        <v>3120</v>
      </c>
      <c r="F144" s="297">
        <v>307026.05</v>
      </c>
      <c r="G144" s="297">
        <v>61050</v>
      </c>
      <c r="H144" s="297">
        <v>39633.339999999997</v>
      </c>
      <c r="I144">
        <v>399642.45</v>
      </c>
      <c r="J144">
        <v>196858.17</v>
      </c>
      <c r="N144" s="297">
        <v>945.75</v>
      </c>
      <c r="P144">
        <v>-1677638.01</v>
      </c>
      <c r="R144">
        <v>2463401.71</v>
      </c>
      <c r="T144" s="297">
        <v>2966912.09</v>
      </c>
      <c r="U144" s="297">
        <v>217075</v>
      </c>
      <c r="V144" s="297">
        <v>334.17</v>
      </c>
      <c r="X144" s="297">
        <v>1499162</v>
      </c>
      <c r="Y144" s="297">
        <v>15000</v>
      </c>
      <c r="Z144">
        <v>1900858</v>
      </c>
      <c r="AA144">
        <v>3000</v>
      </c>
      <c r="AC144">
        <v>2237779.9900000002</v>
      </c>
      <c r="AD144">
        <v>118719.71</v>
      </c>
      <c r="AF144">
        <v>10000</v>
      </c>
      <c r="AG144" s="76">
        <f t="shared" si="12"/>
        <v>407709.39</v>
      </c>
      <c r="AH144" s="31">
        <f t="shared" si="13"/>
        <v>945.75</v>
      </c>
      <c r="AI144" s="21">
        <f t="shared" si="14"/>
        <v>406763.64</v>
      </c>
      <c r="AJ144" s="15">
        <f t="shared" si="15"/>
        <v>4698483.26</v>
      </c>
      <c r="AK144" s="16">
        <f t="shared" si="16"/>
        <v>4270357.7</v>
      </c>
      <c r="AL144" s="26">
        <f t="shared" si="17"/>
        <v>428125.55999999959</v>
      </c>
    </row>
    <row r="145" spans="1:38" x14ac:dyDescent="0.25">
      <c r="A145" s="1" t="s">
        <v>493</v>
      </c>
      <c r="B145" s="1" t="s">
        <v>494</v>
      </c>
      <c r="C145" s="66">
        <v>5043</v>
      </c>
      <c r="D145" s="67" t="s">
        <v>1202</v>
      </c>
      <c r="E145" t="s">
        <v>3121</v>
      </c>
      <c r="F145" s="297">
        <v>704325.59</v>
      </c>
      <c r="G145" s="297">
        <v>0</v>
      </c>
      <c r="H145" s="297">
        <v>161462.01</v>
      </c>
      <c r="I145">
        <v>12641.46</v>
      </c>
      <c r="J145">
        <v>66283.41</v>
      </c>
      <c r="N145" s="297">
        <v>2709.5</v>
      </c>
      <c r="P145">
        <v>-897136.65</v>
      </c>
      <c r="R145">
        <v>1748544.54</v>
      </c>
      <c r="T145" s="297">
        <v>4454648.43</v>
      </c>
      <c r="U145" s="297">
        <v>256050</v>
      </c>
      <c r="V145" s="297">
        <v>883.13</v>
      </c>
      <c r="X145" s="297">
        <v>2550749.6</v>
      </c>
      <c r="Y145" s="297">
        <v>15000</v>
      </c>
      <c r="Z145">
        <v>2891085.6</v>
      </c>
      <c r="AA145">
        <v>38988</v>
      </c>
      <c r="AC145">
        <v>4276373.57</v>
      </c>
      <c r="AD145">
        <v>38249.410000000003</v>
      </c>
      <c r="AG145" s="76">
        <f t="shared" si="12"/>
        <v>865787.6</v>
      </c>
      <c r="AH145" s="31">
        <f t="shared" si="13"/>
        <v>2709.5</v>
      </c>
      <c r="AI145" s="21">
        <f t="shared" si="14"/>
        <v>863078.1</v>
      </c>
      <c r="AJ145" s="15">
        <f t="shared" si="15"/>
        <v>7277331.1600000001</v>
      </c>
      <c r="AK145" s="16">
        <f t="shared" si="16"/>
        <v>7244696.5800000001</v>
      </c>
      <c r="AL145" s="26">
        <f t="shared" si="17"/>
        <v>32634.580000000075</v>
      </c>
    </row>
    <row r="146" spans="1:38" x14ac:dyDescent="0.25">
      <c r="A146" s="1" t="s">
        <v>493</v>
      </c>
      <c r="B146" s="1" t="s">
        <v>494</v>
      </c>
      <c r="C146" s="66">
        <v>4781</v>
      </c>
      <c r="D146" s="67" t="s">
        <v>1203</v>
      </c>
      <c r="E146" t="s">
        <v>3122</v>
      </c>
      <c r="F146" s="297">
        <v>596227.54</v>
      </c>
      <c r="G146" s="297">
        <v>0</v>
      </c>
      <c r="H146" s="297">
        <v>87484.72</v>
      </c>
      <c r="I146">
        <v>981773.87</v>
      </c>
      <c r="J146">
        <v>95645.33</v>
      </c>
      <c r="N146" s="297">
        <v>0</v>
      </c>
      <c r="P146">
        <v>1209491.26</v>
      </c>
      <c r="R146">
        <v>577706.88</v>
      </c>
      <c r="T146" s="297">
        <v>4157791.46</v>
      </c>
      <c r="V146" s="297">
        <v>684.79</v>
      </c>
      <c r="X146" s="297">
        <v>2394672</v>
      </c>
      <c r="Y146" s="297">
        <v>15000</v>
      </c>
      <c r="Z146">
        <v>3031048.88</v>
      </c>
      <c r="AA146">
        <v>15000</v>
      </c>
      <c r="AC146">
        <v>3102659.55</v>
      </c>
      <c r="AD146">
        <v>130718.59</v>
      </c>
      <c r="AF146">
        <v>10000</v>
      </c>
      <c r="AG146" s="76">
        <f t="shared" si="12"/>
        <v>683712.26</v>
      </c>
      <c r="AH146" s="31">
        <f t="shared" si="13"/>
        <v>0</v>
      </c>
      <c r="AI146" s="21">
        <f t="shared" si="14"/>
        <v>683712.26</v>
      </c>
      <c r="AJ146" s="15">
        <f t="shared" si="15"/>
        <v>6568148.25</v>
      </c>
      <c r="AK146" s="16">
        <f t="shared" si="16"/>
        <v>6289427.0199999996</v>
      </c>
      <c r="AL146" s="26">
        <f t="shared" si="17"/>
        <v>278721.23000000045</v>
      </c>
    </row>
    <row r="147" spans="1:38" x14ac:dyDescent="0.25">
      <c r="A147" s="1" t="s">
        <v>493</v>
      </c>
      <c r="B147" s="1" t="s">
        <v>494</v>
      </c>
      <c r="C147" s="66">
        <v>7022</v>
      </c>
      <c r="D147" s="67" t="s">
        <v>1204</v>
      </c>
      <c r="E147" t="s">
        <v>3123</v>
      </c>
      <c r="F147" s="297">
        <v>1291327.73</v>
      </c>
      <c r="G147" s="297">
        <v>0</v>
      </c>
      <c r="H147" s="297">
        <v>379047.28</v>
      </c>
      <c r="I147">
        <v>57571.33</v>
      </c>
      <c r="J147">
        <v>113137.9</v>
      </c>
      <c r="N147" s="297">
        <v>54562.33</v>
      </c>
      <c r="P147">
        <v>-1607109.34</v>
      </c>
      <c r="R147">
        <v>3628551.99</v>
      </c>
      <c r="T147" s="297">
        <v>4211762.82</v>
      </c>
      <c r="U147" s="297">
        <v>725999</v>
      </c>
      <c r="V147" s="297">
        <v>1541.55</v>
      </c>
      <c r="X147" s="297">
        <v>2670857</v>
      </c>
      <c r="Y147" s="297">
        <v>15000</v>
      </c>
      <c r="Z147">
        <v>3114097</v>
      </c>
      <c r="AA147">
        <v>7000</v>
      </c>
      <c r="AC147">
        <v>4258389.93</v>
      </c>
      <c r="AD147">
        <v>33316.199999999997</v>
      </c>
      <c r="AF147">
        <v>50920.480000000003</v>
      </c>
      <c r="AG147" s="76">
        <f t="shared" si="12"/>
        <v>1670375.01</v>
      </c>
      <c r="AH147" s="31">
        <f t="shared" si="13"/>
        <v>54562.33</v>
      </c>
      <c r="AI147" s="21">
        <f t="shared" si="14"/>
        <v>1615812.68</v>
      </c>
      <c r="AJ147" s="15">
        <f t="shared" si="15"/>
        <v>7625160.3700000001</v>
      </c>
      <c r="AK147" s="16">
        <f t="shared" si="16"/>
        <v>7463723.6100000003</v>
      </c>
      <c r="AL147" s="26">
        <f t="shared" si="17"/>
        <v>161436.75999999978</v>
      </c>
    </row>
    <row r="148" spans="1:38" x14ac:dyDescent="0.25">
      <c r="A148" s="1" t="s">
        <v>493</v>
      </c>
      <c r="B148" s="1" t="s">
        <v>494</v>
      </c>
      <c r="C148" s="66">
        <v>5099</v>
      </c>
      <c r="D148" s="67" t="s">
        <v>1205</v>
      </c>
      <c r="E148" t="s">
        <v>3124</v>
      </c>
      <c r="F148" s="297">
        <v>1020411.93</v>
      </c>
      <c r="G148" s="297">
        <v>0</v>
      </c>
      <c r="H148" s="297">
        <v>63660.87</v>
      </c>
      <c r="I148">
        <v>414857.08</v>
      </c>
      <c r="J148">
        <v>86592.13</v>
      </c>
      <c r="N148" s="297">
        <v>46900</v>
      </c>
      <c r="P148">
        <v>-710280.34</v>
      </c>
      <c r="R148">
        <v>2252597.11</v>
      </c>
      <c r="T148" s="297">
        <v>3266454.65</v>
      </c>
      <c r="U148" s="297">
        <v>188000</v>
      </c>
      <c r="V148" s="297">
        <v>1058.74</v>
      </c>
      <c r="X148" s="297">
        <v>1905232</v>
      </c>
      <c r="Y148" s="297">
        <v>30000</v>
      </c>
      <c r="Z148">
        <v>2411734.9300000002</v>
      </c>
      <c r="AC148">
        <v>2715849.64</v>
      </c>
      <c r="AD148">
        <v>84720.8</v>
      </c>
      <c r="AF148">
        <v>10000</v>
      </c>
      <c r="AG148" s="76">
        <f t="shared" si="12"/>
        <v>1084072.8</v>
      </c>
      <c r="AH148" s="31">
        <f t="shared" si="13"/>
        <v>46900</v>
      </c>
      <c r="AI148" s="21">
        <f t="shared" si="14"/>
        <v>1037172.8</v>
      </c>
      <c r="AJ148" s="15">
        <f t="shared" si="15"/>
        <v>5390745.3900000006</v>
      </c>
      <c r="AK148" s="16">
        <f t="shared" si="16"/>
        <v>5222305.37</v>
      </c>
      <c r="AL148" s="26">
        <f t="shared" si="17"/>
        <v>168440.02000000048</v>
      </c>
    </row>
    <row r="149" spans="1:38" x14ac:dyDescent="0.25">
      <c r="A149" s="1" t="s">
        <v>493</v>
      </c>
      <c r="B149" s="1" t="s">
        <v>494</v>
      </c>
      <c r="C149" s="66">
        <v>2341</v>
      </c>
      <c r="D149" s="67" t="s">
        <v>1206</v>
      </c>
      <c r="E149" t="s">
        <v>3125</v>
      </c>
      <c r="F149" s="297">
        <v>329348.71999999997</v>
      </c>
      <c r="G149" s="297">
        <v>0</v>
      </c>
      <c r="H149" s="297">
        <v>47135.47</v>
      </c>
      <c r="I149">
        <v>1114569.51</v>
      </c>
      <c r="J149">
        <v>55883.33</v>
      </c>
      <c r="N149" s="297">
        <v>235</v>
      </c>
      <c r="P149">
        <v>875914.91</v>
      </c>
      <c r="R149">
        <v>605433.22</v>
      </c>
      <c r="T149" s="297">
        <v>2125377.08</v>
      </c>
      <c r="U149" s="297">
        <v>88315</v>
      </c>
      <c r="V149" s="297">
        <v>341.37</v>
      </c>
      <c r="X149" s="297">
        <v>1120569</v>
      </c>
      <c r="Y149" s="297">
        <v>-2062.8000000000002</v>
      </c>
      <c r="Z149">
        <v>1595728.2</v>
      </c>
      <c r="AC149">
        <v>1493606.09</v>
      </c>
      <c r="AD149">
        <v>117403.96</v>
      </c>
      <c r="AF149">
        <v>10000</v>
      </c>
      <c r="AG149" s="76">
        <f t="shared" si="12"/>
        <v>376484.18999999994</v>
      </c>
      <c r="AH149" s="31">
        <f t="shared" si="13"/>
        <v>235</v>
      </c>
      <c r="AI149" s="21">
        <f t="shared" si="14"/>
        <v>376249.18999999994</v>
      </c>
      <c r="AJ149" s="15">
        <f t="shared" si="15"/>
        <v>3332539.6500000004</v>
      </c>
      <c r="AK149" s="16">
        <f t="shared" si="16"/>
        <v>3216738.25</v>
      </c>
      <c r="AL149" s="26">
        <f t="shared" si="17"/>
        <v>115801.40000000037</v>
      </c>
    </row>
    <row r="150" spans="1:38" x14ac:dyDescent="0.25">
      <c r="A150" s="1" t="s">
        <v>493</v>
      </c>
      <c r="B150" s="1" t="s">
        <v>494</v>
      </c>
      <c r="C150" s="66">
        <v>1923</v>
      </c>
      <c r="D150" s="67" t="s">
        <v>1207</v>
      </c>
      <c r="E150" t="s">
        <v>3126</v>
      </c>
      <c r="F150" s="297">
        <v>519553.17</v>
      </c>
      <c r="G150" s="297">
        <v>0</v>
      </c>
      <c r="H150" s="297">
        <v>56785.95</v>
      </c>
      <c r="I150">
        <v>1167891.7</v>
      </c>
      <c r="J150">
        <v>27333.86</v>
      </c>
      <c r="N150" s="297">
        <v>297.05</v>
      </c>
      <c r="P150">
        <v>927555.26</v>
      </c>
      <c r="R150">
        <v>698047.3</v>
      </c>
      <c r="T150" s="297">
        <v>1619689.89</v>
      </c>
      <c r="U150" s="297">
        <v>60019.49</v>
      </c>
      <c r="V150" s="297">
        <v>326.77999999999997</v>
      </c>
      <c r="X150" s="297">
        <v>1597749</v>
      </c>
      <c r="Y150" s="297">
        <v>30000</v>
      </c>
      <c r="Z150">
        <v>2039177</v>
      </c>
      <c r="AC150">
        <v>1279350.54</v>
      </c>
      <c r="AD150">
        <v>96867.8</v>
      </c>
      <c r="AF150">
        <v>10000</v>
      </c>
      <c r="AG150" s="76">
        <f t="shared" si="12"/>
        <v>576339.12</v>
      </c>
      <c r="AH150" s="31">
        <f t="shared" si="13"/>
        <v>297.05</v>
      </c>
      <c r="AI150" s="21">
        <f t="shared" si="14"/>
        <v>576042.06999999995</v>
      </c>
      <c r="AJ150" s="15">
        <f t="shared" si="15"/>
        <v>3307785.16</v>
      </c>
      <c r="AK150" s="16">
        <f t="shared" si="16"/>
        <v>3425395.34</v>
      </c>
      <c r="AL150" s="26">
        <f t="shared" si="17"/>
        <v>-117610.1799999997</v>
      </c>
    </row>
    <row r="151" spans="1:38" x14ac:dyDescent="0.25">
      <c r="A151" s="1" t="s">
        <v>493</v>
      </c>
      <c r="B151" s="1" t="s">
        <v>494</v>
      </c>
      <c r="C151" s="66">
        <v>1617</v>
      </c>
      <c r="D151" s="67" t="s">
        <v>1208</v>
      </c>
      <c r="E151" t="s">
        <v>3127</v>
      </c>
      <c r="F151" s="297">
        <v>166115.41</v>
      </c>
      <c r="G151" s="297">
        <v>0</v>
      </c>
      <c r="H151" s="297">
        <v>51581.47</v>
      </c>
      <c r="I151">
        <v>807539.92</v>
      </c>
      <c r="J151">
        <v>4771.6400000000003</v>
      </c>
      <c r="N151" s="297">
        <v>5896.23</v>
      </c>
      <c r="P151">
        <v>587481.24</v>
      </c>
      <c r="R151">
        <v>399608.02</v>
      </c>
      <c r="T151" s="297">
        <v>2063187.76</v>
      </c>
      <c r="U151" s="297">
        <v>159500</v>
      </c>
      <c r="V151" s="297">
        <v>168.95</v>
      </c>
      <c r="X151" s="297">
        <v>1632744</v>
      </c>
      <c r="Y151" s="297">
        <v>15500</v>
      </c>
      <c r="Z151">
        <v>1958133</v>
      </c>
      <c r="AC151">
        <v>1677104.95</v>
      </c>
      <c r="AD151">
        <v>93537.81</v>
      </c>
      <c r="AF151">
        <v>10000</v>
      </c>
      <c r="AG151" s="76">
        <f t="shared" ref="AG151:AG189" si="18">SUM(F151:H151)</f>
        <v>217696.88</v>
      </c>
      <c r="AH151" s="31">
        <f t="shared" ref="AH151:AH189" si="19">SUM(K151:O151)</f>
        <v>5896.23</v>
      </c>
      <c r="AI151" s="21">
        <f t="shared" ref="AI151:AI189" si="20">AG151-AH151</f>
        <v>211800.65</v>
      </c>
      <c r="AJ151" s="15">
        <f t="shared" ref="AJ151:AJ189" si="21">SUM(S151:Y151)</f>
        <v>3871100.71</v>
      </c>
      <c r="AK151" s="16">
        <f t="shared" ref="AK151:AK189" si="22">SUM(Z151:AF151)</f>
        <v>3738775.7600000002</v>
      </c>
      <c r="AL151" s="26">
        <f t="shared" si="17"/>
        <v>132324.94999999972</v>
      </c>
    </row>
    <row r="152" spans="1:38" x14ac:dyDescent="0.25">
      <c r="A152" s="1" t="s">
        <v>493</v>
      </c>
      <c r="B152" s="1" t="s">
        <v>494</v>
      </c>
      <c r="C152" s="66">
        <v>1689</v>
      </c>
      <c r="D152" s="67" t="s">
        <v>1209</v>
      </c>
      <c r="E152" t="s">
        <v>3128</v>
      </c>
      <c r="F152" s="297">
        <v>337868.64</v>
      </c>
      <c r="G152" s="297">
        <v>0</v>
      </c>
      <c r="H152" s="297">
        <v>115709.09</v>
      </c>
      <c r="I152">
        <v>288754.90000000002</v>
      </c>
      <c r="J152">
        <v>71512.19</v>
      </c>
      <c r="N152" s="297">
        <v>65000</v>
      </c>
      <c r="P152">
        <v>-1009202.71</v>
      </c>
      <c r="R152">
        <v>1677902.08</v>
      </c>
      <c r="T152" s="297">
        <v>2010505.86</v>
      </c>
      <c r="U152" s="297">
        <v>113970</v>
      </c>
      <c r="V152" s="297">
        <v>334.46</v>
      </c>
      <c r="X152" s="297">
        <v>1339192</v>
      </c>
      <c r="Y152" s="297">
        <v>15000</v>
      </c>
      <c r="Z152">
        <v>1864691</v>
      </c>
      <c r="AA152">
        <v>4500</v>
      </c>
      <c r="AC152">
        <v>1317626.47</v>
      </c>
      <c r="AD152">
        <v>82088.399999999994</v>
      </c>
      <c r="AF152">
        <v>10000</v>
      </c>
      <c r="AG152" s="76">
        <f t="shared" si="18"/>
        <v>453577.73</v>
      </c>
      <c r="AH152" s="31">
        <f t="shared" si="19"/>
        <v>65000</v>
      </c>
      <c r="AI152" s="21">
        <f t="shared" si="20"/>
        <v>388577.73</v>
      </c>
      <c r="AJ152" s="15">
        <f t="shared" si="21"/>
        <v>3479002.3200000003</v>
      </c>
      <c r="AK152" s="16">
        <f t="shared" si="22"/>
        <v>3278905.8699999996</v>
      </c>
      <c r="AL152" s="26">
        <f t="shared" si="17"/>
        <v>200096.45000000065</v>
      </c>
    </row>
    <row r="153" spans="1:38" x14ac:dyDescent="0.25">
      <c r="A153" s="1" t="s">
        <v>493</v>
      </c>
      <c r="B153" s="1" t="s">
        <v>494</v>
      </c>
      <c r="C153" s="66">
        <v>4089</v>
      </c>
      <c r="D153" s="67" t="s">
        <v>1210</v>
      </c>
      <c r="E153" t="s">
        <v>3129</v>
      </c>
      <c r="F153" s="297">
        <v>452634.69</v>
      </c>
      <c r="G153" s="297">
        <v>34600</v>
      </c>
      <c r="H153" s="297">
        <v>222541.15</v>
      </c>
      <c r="I153">
        <v>735554.99</v>
      </c>
      <c r="J153">
        <v>113093.59</v>
      </c>
      <c r="N153" s="297">
        <v>656.4</v>
      </c>
      <c r="P153">
        <v>662257.37</v>
      </c>
      <c r="R153">
        <v>511906.95</v>
      </c>
      <c r="T153" s="297">
        <v>2862794.18</v>
      </c>
      <c r="U153" s="297">
        <v>262000</v>
      </c>
      <c r="V153" s="297">
        <v>498.71</v>
      </c>
      <c r="X153" s="297">
        <v>2878566</v>
      </c>
      <c r="Y153" s="297">
        <v>70000</v>
      </c>
      <c r="Z153">
        <v>3620693</v>
      </c>
      <c r="AA153">
        <v>16048</v>
      </c>
      <c r="AC153">
        <v>1741567.2</v>
      </c>
      <c r="AD153">
        <v>115713.05</v>
      </c>
      <c r="AF153">
        <v>10000</v>
      </c>
      <c r="AG153" s="76">
        <f t="shared" si="18"/>
        <v>709775.84</v>
      </c>
      <c r="AH153" s="31">
        <f t="shared" si="19"/>
        <v>656.4</v>
      </c>
      <c r="AI153" s="21">
        <f t="shared" si="20"/>
        <v>709119.44</v>
      </c>
      <c r="AJ153" s="15">
        <f t="shared" si="21"/>
        <v>6073858.8900000006</v>
      </c>
      <c r="AK153" s="16">
        <f t="shared" si="22"/>
        <v>5504021.25</v>
      </c>
      <c r="AL153" s="26">
        <f t="shared" si="17"/>
        <v>569837.6400000006</v>
      </c>
    </row>
    <row r="154" spans="1:38" x14ac:dyDescent="0.25">
      <c r="A154" s="1" t="s">
        <v>493</v>
      </c>
      <c r="B154" s="1" t="s">
        <v>494</v>
      </c>
      <c r="C154" s="66">
        <v>5940</v>
      </c>
      <c r="D154" s="67" t="s">
        <v>1211</v>
      </c>
      <c r="E154" t="s">
        <v>3130</v>
      </c>
      <c r="F154" s="297">
        <v>1079583.7</v>
      </c>
      <c r="G154" s="297">
        <v>0</v>
      </c>
      <c r="H154" s="297">
        <v>179359.75</v>
      </c>
      <c r="I154">
        <v>629993.18000000005</v>
      </c>
      <c r="J154">
        <v>142844.41</v>
      </c>
      <c r="N154" s="297">
        <v>127215</v>
      </c>
      <c r="P154">
        <v>-1553505.16</v>
      </c>
      <c r="R154">
        <v>3252587.34</v>
      </c>
      <c r="T154" s="297">
        <v>3168580.73</v>
      </c>
      <c r="U154" s="297">
        <v>140300</v>
      </c>
      <c r="V154" s="297">
        <v>890.59</v>
      </c>
      <c r="X154" s="297">
        <v>1911904</v>
      </c>
      <c r="Y154" s="297">
        <v>33000</v>
      </c>
      <c r="Z154">
        <v>2601410</v>
      </c>
      <c r="AA154">
        <v>3000</v>
      </c>
      <c r="AC154">
        <v>2044286.52</v>
      </c>
      <c r="AD154">
        <v>193974.44</v>
      </c>
      <c r="AF154">
        <v>10000</v>
      </c>
      <c r="AG154" s="76">
        <f t="shared" si="18"/>
        <v>1258943.45</v>
      </c>
      <c r="AH154" s="31">
        <f t="shared" si="19"/>
        <v>127215</v>
      </c>
      <c r="AI154" s="21">
        <f t="shared" si="20"/>
        <v>1131728.45</v>
      </c>
      <c r="AJ154" s="15">
        <f t="shared" si="21"/>
        <v>5254675.32</v>
      </c>
      <c r="AK154" s="16">
        <f t="shared" si="22"/>
        <v>4852670.96</v>
      </c>
      <c r="AL154" s="26">
        <f t="shared" si="17"/>
        <v>402004.36000000034</v>
      </c>
    </row>
    <row r="155" spans="1:38" x14ac:dyDescent="0.25">
      <c r="A155" s="1" t="s">
        <v>493</v>
      </c>
      <c r="B155" s="1" t="s">
        <v>494</v>
      </c>
      <c r="C155" s="66">
        <v>3290</v>
      </c>
      <c r="D155" s="67" t="s">
        <v>1212</v>
      </c>
      <c r="E155" t="s">
        <v>3175</v>
      </c>
      <c r="F155" s="297">
        <v>673025.16</v>
      </c>
      <c r="G155" s="297">
        <v>0</v>
      </c>
      <c r="H155" s="297">
        <v>147164.97</v>
      </c>
      <c r="I155">
        <v>1476238.04</v>
      </c>
      <c r="J155">
        <v>103882.92</v>
      </c>
      <c r="N155" s="297">
        <v>142.85</v>
      </c>
      <c r="P155">
        <v>-529564.99</v>
      </c>
      <c r="R155">
        <v>2705484.32</v>
      </c>
      <c r="T155" s="297">
        <v>2353533.14</v>
      </c>
      <c r="U155" s="297">
        <v>200380</v>
      </c>
      <c r="V155" s="297">
        <v>712.5</v>
      </c>
      <c r="X155" s="297">
        <v>1209710</v>
      </c>
      <c r="Y155" s="297">
        <v>16480</v>
      </c>
      <c r="Z155">
        <v>1620789</v>
      </c>
      <c r="AA155">
        <v>720</v>
      </c>
      <c r="AC155">
        <v>1767668.13</v>
      </c>
      <c r="AD155">
        <v>142159.1</v>
      </c>
      <c r="AF155">
        <v>10000</v>
      </c>
      <c r="AG155" s="76">
        <f t="shared" si="18"/>
        <v>820190.13</v>
      </c>
      <c r="AH155" s="31">
        <f t="shared" si="19"/>
        <v>142.85</v>
      </c>
      <c r="AI155" s="21">
        <f t="shared" si="20"/>
        <v>820047.28</v>
      </c>
      <c r="AJ155" s="15">
        <f t="shared" si="21"/>
        <v>3780815.64</v>
      </c>
      <c r="AK155" s="16">
        <f t="shared" si="22"/>
        <v>3541336.23</v>
      </c>
      <c r="AL155" s="26">
        <f t="shared" si="17"/>
        <v>239479.41000000015</v>
      </c>
    </row>
    <row r="156" spans="1:38" x14ac:dyDescent="0.25">
      <c r="A156" s="1" t="s">
        <v>497</v>
      </c>
      <c r="B156" s="1" t="s">
        <v>498</v>
      </c>
      <c r="C156" s="66">
        <v>3875</v>
      </c>
      <c r="D156" s="67" t="s">
        <v>1213</v>
      </c>
      <c r="E156" t="s">
        <v>3131</v>
      </c>
      <c r="F156" s="297">
        <v>691365.1</v>
      </c>
      <c r="G156" s="297">
        <v>0</v>
      </c>
      <c r="H156" s="297">
        <v>74603.5</v>
      </c>
      <c r="I156">
        <v>274132.26</v>
      </c>
      <c r="J156">
        <v>90586.77</v>
      </c>
      <c r="N156" s="297">
        <v>1418.04</v>
      </c>
      <c r="Q156">
        <v>-771368.44</v>
      </c>
      <c r="R156">
        <v>1733406.94</v>
      </c>
      <c r="T156" s="297">
        <v>1732028.77</v>
      </c>
      <c r="U156" s="297">
        <v>775915</v>
      </c>
      <c r="V156" s="297">
        <v>542.46</v>
      </c>
      <c r="X156" s="297">
        <v>1954720</v>
      </c>
      <c r="Y156" s="297">
        <v>12500</v>
      </c>
      <c r="Z156">
        <v>2700024.25</v>
      </c>
      <c r="AA156">
        <v>2000</v>
      </c>
      <c r="AB156">
        <v>11386</v>
      </c>
      <c r="AC156">
        <v>886366.63</v>
      </c>
      <c r="AD156">
        <v>260808.26</v>
      </c>
      <c r="AF156">
        <v>45000</v>
      </c>
      <c r="AG156" s="76">
        <f t="shared" si="18"/>
        <v>765968.6</v>
      </c>
      <c r="AH156" s="31">
        <f t="shared" si="19"/>
        <v>1418.04</v>
      </c>
      <c r="AI156" s="21">
        <f t="shared" si="20"/>
        <v>764550.55999999994</v>
      </c>
      <c r="AJ156" s="15">
        <f t="shared" si="21"/>
        <v>4475706.2300000004</v>
      </c>
      <c r="AK156" s="16">
        <f t="shared" si="22"/>
        <v>3905585.1399999997</v>
      </c>
      <c r="AL156" s="26">
        <f t="shared" si="17"/>
        <v>570121.09000000078</v>
      </c>
    </row>
    <row r="157" spans="1:38" x14ac:dyDescent="0.25">
      <c r="A157" s="1" t="s">
        <v>497</v>
      </c>
      <c r="B157" s="1" t="s">
        <v>498</v>
      </c>
      <c r="C157" s="66">
        <v>4209</v>
      </c>
      <c r="D157" s="67" t="s">
        <v>1214</v>
      </c>
      <c r="E157" t="s">
        <v>3132</v>
      </c>
      <c r="F157" s="297">
        <v>436655.72</v>
      </c>
      <c r="G157" s="297">
        <v>0</v>
      </c>
      <c r="H157" s="297">
        <v>34000.230000000003</v>
      </c>
      <c r="I157">
        <v>68331.8</v>
      </c>
      <c r="J157">
        <v>73753.259999999995</v>
      </c>
      <c r="N157" s="297">
        <v>0</v>
      </c>
      <c r="Q157">
        <v>-1475347.24</v>
      </c>
      <c r="R157">
        <v>1890457.72</v>
      </c>
      <c r="T157" s="297">
        <v>1054660.18</v>
      </c>
      <c r="U157" s="297">
        <v>504281</v>
      </c>
      <c r="V157" s="297">
        <v>376.14</v>
      </c>
      <c r="X157" s="297">
        <v>1244640</v>
      </c>
      <c r="Y157" s="297">
        <v>30000</v>
      </c>
      <c r="Z157">
        <v>1594749</v>
      </c>
      <c r="AB157">
        <v>4800</v>
      </c>
      <c r="AC157">
        <v>611478.25</v>
      </c>
      <c r="AD157">
        <v>34024.54</v>
      </c>
      <c r="AF157">
        <v>54000</v>
      </c>
      <c r="AG157" s="76">
        <f t="shared" si="18"/>
        <v>470655.94999999995</v>
      </c>
      <c r="AH157" s="31">
        <f t="shared" si="19"/>
        <v>0</v>
      </c>
      <c r="AI157" s="21">
        <f t="shared" si="20"/>
        <v>470655.94999999995</v>
      </c>
      <c r="AJ157" s="15">
        <f t="shared" si="21"/>
        <v>2833957.32</v>
      </c>
      <c r="AK157" s="16">
        <f t="shared" si="22"/>
        <v>2299051.79</v>
      </c>
      <c r="AL157" s="26">
        <f t="shared" si="17"/>
        <v>534905.5299999998</v>
      </c>
    </row>
    <row r="158" spans="1:38" x14ac:dyDescent="0.25">
      <c r="A158" s="1" t="s">
        <v>497</v>
      </c>
      <c r="B158" s="1" t="s">
        <v>498</v>
      </c>
      <c r="C158" s="66">
        <v>5209</v>
      </c>
      <c r="D158" s="67" t="s">
        <v>1215</v>
      </c>
      <c r="E158" t="s">
        <v>3133</v>
      </c>
      <c r="F158" s="297">
        <v>323219.02</v>
      </c>
      <c r="G158" s="297">
        <v>0</v>
      </c>
      <c r="H158" s="297">
        <v>129489.27</v>
      </c>
      <c r="I158">
        <v>1934031.62</v>
      </c>
      <c r="J158">
        <v>-80724.399999999994</v>
      </c>
      <c r="N158" s="297">
        <v>6.9</v>
      </c>
      <c r="Q158">
        <v>1780150.13</v>
      </c>
      <c r="R158">
        <v>715300.29</v>
      </c>
      <c r="T158" s="297">
        <v>1903438.59</v>
      </c>
      <c r="U158" s="297">
        <v>168030</v>
      </c>
      <c r="V158" s="297">
        <v>423.24</v>
      </c>
      <c r="X158" s="297">
        <v>1506000</v>
      </c>
      <c r="Y158" s="297">
        <v>15000</v>
      </c>
      <c r="Z158">
        <v>2342449</v>
      </c>
      <c r="AB158">
        <v>15080</v>
      </c>
      <c r="AC158">
        <v>598099.34</v>
      </c>
      <c r="AD158">
        <v>319217.3</v>
      </c>
      <c r="AG158" s="76">
        <f t="shared" si="18"/>
        <v>452708.29000000004</v>
      </c>
      <c r="AH158" s="31">
        <f t="shared" si="19"/>
        <v>6.9</v>
      </c>
      <c r="AI158" s="21">
        <f t="shared" si="20"/>
        <v>452701.39</v>
      </c>
      <c r="AJ158" s="15">
        <f t="shared" si="21"/>
        <v>3592891.83</v>
      </c>
      <c r="AK158" s="16">
        <f t="shared" si="22"/>
        <v>3274845.6399999997</v>
      </c>
      <c r="AL158" s="26">
        <f t="shared" si="17"/>
        <v>318046.19000000041</v>
      </c>
    </row>
    <row r="159" spans="1:38" x14ac:dyDescent="0.25">
      <c r="A159" s="1" t="s">
        <v>497</v>
      </c>
      <c r="B159" s="1" t="s">
        <v>498</v>
      </c>
      <c r="C159" s="66">
        <v>5460</v>
      </c>
      <c r="D159" s="67" t="s">
        <v>1216</v>
      </c>
      <c r="E159" t="s">
        <v>3134</v>
      </c>
      <c r="F159" s="297">
        <v>315186.78000000003</v>
      </c>
      <c r="G159" s="297">
        <v>0</v>
      </c>
      <c r="H159" s="297">
        <v>131800.28</v>
      </c>
      <c r="I159">
        <v>102420.36</v>
      </c>
      <c r="J159">
        <v>82980.42</v>
      </c>
      <c r="N159" s="297">
        <v>7</v>
      </c>
      <c r="Q159">
        <v>-819109.57</v>
      </c>
      <c r="R159">
        <v>1595931.52</v>
      </c>
      <c r="T159" s="297">
        <v>1864918.22</v>
      </c>
      <c r="U159" s="297">
        <v>83500</v>
      </c>
      <c r="V159" s="297">
        <v>663.75</v>
      </c>
      <c r="X159" s="297">
        <v>1356600</v>
      </c>
      <c r="Z159">
        <v>2185800</v>
      </c>
      <c r="AB159">
        <v>22096</v>
      </c>
      <c r="AC159">
        <v>603132.53</v>
      </c>
      <c r="AD159">
        <v>107117.8</v>
      </c>
      <c r="AF159">
        <v>104051.75</v>
      </c>
      <c r="AG159" s="76">
        <f t="shared" si="18"/>
        <v>446987.06000000006</v>
      </c>
      <c r="AH159" s="31">
        <f t="shared" si="19"/>
        <v>7</v>
      </c>
      <c r="AI159" s="21">
        <f t="shared" si="20"/>
        <v>446980.06000000006</v>
      </c>
      <c r="AJ159" s="15">
        <f t="shared" si="21"/>
        <v>3305681.9699999997</v>
      </c>
      <c r="AK159" s="16">
        <f t="shared" si="22"/>
        <v>3022198.08</v>
      </c>
      <c r="AL159" s="26">
        <f t="shared" si="17"/>
        <v>283483.88999999966</v>
      </c>
    </row>
    <row r="160" spans="1:38" x14ac:dyDescent="0.25">
      <c r="A160" s="1" t="s">
        <v>501</v>
      </c>
      <c r="B160" s="1" t="s">
        <v>502</v>
      </c>
      <c r="C160" s="66">
        <v>2090</v>
      </c>
      <c r="D160" s="67" t="s">
        <v>1217</v>
      </c>
      <c r="E160" t="s">
        <v>3135</v>
      </c>
      <c r="F160" s="297">
        <v>363926.01</v>
      </c>
      <c r="G160" s="297">
        <v>0</v>
      </c>
      <c r="H160" s="297">
        <v>45388.39</v>
      </c>
      <c r="I160">
        <v>244645.98</v>
      </c>
      <c r="J160">
        <v>900082.18</v>
      </c>
      <c r="K160" s="297">
        <v>14355</v>
      </c>
      <c r="N160" s="297">
        <v>9.34</v>
      </c>
      <c r="Q160">
        <v>-1351937.17</v>
      </c>
      <c r="R160">
        <v>2218013.29</v>
      </c>
      <c r="T160" s="297">
        <v>1494937.67</v>
      </c>
      <c r="U160" s="297">
        <v>14250</v>
      </c>
      <c r="V160" s="297">
        <v>1190.43</v>
      </c>
      <c r="X160" s="297">
        <v>1483870</v>
      </c>
      <c r="Z160">
        <v>1863271</v>
      </c>
      <c r="AC160">
        <v>237608.48</v>
      </c>
      <c r="AD160">
        <v>83952.02</v>
      </c>
      <c r="AG160" s="76">
        <f t="shared" si="18"/>
        <v>409314.4</v>
      </c>
      <c r="AH160" s="31">
        <f t="shared" si="19"/>
        <v>14364.34</v>
      </c>
      <c r="AI160" s="21">
        <f t="shared" si="20"/>
        <v>394950.06</v>
      </c>
      <c r="AJ160" s="15">
        <f t="shared" si="21"/>
        <v>2994248.0999999996</v>
      </c>
      <c r="AK160" s="16">
        <f t="shared" si="22"/>
        <v>2184831.5</v>
      </c>
      <c r="AL160" s="26">
        <f t="shared" si="17"/>
        <v>809416.59999999963</v>
      </c>
    </row>
    <row r="161" spans="1:38" x14ac:dyDescent="0.25">
      <c r="A161" s="1" t="s">
        <v>501</v>
      </c>
      <c r="B161" s="1" t="s">
        <v>502</v>
      </c>
      <c r="C161" s="66">
        <v>3852</v>
      </c>
      <c r="D161" s="67" t="s">
        <v>1218</v>
      </c>
      <c r="E161" t="s">
        <v>3136</v>
      </c>
      <c r="F161" s="297">
        <v>354235</v>
      </c>
      <c r="G161" s="297">
        <v>0</v>
      </c>
      <c r="H161" s="297">
        <v>55449.26</v>
      </c>
      <c r="I161">
        <v>110311</v>
      </c>
      <c r="J161">
        <v>330454.90999999997</v>
      </c>
      <c r="K161" s="297">
        <v>23091</v>
      </c>
      <c r="N161" s="297">
        <v>814.95</v>
      </c>
      <c r="Q161">
        <v>-765562.14</v>
      </c>
      <c r="R161">
        <v>1904185.77</v>
      </c>
      <c r="T161" s="297">
        <v>889318.44</v>
      </c>
      <c r="U161" s="297">
        <v>115337</v>
      </c>
      <c r="V161" s="297">
        <v>599.64</v>
      </c>
      <c r="X161" s="297">
        <v>2439480.5</v>
      </c>
      <c r="Y161" s="297">
        <v>11840</v>
      </c>
      <c r="Z161">
        <v>2927208.5</v>
      </c>
      <c r="AC161">
        <v>412591.54</v>
      </c>
      <c r="AD161">
        <v>171704.95</v>
      </c>
      <c r="AG161" s="76">
        <f t="shared" si="18"/>
        <v>409684.26</v>
      </c>
      <c r="AH161" s="31">
        <f t="shared" si="19"/>
        <v>23905.95</v>
      </c>
      <c r="AI161" s="21">
        <f t="shared" si="20"/>
        <v>385778.31</v>
      </c>
      <c r="AJ161" s="15">
        <f t="shared" si="21"/>
        <v>3456575.58</v>
      </c>
      <c r="AK161" s="16">
        <f t="shared" si="22"/>
        <v>3511504.99</v>
      </c>
      <c r="AL161" s="26">
        <f t="shared" si="17"/>
        <v>-54929.410000000149</v>
      </c>
    </row>
    <row r="162" spans="1:38" x14ac:dyDescent="0.25">
      <c r="A162" s="1" t="s">
        <v>501</v>
      </c>
      <c r="B162" s="1" t="s">
        <v>502</v>
      </c>
      <c r="C162" s="66">
        <v>4000</v>
      </c>
      <c r="D162" s="67" t="s">
        <v>1219</v>
      </c>
      <c r="E162" t="s">
        <v>3137</v>
      </c>
      <c r="F162" s="297">
        <v>179635.92</v>
      </c>
      <c r="G162" s="297">
        <v>0</v>
      </c>
      <c r="H162" s="297">
        <v>47109.05</v>
      </c>
      <c r="I162">
        <v>351386.02</v>
      </c>
      <c r="J162">
        <v>375979.27</v>
      </c>
      <c r="N162" s="297">
        <v>305.33999999999997</v>
      </c>
      <c r="Q162">
        <v>-872815.34</v>
      </c>
      <c r="R162">
        <v>2050038.21</v>
      </c>
      <c r="T162" s="297">
        <v>994670.84</v>
      </c>
      <c r="V162" s="297">
        <v>408.93</v>
      </c>
      <c r="X162" s="297">
        <v>1595596</v>
      </c>
      <c r="Z162">
        <v>2118845</v>
      </c>
      <c r="AC162">
        <v>246692.44</v>
      </c>
      <c r="AD162">
        <v>204043.78</v>
      </c>
      <c r="AG162" s="76">
        <f t="shared" si="18"/>
        <v>226744.97000000003</v>
      </c>
      <c r="AH162" s="31">
        <f t="shared" si="19"/>
        <v>305.33999999999997</v>
      </c>
      <c r="AI162" s="21">
        <f t="shared" si="20"/>
        <v>226439.63000000003</v>
      </c>
      <c r="AJ162" s="15">
        <f t="shared" si="21"/>
        <v>2590675.77</v>
      </c>
      <c r="AK162" s="16">
        <f t="shared" si="22"/>
        <v>2569581.2199999997</v>
      </c>
      <c r="AL162" s="26">
        <f t="shared" si="17"/>
        <v>21094.550000000279</v>
      </c>
    </row>
    <row r="163" spans="1:38" x14ac:dyDescent="0.25">
      <c r="A163" s="1" t="s">
        <v>501</v>
      </c>
      <c r="B163" s="1" t="s">
        <v>502</v>
      </c>
      <c r="C163" s="66">
        <v>5502</v>
      </c>
      <c r="D163" s="67" t="s">
        <v>1220</v>
      </c>
      <c r="E163" t="s">
        <v>3138</v>
      </c>
      <c r="F163" s="297">
        <v>444029.67</v>
      </c>
      <c r="G163" s="297">
        <v>0</v>
      </c>
      <c r="H163" s="297">
        <v>95280.86</v>
      </c>
      <c r="I163">
        <v>1201670.74</v>
      </c>
      <c r="J163">
        <v>272051.31</v>
      </c>
      <c r="K163" s="297">
        <v>2190</v>
      </c>
      <c r="N163" s="297">
        <v>480</v>
      </c>
      <c r="Q163">
        <v>1961602.78</v>
      </c>
      <c r="R163">
        <v>345682.71</v>
      </c>
      <c r="T163" s="297">
        <v>662445.65</v>
      </c>
      <c r="U163" s="297">
        <v>281300</v>
      </c>
      <c r="V163" s="297">
        <v>684.33</v>
      </c>
      <c r="X163" s="297">
        <v>2231783</v>
      </c>
      <c r="Y163" s="297">
        <v>37331</v>
      </c>
      <c r="Z163">
        <v>2715643</v>
      </c>
      <c r="AC163">
        <v>238083.51</v>
      </c>
      <c r="AD163">
        <v>318540.38</v>
      </c>
      <c r="AG163" s="76">
        <f t="shared" si="18"/>
        <v>539310.53</v>
      </c>
      <c r="AH163" s="31">
        <f t="shared" si="19"/>
        <v>2670</v>
      </c>
      <c r="AI163" s="21">
        <f t="shared" si="20"/>
        <v>536640.53</v>
      </c>
      <c r="AJ163" s="15">
        <f t="shared" si="21"/>
        <v>3213543.98</v>
      </c>
      <c r="AK163" s="16">
        <f t="shared" si="22"/>
        <v>3272266.8899999997</v>
      </c>
      <c r="AL163" s="26">
        <f t="shared" si="17"/>
        <v>-58722.909999999683</v>
      </c>
    </row>
    <row r="164" spans="1:38" x14ac:dyDescent="0.25">
      <c r="A164" s="1" t="s">
        <v>505</v>
      </c>
      <c r="B164" s="1" t="s">
        <v>506</v>
      </c>
      <c r="C164" s="66">
        <v>2505</v>
      </c>
      <c r="D164" s="67" t="s">
        <v>1221</v>
      </c>
      <c r="E164" t="s">
        <v>3139</v>
      </c>
      <c r="F164" s="297">
        <v>899466.47</v>
      </c>
      <c r="G164" s="297">
        <v>0</v>
      </c>
      <c r="H164" s="297">
        <v>60947.29</v>
      </c>
      <c r="I164">
        <v>682268.75</v>
      </c>
      <c r="J164">
        <v>142866.68</v>
      </c>
      <c r="N164" s="297">
        <v>540.02</v>
      </c>
      <c r="Q164">
        <v>969753.64</v>
      </c>
      <c r="R164">
        <v>633085.80000000005</v>
      </c>
      <c r="T164" s="297">
        <v>1065346.28</v>
      </c>
      <c r="U164" s="297">
        <v>234400</v>
      </c>
      <c r="V164" s="297">
        <v>785.58</v>
      </c>
      <c r="X164" s="297">
        <v>907240</v>
      </c>
      <c r="Y164" s="297">
        <v>48740</v>
      </c>
      <c r="Z164">
        <v>1270021</v>
      </c>
      <c r="AC164">
        <v>480392.32</v>
      </c>
      <c r="AD164">
        <v>154300.01999999999</v>
      </c>
      <c r="AG164" s="76">
        <f t="shared" si="18"/>
        <v>960413.76</v>
      </c>
      <c r="AH164" s="31">
        <f t="shared" si="19"/>
        <v>540.02</v>
      </c>
      <c r="AI164" s="21">
        <f t="shared" si="20"/>
        <v>959873.74</v>
      </c>
      <c r="AJ164" s="15">
        <f t="shared" si="21"/>
        <v>2256511.8600000003</v>
      </c>
      <c r="AK164" s="16">
        <f t="shared" si="22"/>
        <v>1904713.34</v>
      </c>
      <c r="AL164" s="26">
        <f t="shared" si="17"/>
        <v>351798.52000000025</v>
      </c>
    </row>
    <row r="165" spans="1:38" x14ac:dyDescent="0.25">
      <c r="A165" s="1" t="s">
        <v>505</v>
      </c>
      <c r="B165" s="1" t="s">
        <v>506</v>
      </c>
      <c r="C165" s="66">
        <v>3733</v>
      </c>
      <c r="D165" s="67" t="s">
        <v>1222</v>
      </c>
      <c r="E165" t="s">
        <v>3140</v>
      </c>
      <c r="F165" s="297">
        <v>1701287.66</v>
      </c>
      <c r="G165" s="297">
        <v>0</v>
      </c>
      <c r="H165" s="297">
        <v>35558.33</v>
      </c>
      <c r="I165">
        <v>65393.39</v>
      </c>
      <c r="J165">
        <v>221324.36</v>
      </c>
      <c r="N165" s="297">
        <v>811.97</v>
      </c>
      <c r="Q165">
        <v>148508.89000000001</v>
      </c>
      <c r="R165">
        <v>1315994.6399999999</v>
      </c>
      <c r="T165" s="297">
        <v>1420969.94</v>
      </c>
      <c r="U165" s="297">
        <v>204000</v>
      </c>
      <c r="V165" s="297">
        <v>1758.16</v>
      </c>
      <c r="X165" s="297">
        <v>1874060</v>
      </c>
      <c r="Y165" s="297">
        <v>131340</v>
      </c>
      <c r="Z165">
        <v>2316657</v>
      </c>
      <c r="AC165">
        <v>508952.86</v>
      </c>
      <c r="AD165">
        <v>32183.4</v>
      </c>
      <c r="AE165">
        <v>51360</v>
      </c>
      <c r="AG165" s="76">
        <f t="shared" si="18"/>
        <v>1736845.99</v>
      </c>
      <c r="AH165" s="31">
        <f t="shared" si="19"/>
        <v>811.97</v>
      </c>
      <c r="AI165" s="21">
        <f t="shared" si="20"/>
        <v>1736034.02</v>
      </c>
      <c r="AJ165" s="15">
        <f t="shared" si="21"/>
        <v>3632128.0999999996</v>
      </c>
      <c r="AK165" s="16">
        <f t="shared" si="22"/>
        <v>2909153.26</v>
      </c>
      <c r="AL165" s="26">
        <f t="shared" si="17"/>
        <v>722974.83999999985</v>
      </c>
    </row>
    <row r="166" spans="1:38" x14ac:dyDescent="0.25">
      <c r="A166" s="1" t="s">
        <v>505</v>
      </c>
      <c r="B166" s="1" t="s">
        <v>506</v>
      </c>
      <c r="C166" s="66">
        <v>5221</v>
      </c>
      <c r="D166" s="67" t="s">
        <v>1223</v>
      </c>
      <c r="E166" t="s">
        <v>3141</v>
      </c>
      <c r="F166" s="297">
        <v>1068610</v>
      </c>
      <c r="G166" s="297">
        <v>0</v>
      </c>
      <c r="H166" s="297">
        <v>58668.74</v>
      </c>
      <c r="I166">
        <v>82743.22</v>
      </c>
      <c r="J166">
        <v>399667.39</v>
      </c>
      <c r="K166" s="297">
        <v>0</v>
      </c>
      <c r="N166" s="297">
        <v>683.05</v>
      </c>
      <c r="Q166">
        <v>-410467.24</v>
      </c>
      <c r="R166">
        <v>1954472.19</v>
      </c>
      <c r="T166" s="297">
        <v>1505163.32</v>
      </c>
      <c r="U166" s="297">
        <v>186000</v>
      </c>
      <c r="V166" s="297">
        <v>979.87</v>
      </c>
      <c r="X166" s="297">
        <v>2392430</v>
      </c>
      <c r="Y166" s="297">
        <v>30000</v>
      </c>
      <c r="Z166">
        <v>2849192</v>
      </c>
      <c r="AC166">
        <v>829925.14</v>
      </c>
      <c r="AD166">
        <v>174644.7</v>
      </c>
      <c r="AE166">
        <v>52500</v>
      </c>
      <c r="AG166" s="76">
        <f t="shared" si="18"/>
        <v>1127278.74</v>
      </c>
      <c r="AH166" s="31">
        <f t="shared" si="19"/>
        <v>683.05</v>
      </c>
      <c r="AI166" s="21">
        <f t="shared" si="20"/>
        <v>1126595.69</v>
      </c>
      <c r="AJ166" s="15">
        <f t="shared" si="21"/>
        <v>4114573.1900000004</v>
      </c>
      <c r="AK166" s="16">
        <f t="shared" si="22"/>
        <v>3906261.8400000003</v>
      </c>
      <c r="AL166" s="26">
        <f t="shared" si="17"/>
        <v>208311.35000000009</v>
      </c>
    </row>
    <row r="167" spans="1:38" x14ac:dyDescent="0.25">
      <c r="A167" s="1" t="s">
        <v>505</v>
      </c>
      <c r="B167" s="1" t="s">
        <v>506</v>
      </c>
      <c r="C167" s="66">
        <v>2747</v>
      </c>
      <c r="D167" s="67" t="s">
        <v>1224</v>
      </c>
      <c r="E167" t="s">
        <v>3142</v>
      </c>
      <c r="F167" s="297">
        <v>1159920.1599999999</v>
      </c>
      <c r="G167" s="297">
        <v>0</v>
      </c>
      <c r="H167" s="297">
        <v>36440.5</v>
      </c>
      <c r="I167">
        <v>300633.26</v>
      </c>
      <c r="J167">
        <v>36478.269999999997</v>
      </c>
      <c r="K167" s="297">
        <v>10100</v>
      </c>
      <c r="N167" s="297">
        <v>0</v>
      </c>
      <c r="Q167">
        <v>-258143.61</v>
      </c>
      <c r="R167">
        <v>1659140.58</v>
      </c>
      <c r="T167" s="297">
        <v>1328299.9099999999</v>
      </c>
      <c r="U167" s="297">
        <v>25800</v>
      </c>
      <c r="V167" s="297">
        <v>1299.6099999999999</v>
      </c>
      <c r="X167" s="297">
        <v>1476120</v>
      </c>
      <c r="Y167" s="297">
        <v>33800</v>
      </c>
      <c r="Z167">
        <v>1809253</v>
      </c>
      <c r="AC167">
        <v>788771.46</v>
      </c>
      <c r="AD167">
        <v>92386.880000000005</v>
      </c>
      <c r="AE167">
        <v>45000</v>
      </c>
      <c r="AG167" s="76">
        <f t="shared" si="18"/>
        <v>1196360.6599999999</v>
      </c>
      <c r="AH167" s="31">
        <f t="shared" si="19"/>
        <v>10100</v>
      </c>
      <c r="AI167" s="21">
        <f t="shared" si="20"/>
        <v>1186260.6599999999</v>
      </c>
      <c r="AJ167" s="15">
        <f t="shared" si="21"/>
        <v>2865319.52</v>
      </c>
      <c r="AK167" s="16">
        <f t="shared" si="22"/>
        <v>2735411.34</v>
      </c>
      <c r="AL167" s="26">
        <f t="shared" si="17"/>
        <v>129908.18000000017</v>
      </c>
    </row>
    <row r="168" spans="1:38" x14ac:dyDescent="0.25">
      <c r="A168" s="1" t="s">
        <v>505</v>
      </c>
      <c r="B168" s="1" t="s">
        <v>506</v>
      </c>
      <c r="C168" s="66">
        <v>3860</v>
      </c>
      <c r="D168" s="67" t="s">
        <v>1225</v>
      </c>
      <c r="E168" t="s">
        <v>3143</v>
      </c>
      <c r="F168" s="297">
        <v>192333.32</v>
      </c>
      <c r="G168" s="297">
        <v>0</v>
      </c>
      <c r="H168" s="297">
        <v>22704.13</v>
      </c>
      <c r="I168">
        <v>143345.1</v>
      </c>
      <c r="J168">
        <v>188592.97</v>
      </c>
      <c r="K168" s="297">
        <v>9990</v>
      </c>
      <c r="N168" s="297">
        <v>402.42</v>
      </c>
      <c r="Q168">
        <v>-2633095.4700000002</v>
      </c>
      <c r="R168">
        <v>3430123.36</v>
      </c>
      <c r="T168" s="297">
        <v>1460147.07</v>
      </c>
      <c r="V168" s="297">
        <v>417.94</v>
      </c>
      <c r="X168" s="297">
        <v>2452090</v>
      </c>
      <c r="Y168" s="297">
        <v>18500</v>
      </c>
      <c r="Z168">
        <v>2882428.79</v>
      </c>
      <c r="AA168">
        <v>14072</v>
      </c>
      <c r="AB168">
        <v>19000</v>
      </c>
      <c r="AC168">
        <v>985908.51</v>
      </c>
      <c r="AD168">
        <v>102157.4</v>
      </c>
      <c r="AE168">
        <v>36000</v>
      </c>
      <c r="AG168" s="76">
        <f t="shared" si="18"/>
        <v>215037.45</v>
      </c>
      <c r="AH168" s="31">
        <f t="shared" si="19"/>
        <v>10392.42</v>
      </c>
      <c r="AI168" s="21">
        <f t="shared" si="20"/>
        <v>204645.03</v>
      </c>
      <c r="AJ168" s="15">
        <f t="shared" si="21"/>
        <v>3931155.01</v>
      </c>
      <c r="AK168" s="16">
        <f t="shared" si="22"/>
        <v>4039566.6999999997</v>
      </c>
      <c r="AL168" s="26">
        <f t="shared" si="17"/>
        <v>-108411.68999999994</v>
      </c>
    </row>
    <row r="169" spans="1:38" x14ac:dyDescent="0.25">
      <c r="A169" s="1" t="s">
        <v>509</v>
      </c>
      <c r="B169" s="1" t="s">
        <v>510</v>
      </c>
      <c r="C169" s="66">
        <v>992</v>
      </c>
      <c r="D169" s="67" t="s">
        <v>1226</v>
      </c>
      <c r="E169" t="s">
        <v>3144</v>
      </c>
      <c r="F169" s="297">
        <v>546562.54</v>
      </c>
      <c r="G169" s="297">
        <v>0</v>
      </c>
      <c r="H169" s="297">
        <v>75168.289999999994</v>
      </c>
      <c r="I169">
        <v>397642.63</v>
      </c>
      <c r="J169">
        <v>198452.49</v>
      </c>
      <c r="N169" s="297">
        <v>1348.06</v>
      </c>
      <c r="Q169">
        <v>915401.62</v>
      </c>
      <c r="T169" s="297">
        <v>1765850.31</v>
      </c>
      <c r="U169" s="297">
        <v>54200</v>
      </c>
      <c r="V169" s="297">
        <v>770.37</v>
      </c>
      <c r="X169" s="297">
        <v>1226880</v>
      </c>
      <c r="Y169" s="297">
        <v>18500</v>
      </c>
      <c r="Z169">
        <v>1701886</v>
      </c>
      <c r="AA169">
        <v>3000</v>
      </c>
      <c r="AC169">
        <v>413402.18</v>
      </c>
      <c r="AD169">
        <v>29197.48</v>
      </c>
      <c r="AG169" s="76">
        <f t="shared" si="18"/>
        <v>621730.83000000007</v>
      </c>
      <c r="AH169" s="31">
        <f t="shared" si="19"/>
        <v>1348.06</v>
      </c>
      <c r="AI169" s="21">
        <f t="shared" si="20"/>
        <v>620382.77</v>
      </c>
      <c r="AJ169" s="15">
        <f t="shared" si="21"/>
        <v>3066200.68</v>
      </c>
      <c r="AK169" s="16">
        <f t="shared" si="22"/>
        <v>2147485.66</v>
      </c>
      <c r="AL169" s="26">
        <f t="shared" si="17"/>
        <v>918715.02</v>
      </c>
    </row>
    <row r="170" spans="1:38" x14ac:dyDescent="0.25">
      <c r="A170" s="1" t="s">
        <v>509</v>
      </c>
      <c r="B170" s="1" t="s">
        <v>510</v>
      </c>
      <c r="C170" s="66">
        <v>5690</v>
      </c>
      <c r="D170" s="67" t="s">
        <v>1227</v>
      </c>
      <c r="E170" t="s">
        <v>3145</v>
      </c>
      <c r="F170" s="297">
        <v>767928.97</v>
      </c>
      <c r="G170" s="297">
        <v>0</v>
      </c>
      <c r="H170" s="297">
        <v>73354.539999999994</v>
      </c>
      <c r="I170">
        <v>149834.65</v>
      </c>
      <c r="J170">
        <v>459894</v>
      </c>
      <c r="N170" s="297">
        <v>845.95</v>
      </c>
      <c r="Q170">
        <v>1261350.3999999999</v>
      </c>
      <c r="T170" s="297">
        <v>2119413.15</v>
      </c>
      <c r="V170" s="297">
        <v>1078.55</v>
      </c>
      <c r="X170" s="297">
        <v>1668680</v>
      </c>
      <c r="Y170" s="297">
        <v>37000</v>
      </c>
      <c r="Z170">
        <v>2357677.84</v>
      </c>
      <c r="AC170">
        <v>646921.86</v>
      </c>
      <c r="AD170">
        <v>136134.94</v>
      </c>
      <c r="AG170" s="76">
        <f t="shared" si="18"/>
        <v>841283.51</v>
      </c>
      <c r="AH170" s="31">
        <f t="shared" si="19"/>
        <v>845.95</v>
      </c>
      <c r="AI170" s="21">
        <f t="shared" si="20"/>
        <v>840437.56</v>
      </c>
      <c r="AJ170" s="15">
        <f t="shared" si="21"/>
        <v>3826171.6999999997</v>
      </c>
      <c r="AK170" s="16">
        <f t="shared" si="22"/>
        <v>3140734.6399999997</v>
      </c>
      <c r="AL170" s="26">
        <f t="shared" si="17"/>
        <v>685437.06</v>
      </c>
    </row>
    <row r="171" spans="1:38" x14ac:dyDescent="0.25">
      <c r="A171" s="1" t="s">
        <v>509</v>
      </c>
      <c r="B171" s="1" t="s">
        <v>510</v>
      </c>
      <c r="C171" s="66">
        <v>3265</v>
      </c>
      <c r="D171" s="67" t="s">
        <v>1228</v>
      </c>
      <c r="E171" t="s">
        <v>3146</v>
      </c>
      <c r="F171" s="297">
        <v>426971.12</v>
      </c>
      <c r="H171" s="297">
        <v>45298.23</v>
      </c>
      <c r="I171">
        <v>314664.07</v>
      </c>
      <c r="J171">
        <v>721403.42</v>
      </c>
      <c r="N171" s="297">
        <v>18</v>
      </c>
      <c r="Q171">
        <v>1190014.76</v>
      </c>
      <c r="T171" s="297">
        <v>1578230.98</v>
      </c>
      <c r="V171" s="297">
        <v>485.43</v>
      </c>
      <c r="X171" s="297">
        <v>1511010</v>
      </c>
      <c r="Y171" s="297">
        <v>24000</v>
      </c>
      <c r="Z171">
        <v>2033201</v>
      </c>
      <c r="AA171">
        <v>1500</v>
      </c>
      <c r="AC171">
        <v>303376.48</v>
      </c>
      <c r="AD171">
        <v>67066.100000000006</v>
      </c>
      <c r="AG171" s="76">
        <f t="shared" si="18"/>
        <v>472269.35</v>
      </c>
      <c r="AH171" s="31">
        <f t="shared" si="19"/>
        <v>18</v>
      </c>
      <c r="AI171" s="21">
        <f t="shared" si="20"/>
        <v>472251.35</v>
      </c>
      <c r="AJ171" s="15">
        <f t="shared" si="21"/>
        <v>3113726.41</v>
      </c>
      <c r="AK171" s="16">
        <f t="shared" si="22"/>
        <v>2405143.58</v>
      </c>
      <c r="AL171" s="26">
        <f t="shared" si="17"/>
        <v>708582.83000000007</v>
      </c>
    </row>
    <row r="172" spans="1:38" x14ac:dyDescent="0.25">
      <c r="A172" s="1" t="s">
        <v>509</v>
      </c>
      <c r="B172" s="1" t="s">
        <v>510</v>
      </c>
      <c r="C172" s="66">
        <v>5131</v>
      </c>
      <c r="D172" s="67" t="s">
        <v>1229</v>
      </c>
      <c r="E172" t="s">
        <v>3147</v>
      </c>
      <c r="F172" s="297">
        <v>1161175.6599999999</v>
      </c>
      <c r="G172" s="297">
        <v>0</v>
      </c>
      <c r="H172" s="297">
        <v>82958.39</v>
      </c>
      <c r="I172">
        <v>40428.86</v>
      </c>
      <c r="J172">
        <v>-55930.25</v>
      </c>
      <c r="N172" s="297">
        <v>3383.6</v>
      </c>
      <c r="Q172">
        <v>722296.2</v>
      </c>
      <c r="T172" s="297">
        <v>1888841.78</v>
      </c>
      <c r="U172" s="297">
        <v>291520</v>
      </c>
      <c r="V172" s="297">
        <v>1150.6600000000001</v>
      </c>
      <c r="X172" s="297">
        <v>2276750</v>
      </c>
      <c r="Y172" s="297">
        <v>37000</v>
      </c>
      <c r="Z172">
        <v>2840371</v>
      </c>
      <c r="AB172">
        <v>6000</v>
      </c>
      <c r="AC172">
        <v>542191.93000000005</v>
      </c>
      <c r="AD172">
        <v>146877.9</v>
      </c>
      <c r="AG172" s="76">
        <f t="shared" si="18"/>
        <v>1244134.0499999998</v>
      </c>
      <c r="AH172" s="31">
        <f t="shared" si="19"/>
        <v>3383.6</v>
      </c>
      <c r="AI172" s="21">
        <f t="shared" si="20"/>
        <v>1240750.4499999997</v>
      </c>
      <c r="AJ172" s="15">
        <f t="shared" si="21"/>
        <v>4495262.4400000004</v>
      </c>
      <c r="AK172" s="16">
        <f t="shared" si="22"/>
        <v>3535440.83</v>
      </c>
      <c r="AL172" s="26">
        <f t="shared" si="17"/>
        <v>959821.61000000034</v>
      </c>
    </row>
    <row r="173" spans="1:38" x14ac:dyDescent="0.25">
      <c r="A173" s="1" t="s">
        <v>509</v>
      </c>
      <c r="B173" s="1" t="s">
        <v>510</v>
      </c>
      <c r="C173" s="66">
        <v>3470</v>
      </c>
      <c r="D173" s="67" t="s">
        <v>1230</v>
      </c>
      <c r="E173" t="s">
        <v>3148</v>
      </c>
      <c r="F173" s="297">
        <v>1307836.26</v>
      </c>
      <c r="G173" s="297">
        <v>0</v>
      </c>
      <c r="H173" s="297">
        <v>129530.38</v>
      </c>
      <c r="I173">
        <v>275267.34000000003</v>
      </c>
      <c r="J173">
        <v>273110.59999999998</v>
      </c>
      <c r="N173" s="297">
        <v>214.98</v>
      </c>
      <c r="Q173">
        <v>1516649.82</v>
      </c>
      <c r="T173" s="297">
        <v>2019227.47</v>
      </c>
      <c r="U173" s="297">
        <v>263900</v>
      </c>
      <c r="V173" s="297">
        <v>1792.04</v>
      </c>
      <c r="X173" s="297">
        <v>1946190</v>
      </c>
      <c r="Y173" s="297">
        <v>31500</v>
      </c>
      <c r="Z173">
        <v>2506326</v>
      </c>
      <c r="AA173">
        <v>4500</v>
      </c>
      <c r="AB173">
        <v>2940</v>
      </c>
      <c r="AC173">
        <v>634157.92000000004</v>
      </c>
      <c r="AD173">
        <v>143644.56</v>
      </c>
      <c r="AG173" s="76">
        <f t="shared" si="18"/>
        <v>1437366.6400000001</v>
      </c>
      <c r="AH173" s="31">
        <f t="shared" si="19"/>
        <v>214.98</v>
      </c>
      <c r="AI173" s="21">
        <f t="shared" si="20"/>
        <v>1437151.6600000001</v>
      </c>
      <c r="AJ173" s="15">
        <f t="shared" si="21"/>
        <v>4262609.51</v>
      </c>
      <c r="AK173" s="16">
        <f t="shared" si="22"/>
        <v>3291568.48</v>
      </c>
      <c r="AL173" s="26">
        <f t="shared" si="17"/>
        <v>971041.0299999998</v>
      </c>
    </row>
    <row r="174" spans="1:38" x14ac:dyDescent="0.25">
      <c r="A174" s="1" t="s">
        <v>509</v>
      </c>
      <c r="B174" s="1" t="s">
        <v>510</v>
      </c>
      <c r="C174" s="66">
        <v>6314</v>
      </c>
      <c r="D174" s="67" t="s">
        <v>1231</v>
      </c>
      <c r="E174" t="s">
        <v>3149</v>
      </c>
      <c r="F174" s="297">
        <v>1070658</v>
      </c>
      <c r="G174" s="297">
        <v>0</v>
      </c>
      <c r="H174" s="297">
        <v>40708.79</v>
      </c>
      <c r="I174">
        <v>295920.74</v>
      </c>
      <c r="J174">
        <v>157347.88</v>
      </c>
      <c r="N174" s="297">
        <v>-777.77</v>
      </c>
      <c r="Q174">
        <v>1064877.83</v>
      </c>
      <c r="T174" s="297">
        <v>2698921.57</v>
      </c>
      <c r="V174" s="297">
        <v>979.26</v>
      </c>
      <c r="X174" s="297">
        <v>1804880</v>
      </c>
      <c r="Y174" s="297">
        <v>37000</v>
      </c>
      <c r="Z174">
        <v>2784312.92</v>
      </c>
      <c r="AC174">
        <v>669736.73</v>
      </c>
      <c r="AD174">
        <v>88814.58</v>
      </c>
      <c r="AG174" s="76">
        <f t="shared" si="18"/>
        <v>1111366.79</v>
      </c>
      <c r="AH174" s="31">
        <f t="shared" si="19"/>
        <v>-777.77</v>
      </c>
      <c r="AI174" s="21">
        <f t="shared" si="20"/>
        <v>1112144.56</v>
      </c>
      <c r="AJ174" s="15">
        <f t="shared" si="21"/>
        <v>4541780.83</v>
      </c>
      <c r="AK174" s="16">
        <f t="shared" si="22"/>
        <v>3542864.23</v>
      </c>
      <c r="AL174" s="26">
        <f t="shared" si="17"/>
        <v>998916.60000000009</v>
      </c>
    </row>
    <row r="175" spans="1:38" x14ac:dyDescent="0.25">
      <c r="A175" s="1" t="s">
        <v>513</v>
      </c>
      <c r="B175" s="1" t="s">
        <v>514</v>
      </c>
      <c r="C175" s="66">
        <v>4818</v>
      </c>
      <c r="D175" s="67" t="s">
        <v>1232</v>
      </c>
      <c r="E175" t="s">
        <v>3150</v>
      </c>
      <c r="F175" s="297">
        <v>1493444.88</v>
      </c>
      <c r="G175" s="297">
        <v>0</v>
      </c>
      <c r="H175" s="297">
        <v>627133.6</v>
      </c>
      <c r="I175">
        <v>95437.87</v>
      </c>
      <c r="J175">
        <v>165807.56</v>
      </c>
      <c r="N175" s="297">
        <v>1441.2</v>
      </c>
      <c r="Q175">
        <v>-282522.40000000002</v>
      </c>
      <c r="R175">
        <v>1908740.29</v>
      </c>
      <c r="T175" s="297">
        <v>2252056.46</v>
      </c>
      <c r="U175" s="297">
        <v>326000</v>
      </c>
      <c r="V175" s="297">
        <v>1383.05</v>
      </c>
      <c r="X175" s="297">
        <v>1716700</v>
      </c>
      <c r="Z175">
        <v>2380961</v>
      </c>
      <c r="AA175">
        <v>7698</v>
      </c>
      <c r="AC175">
        <v>600759.61</v>
      </c>
      <c r="AD175">
        <v>66893.58</v>
      </c>
      <c r="AG175" s="76">
        <f t="shared" si="18"/>
        <v>2120578.48</v>
      </c>
      <c r="AH175" s="31">
        <f t="shared" si="19"/>
        <v>1441.2</v>
      </c>
      <c r="AI175" s="21">
        <f t="shared" si="20"/>
        <v>2119137.2799999998</v>
      </c>
      <c r="AJ175" s="15">
        <f t="shared" si="21"/>
        <v>4296139.51</v>
      </c>
      <c r="AK175" s="16">
        <f t="shared" si="22"/>
        <v>3056312.19</v>
      </c>
      <c r="AL175" s="26">
        <f t="shared" si="17"/>
        <v>1239827.3199999998</v>
      </c>
    </row>
    <row r="176" spans="1:38" x14ac:dyDescent="0.25">
      <c r="A176" s="1" t="s">
        <v>513</v>
      </c>
      <c r="B176" s="1" t="s">
        <v>514</v>
      </c>
      <c r="C176" s="66">
        <v>3493</v>
      </c>
      <c r="D176" s="67" t="s">
        <v>1233</v>
      </c>
      <c r="E176" t="s">
        <v>3151</v>
      </c>
      <c r="F176" s="297">
        <v>1141035.22</v>
      </c>
      <c r="G176" s="297">
        <v>16600</v>
      </c>
      <c r="H176" s="297">
        <v>341316.95</v>
      </c>
      <c r="I176">
        <v>279440.36</v>
      </c>
      <c r="J176">
        <v>791633.88</v>
      </c>
      <c r="N176" s="297">
        <v>653.11</v>
      </c>
      <c r="Q176">
        <v>-625494.52</v>
      </c>
      <c r="R176">
        <v>2036218.61</v>
      </c>
      <c r="T176" s="297">
        <v>2900583.86</v>
      </c>
      <c r="U176" s="297">
        <v>296000</v>
      </c>
      <c r="V176" s="297">
        <v>1028.0899999999999</v>
      </c>
      <c r="X176" s="297">
        <v>1229500</v>
      </c>
      <c r="Z176">
        <v>1770950</v>
      </c>
      <c r="AC176">
        <v>605215.66</v>
      </c>
      <c r="AD176">
        <v>174857.08</v>
      </c>
      <c r="AG176" s="76">
        <f t="shared" si="18"/>
        <v>1498952.17</v>
      </c>
      <c r="AH176" s="31">
        <f t="shared" si="19"/>
        <v>653.11</v>
      </c>
      <c r="AI176" s="21">
        <f t="shared" si="20"/>
        <v>1498299.0599999998</v>
      </c>
      <c r="AJ176" s="15">
        <f t="shared" si="21"/>
        <v>4427111.9499999993</v>
      </c>
      <c r="AK176" s="16">
        <f t="shared" si="22"/>
        <v>2551022.7400000002</v>
      </c>
      <c r="AL176" s="26">
        <f t="shared" si="17"/>
        <v>1876089.209999999</v>
      </c>
    </row>
    <row r="177" spans="1:38" x14ac:dyDescent="0.25">
      <c r="A177" s="1" t="s">
        <v>513</v>
      </c>
      <c r="B177" s="1" t="s">
        <v>514</v>
      </c>
      <c r="C177" s="66">
        <v>2171</v>
      </c>
      <c r="D177" s="67" t="s">
        <v>1234</v>
      </c>
      <c r="E177" t="s">
        <v>3152</v>
      </c>
      <c r="F177" s="297">
        <v>726361.69</v>
      </c>
      <c r="G177" s="297">
        <v>0</v>
      </c>
      <c r="H177" s="297">
        <v>303393.38</v>
      </c>
      <c r="I177">
        <v>10</v>
      </c>
      <c r="J177">
        <v>252381.54</v>
      </c>
      <c r="N177" s="297">
        <v>205.6</v>
      </c>
      <c r="Q177">
        <v>-1444997.47</v>
      </c>
      <c r="R177">
        <v>2581996.2400000002</v>
      </c>
      <c r="T177" s="297">
        <v>1383192</v>
      </c>
      <c r="U177" s="297">
        <v>193900</v>
      </c>
      <c r="V177" s="297">
        <v>883.16</v>
      </c>
      <c r="X177" s="297">
        <v>1121400</v>
      </c>
      <c r="Z177">
        <v>1580104</v>
      </c>
      <c r="AA177">
        <v>23621.99</v>
      </c>
      <c r="AC177">
        <v>545963.16</v>
      </c>
      <c r="AD177">
        <v>51368.77</v>
      </c>
      <c r="AF177">
        <v>6000</v>
      </c>
      <c r="AG177" s="76">
        <f t="shared" si="18"/>
        <v>1029755.07</v>
      </c>
      <c r="AH177" s="31">
        <f t="shared" si="19"/>
        <v>205.6</v>
      </c>
      <c r="AI177" s="21">
        <f t="shared" si="20"/>
        <v>1029549.47</v>
      </c>
      <c r="AJ177" s="15">
        <f t="shared" si="21"/>
        <v>2699375.16</v>
      </c>
      <c r="AK177" s="16">
        <f t="shared" si="22"/>
        <v>2207057.9199999999</v>
      </c>
      <c r="AL177" s="26">
        <f t="shared" si="17"/>
        <v>492317.24000000022</v>
      </c>
    </row>
    <row r="178" spans="1:38" x14ac:dyDescent="0.25">
      <c r="A178" s="1" t="s">
        <v>513</v>
      </c>
      <c r="B178" s="1" t="s">
        <v>514</v>
      </c>
      <c r="C178" s="66">
        <v>4974</v>
      </c>
      <c r="D178" s="67" t="s">
        <v>1235</v>
      </c>
      <c r="E178" t="s">
        <v>3153</v>
      </c>
      <c r="F178" s="297">
        <v>764182.51</v>
      </c>
      <c r="G178" s="297">
        <v>53400</v>
      </c>
      <c r="H178" s="297">
        <v>596906.23</v>
      </c>
      <c r="I178">
        <v>2571.14</v>
      </c>
      <c r="J178">
        <v>203517.9</v>
      </c>
      <c r="N178" s="297">
        <v>2463.04</v>
      </c>
      <c r="Q178">
        <v>22098.97</v>
      </c>
      <c r="R178">
        <v>1442473.15</v>
      </c>
      <c r="T178" s="297">
        <v>1788457.52</v>
      </c>
      <c r="U178" s="297">
        <v>368316</v>
      </c>
      <c r="V178" s="297">
        <v>650.78</v>
      </c>
      <c r="X178" s="297">
        <v>1290600</v>
      </c>
      <c r="Y178" s="297">
        <v>80</v>
      </c>
      <c r="Z178">
        <v>1753461</v>
      </c>
      <c r="AA178">
        <v>31078</v>
      </c>
      <c r="AC178">
        <v>732948.92</v>
      </c>
      <c r="AD178">
        <v>306176.26</v>
      </c>
      <c r="AG178" s="76">
        <f t="shared" si="18"/>
        <v>1414488.74</v>
      </c>
      <c r="AH178" s="31">
        <f t="shared" si="19"/>
        <v>2463.04</v>
      </c>
      <c r="AI178" s="21">
        <f t="shared" si="20"/>
        <v>1412025.7</v>
      </c>
      <c r="AJ178" s="15">
        <f t="shared" si="21"/>
        <v>3448104.3</v>
      </c>
      <c r="AK178" s="16">
        <f t="shared" si="22"/>
        <v>2823664.1799999997</v>
      </c>
      <c r="AL178" s="26">
        <f t="shared" si="17"/>
        <v>624440.12000000011</v>
      </c>
    </row>
    <row r="179" spans="1:38" x14ac:dyDescent="0.25">
      <c r="A179" s="1" t="s">
        <v>513</v>
      </c>
      <c r="B179" s="1" t="s">
        <v>514</v>
      </c>
      <c r="C179" s="66">
        <v>2190</v>
      </c>
      <c r="D179" s="67" t="s">
        <v>1236</v>
      </c>
      <c r="E179" t="s">
        <v>3154</v>
      </c>
      <c r="F179" s="297">
        <v>951992.44</v>
      </c>
      <c r="G179" s="297">
        <v>10000</v>
      </c>
      <c r="H179" s="297">
        <v>311084.76</v>
      </c>
      <c r="I179">
        <v>21998.44</v>
      </c>
      <c r="J179">
        <v>732180.45</v>
      </c>
      <c r="N179" s="297">
        <v>0</v>
      </c>
      <c r="Q179">
        <v>-41914.17</v>
      </c>
      <c r="R179">
        <v>1708773.29</v>
      </c>
      <c r="T179" s="297">
        <v>1265954.19</v>
      </c>
      <c r="U179" s="297">
        <v>311745</v>
      </c>
      <c r="V179" s="297">
        <v>836.79</v>
      </c>
      <c r="X179" s="297">
        <v>858400</v>
      </c>
      <c r="Z179">
        <v>1093395</v>
      </c>
      <c r="AA179">
        <v>20524</v>
      </c>
      <c r="AC179">
        <v>459523.65</v>
      </c>
      <c r="AD179">
        <v>154695.85999999999</v>
      </c>
      <c r="AG179" s="76">
        <f t="shared" si="18"/>
        <v>1273077.2</v>
      </c>
      <c r="AH179" s="31">
        <f t="shared" si="19"/>
        <v>0</v>
      </c>
      <c r="AI179" s="21">
        <f t="shared" si="20"/>
        <v>1273077.2</v>
      </c>
      <c r="AJ179" s="15">
        <f t="shared" si="21"/>
        <v>2436935.98</v>
      </c>
      <c r="AK179" s="16">
        <f t="shared" si="22"/>
        <v>1728138.5099999998</v>
      </c>
      <c r="AL179" s="26">
        <f t="shared" si="17"/>
        <v>708797.4700000002</v>
      </c>
    </row>
    <row r="180" spans="1:38" x14ac:dyDescent="0.25">
      <c r="A180" s="1" t="s">
        <v>513</v>
      </c>
      <c r="B180" s="1" t="s">
        <v>514</v>
      </c>
      <c r="C180" s="66">
        <v>3183</v>
      </c>
      <c r="D180" s="67" t="s">
        <v>1237</v>
      </c>
      <c r="E180" t="s">
        <v>3155</v>
      </c>
      <c r="F180" s="297">
        <v>987421.31</v>
      </c>
      <c r="G180" s="297">
        <v>0</v>
      </c>
      <c r="H180" s="297">
        <v>451116.53</v>
      </c>
      <c r="I180">
        <v>8866.01</v>
      </c>
      <c r="J180">
        <v>25632.35</v>
      </c>
      <c r="N180" s="297">
        <v>0</v>
      </c>
      <c r="Q180">
        <v>-833970.31</v>
      </c>
      <c r="R180">
        <v>1572242.02</v>
      </c>
      <c r="T180" s="297">
        <v>1575531.73</v>
      </c>
      <c r="U180" s="297">
        <v>338935</v>
      </c>
      <c r="V180" s="297">
        <v>581.91</v>
      </c>
      <c r="X180" s="297">
        <v>1314400</v>
      </c>
      <c r="Z180">
        <v>1712476</v>
      </c>
      <c r="AC180">
        <v>357224.8</v>
      </c>
      <c r="AD180">
        <v>21208.35</v>
      </c>
      <c r="AG180" s="76">
        <f t="shared" si="18"/>
        <v>1438537.84</v>
      </c>
      <c r="AH180" s="31">
        <f t="shared" si="19"/>
        <v>0</v>
      </c>
      <c r="AI180" s="21">
        <f t="shared" si="20"/>
        <v>1438537.84</v>
      </c>
      <c r="AJ180" s="15">
        <f t="shared" si="21"/>
        <v>3229448.6399999997</v>
      </c>
      <c r="AK180" s="16">
        <f t="shared" si="22"/>
        <v>2090909.1500000001</v>
      </c>
      <c r="AL180" s="26">
        <f t="shared" si="17"/>
        <v>1138539.4899999995</v>
      </c>
    </row>
    <row r="181" spans="1:38" x14ac:dyDescent="0.25">
      <c r="A181" s="1" t="s">
        <v>513</v>
      </c>
      <c r="B181" s="1" t="s">
        <v>514</v>
      </c>
      <c r="C181" s="66">
        <v>3642</v>
      </c>
      <c r="D181" s="67" t="s">
        <v>1238</v>
      </c>
      <c r="E181" t="s">
        <v>3156</v>
      </c>
      <c r="F181" s="297">
        <v>668863.98</v>
      </c>
      <c r="G181" s="297">
        <v>0</v>
      </c>
      <c r="H181" s="297">
        <v>402320.76</v>
      </c>
      <c r="I181">
        <v>303937.43</v>
      </c>
      <c r="J181">
        <v>63530.82</v>
      </c>
      <c r="N181" s="297">
        <v>2467.42</v>
      </c>
      <c r="Q181">
        <v>154820.74</v>
      </c>
      <c r="R181">
        <v>1286359.3700000001</v>
      </c>
      <c r="T181" s="297">
        <v>1719485.4399999999</v>
      </c>
      <c r="U181" s="297">
        <v>405590</v>
      </c>
      <c r="V181" s="297">
        <v>896.7</v>
      </c>
      <c r="X181" s="297">
        <v>1796700</v>
      </c>
      <c r="Z181">
        <v>2170764</v>
      </c>
      <c r="AA181">
        <v>11720</v>
      </c>
      <c r="AB181">
        <v>22946.9</v>
      </c>
      <c r="AC181">
        <v>1013721.83</v>
      </c>
      <c r="AD181">
        <v>285713.95</v>
      </c>
      <c r="AG181" s="76">
        <f t="shared" si="18"/>
        <v>1071184.74</v>
      </c>
      <c r="AH181" s="31">
        <f t="shared" si="19"/>
        <v>2467.42</v>
      </c>
      <c r="AI181" s="21">
        <f t="shared" si="20"/>
        <v>1068717.32</v>
      </c>
      <c r="AJ181" s="15">
        <f t="shared" si="21"/>
        <v>3922672.14</v>
      </c>
      <c r="AK181" s="16">
        <f t="shared" si="22"/>
        <v>3504866.68</v>
      </c>
      <c r="AL181" s="26">
        <f t="shared" si="17"/>
        <v>417805.45999999996</v>
      </c>
    </row>
    <row r="182" spans="1:38" x14ac:dyDescent="0.25">
      <c r="A182" s="1" t="s">
        <v>517</v>
      </c>
      <c r="B182" s="1" t="s">
        <v>519</v>
      </c>
      <c r="C182" s="66">
        <v>3093</v>
      </c>
      <c r="D182" s="67" t="s">
        <v>1239</v>
      </c>
      <c r="E182" t="s">
        <v>3157</v>
      </c>
      <c r="F182" s="297">
        <v>860254.4</v>
      </c>
      <c r="G182" s="297">
        <v>21454.880000000001</v>
      </c>
      <c r="H182" s="297">
        <v>71433.39</v>
      </c>
      <c r="I182">
        <v>182707.27</v>
      </c>
      <c r="J182">
        <v>97105.78</v>
      </c>
      <c r="K182" s="297">
        <v>26646.47</v>
      </c>
      <c r="M182" s="297">
        <v>1107</v>
      </c>
      <c r="Q182">
        <v>-815884.01</v>
      </c>
      <c r="R182">
        <v>1621669.25</v>
      </c>
      <c r="T182" s="297">
        <v>970363.5</v>
      </c>
      <c r="U182" s="297">
        <v>160040</v>
      </c>
      <c r="V182" s="297">
        <v>658.5</v>
      </c>
      <c r="X182" s="297">
        <v>778470</v>
      </c>
      <c r="Y182" s="297">
        <v>190822.82</v>
      </c>
      <c r="Z182">
        <v>1113855</v>
      </c>
      <c r="AC182">
        <v>277171.83</v>
      </c>
      <c r="AD182">
        <v>53678.48</v>
      </c>
      <c r="AG182" s="76">
        <f t="shared" si="18"/>
        <v>953142.67</v>
      </c>
      <c r="AH182" s="31">
        <f t="shared" si="19"/>
        <v>27753.47</v>
      </c>
      <c r="AI182" s="21">
        <f t="shared" si="20"/>
        <v>925389.20000000007</v>
      </c>
      <c r="AJ182" s="15">
        <f t="shared" si="21"/>
        <v>2100354.8199999998</v>
      </c>
      <c r="AK182" s="16">
        <f t="shared" si="22"/>
        <v>1444705.31</v>
      </c>
      <c r="AL182" s="26">
        <f t="shared" si="17"/>
        <v>655649.50999999978</v>
      </c>
    </row>
    <row r="183" spans="1:38" x14ac:dyDescent="0.25">
      <c r="A183" s="1" t="s">
        <v>517</v>
      </c>
      <c r="B183" s="1" t="s">
        <v>519</v>
      </c>
      <c r="C183" s="66">
        <v>2775</v>
      </c>
      <c r="D183" s="67" t="s">
        <v>1240</v>
      </c>
      <c r="E183" t="s">
        <v>3158</v>
      </c>
      <c r="F183" s="297">
        <v>700634.56</v>
      </c>
      <c r="G183" s="297">
        <v>0</v>
      </c>
      <c r="H183" s="297">
        <v>93103.57</v>
      </c>
      <c r="I183">
        <v>108973.81</v>
      </c>
      <c r="J183">
        <v>572329.81999999995</v>
      </c>
      <c r="K183" s="297">
        <v>55120</v>
      </c>
      <c r="N183" s="297">
        <v>273.2</v>
      </c>
      <c r="Q183">
        <v>-1182690.04</v>
      </c>
      <c r="R183">
        <v>2143817.25</v>
      </c>
      <c r="T183" s="297">
        <v>1264360.3500000001</v>
      </c>
      <c r="U183" s="297">
        <v>249930</v>
      </c>
      <c r="V183" s="297">
        <v>295.35000000000002</v>
      </c>
      <c r="X183" s="297">
        <v>1239650</v>
      </c>
      <c r="Y183" s="297">
        <v>437126.75</v>
      </c>
      <c r="Z183">
        <v>1796834</v>
      </c>
      <c r="AC183">
        <v>400517.97</v>
      </c>
      <c r="AD183">
        <v>196202.93</v>
      </c>
      <c r="AG183" s="76">
        <f t="shared" si="18"/>
        <v>793738.13000000012</v>
      </c>
      <c r="AH183" s="31">
        <f t="shared" si="19"/>
        <v>55393.2</v>
      </c>
      <c r="AI183" s="21">
        <f t="shared" si="20"/>
        <v>738344.93000000017</v>
      </c>
      <c r="AJ183" s="15">
        <f t="shared" si="21"/>
        <v>3191362.45</v>
      </c>
      <c r="AK183" s="16">
        <f t="shared" si="22"/>
        <v>2393554.9</v>
      </c>
      <c r="AL183" s="26">
        <f t="shared" si="17"/>
        <v>797807.55000000028</v>
      </c>
    </row>
    <row r="184" spans="1:38" x14ac:dyDescent="0.25">
      <c r="A184" s="1" t="s">
        <v>517</v>
      </c>
      <c r="B184" s="1" t="s">
        <v>519</v>
      </c>
      <c r="C184" s="66">
        <v>2224</v>
      </c>
      <c r="D184" s="67" t="s">
        <v>1241</v>
      </c>
      <c r="E184" t="s">
        <v>3159</v>
      </c>
      <c r="F184" s="297">
        <v>706607.22</v>
      </c>
      <c r="G184" s="297">
        <v>798</v>
      </c>
      <c r="H184" s="297">
        <v>22869.439999999999</v>
      </c>
      <c r="I184">
        <v>1983097.37</v>
      </c>
      <c r="J184">
        <v>203340.69</v>
      </c>
      <c r="K184" s="297">
        <v>0</v>
      </c>
      <c r="Q184">
        <v>2417802.64</v>
      </c>
      <c r="R184">
        <v>309335.96999999997</v>
      </c>
      <c r="T184" s="297">
        <v>758180.25</v>
      </c>
      <c r="U184" s="297">
        <v>185500</v>
      </c>
      <c r="V184" s="297">
        <v>490.65</v>
      </c>
      <c r="X184" s="297">
        <v>856000</v>
      </c>
      <c r="Y184" s="297">
        <v>157320.20000000001</v>
      </c>
      <c r="Z184">
        <v>1023474</v>
      </c>
      <c r="AC184">
        <v>309487.64</v>
      </c>
      <c r="AD184">
        <v>137032.85</v>
      </c>
      <c r="AG184" s="76">
        <f t="shared" si="18"/>
        <v>730274.65999999992</v>
      </c>
      <c r="AH184" s="31">
        <f t="shared" si="19"/>
        <v>0</v>
      </c>
      <c r="AI184" s="21">
        <f t="shared" si="20"/>
        <v>730274.65999999992</v>
      </c>
      <c r="AJ184" s="15">
        <f t="shared" si="21"/>
        <v>1957491.0999999999</v>
      </c>
      <c r="AK184" s="16">
        <f t="shared" si="22"/>
        <v>1469994.4900000002</v>
      </c>
      <c r="AL184" s="26">
        <f t="shared" si="17"/>
        <v>487496.60999999964</v>
      </c>
    </row>
    <row r="185" spans="1:38" x14ac:dyDescent="0.25">
      <c r="A185" s="1" t="s">
        <v>517</v>
      </c>
      <c r="B185" s="1" t="s">
        <v>519</v>
      </c>
      <c r="C185" s="66">
        <v>2037</v>
      </c>
      <c r="D185" s="67" t="s">
        <v>1242</v>
      </c>
      <c r="E185" t="s">
        <v>3160</v>
      </c>
      <c r="F185" s="297">
        <v>488421.04</v>
      </c>
      <c r="G185" s="297">
        <v>35809.4</v>
      </c>
      <c r="H185" s="297">
        <v>28057.71</v>
      </c>
      <c r="I185">
        <v>84883.13</v>
      </c>
      <c r="J185">
        <v>545116.56000000006</v>
      </c>
      <c r="K185" s="297">
        <v>19989</v>
      </c>
      <c r="N185" s="297">
        <v>820</v>
      </c>
      <c r="Q185">
        <v>-590880.96</v>
      </c>
      <c r="R185">
        <v>1558084.6</v>
      </c>
      <c r="T185" s="297">
        <v>728012.09</v>
      </c>
      <c r="U185" s="297">
        <v>153070</v>
      </c>
      <c r="V185" s="297">
        <v>291.61</v>
      </c>
      <c r="X185" s="297">
        <v>737820</v>
      </c>
      <c r="Y185" s="297">
        <v>175813.05</v>
      </c>
      <c r="Z185">
        <v>966199</v>
      </c>
      <c r="AA185">
        <v>480</v>
      </c>
      <c r="AC185">
        <v>307729.14</v>
      </c>
      <c r="AD185">
        <v>149571.87</v>
      </c>
      <c r="AG185" s="76">
        <f t="shared" si="18"/>
        <v>552288.15</v>
      </c>
      <c r="AH185" s="31">
        <f t="shared" si="19"/>
        <v>20809</v>
      </c>
      <c r="AI185" s="21">
        <f t="shared" si="20"/>
        <v>531479.15</v>
      </c>
      <c r="AJ185" s="15">
        <f t="shared" si="21"/>
        <v>1795006.75</v>
      </c>
      <c r="AK185" s="16">
        <f t="shared" si="22"/>
        <v>1423980.0100000002</v>
      </c>
      <c r="AL185" s="26">
        <f t="shared" si="17"/>
        <v>371026.73999999976</v>
      </c>
    </row>
    <row r="186" spans="1:38" x14ac:dyDescent="0.25">
      <c r="A186" s="1" t="s">
        <v>517</v>
      </c>
      <c r="B186" s="1" t="s">
        <v>519</v>
      </c>
      <c r="C186" s="66">
        <v>3571</v>
      </c>
      <c r="D186" s="67" t="s">
        <v>1243</v>
      </c>
      <c r="E186" t="s">
        <v>3161</v>
      </c>
      <c r="F186" s="297">
        <v>721597.07</v>
      </c>
      <c r="G186" s="297">
        <v>20000</v>
      </c>
      <c r="H186" s="297">
        <v>10728.55</v>
      </c>
      <c r="I186">
        <v>315357.51</v>
      </c>
      <c r="J186">
        <v>88027.86</v>
      </c>
      <c r="K186" s="297">
        <v>-7000</v>
      </c>
      <c r="N186" s="297">
        <v>918</v>
      </c>
      <c r="Q186">
        <v>-1031675.21</v>
      </c>
      <c r="R186">
        <v>1939631.19</v>
      </c>
      <c r="T186" s="297">
        <v>1280522.6399999999</v>
      </c>
      <c r="U186" s="297">
        <v>171690</v>
      </c>
      <c r="V186" s="297">
        <v>546.04</v>
      </c>
      <c r="X186" s="297">
        <v>1482947.1</v>
      </c>
      <c r="Y186" s="297">
        <v>258485.73</v>
      </c>
      <c r="Z186">
        <v>1751344.9</v>
      </c>
      <c r="AC186">
        <v>756393.77</v>
      </c>
      <c r="AD186">
        <v>58888.33</v>
      </c>
      <c r="AG186" s="76">
        <f t="shared" si="18"/>
        <v>752325.62</v>
      </c>
      <c r="AH186" s="31">
        <f t="shared" si="19"/>
        <v>-6082</v>
      </c>
      <c r="AI186" s="21">
        <f t="shared" si="20"/>
        <v>758407.62</v>
      </c>
      <c r="AJ186" s="15">
        <f t="shared" si="21"/>
        <v>3194191.5100000002</v>
      </c>
      <c r="AK186" s="16">
        <f t="shared" si="22"/>
        <v>2566627</v>
      </c>
      <c r="AL186" s="26">
        <f t="shared" si="17"/>
        <v>627564.51000000024</v>
      </c>
    </row>
    <row r="187" spans="1:38" x14ac:dyDescent="0.25">
      <c r="A187" s="1" t="s">
        <v>517</v>
      </c>
      <c r="B187" s="1" t="s">
        <v>519</v>
      </c>
      <c r="C187" s="66">
        <v>6793</v>
      </c>
      <c r="D187" s="67" t="s">
        <v>1244</v>
      </c>
      <c r="E187" t="s">
        <v>3162</v>
      </c>
      <c r="F187" s="297">
        <v>1045691.81</v>
      </c>
      <c r="G187" s="297">
        <v>68864.350000000006</v>
      </c>
      <c r="H187" s="297">
        <v>70681.7</v>
      </c>
      <c r="I187">
        <v>89894.48</v>
      </c>
      <c r="J187">
        <v>124199.03</v>
      </c>
      <c r="K187" s="297">
        <v>10220</v>
      </c>
      <c r="N187" s="297">
        <v>0</v>
      </c>
      <c r="Q187">
        <v>-1213901.95</v>
      </c>
      <c r="R187">
        <v>2258666.42</v>
      </c>
      <c r="T187" s="297">
        <v>1814793.79</v>
      </c>
      <c r="U187" s="297">
        <v>273260</v>
      </c>
      <c r="V187" s="297">
        <v>844.55</v>
      </c>
      <c r="X187" s="297">
        <v>2228366</v>
      </c>
      <c r="Y187" s="297">
        <v>296821.75</v>
      </c>
      <c r="Z187">
        <v>2875363.39</v>
      </c>
      <c r="AC187">
        <v>868661.81</v>
      </c>
      <c r="AD187">
        <v>46904.44</v>
      </c>
      <c r="AF187">
        <v>3000</v>
      </c>
      <c r="AG187" s="76">
        <f t="shared" si="18"/>
        <v>1185237.8600000001</v>
      </c>
      <c r="AH187" s="31">
        <f t="shared" si="19"/>
        <v>10220</v>
      </c>
      <c r="AI187" s="21">
        <f t="shared" si="20"/>
        <v>1175017.8600000001</v>
      </c>
      <c r="AJ187" s="15">
        <f t="shared" si="21"/>
        <v>4614086.09</v>
      </c>
      <c r="AK187" s="16">
        <f t="shared" si="22"/>
        <v>3793929.64</v>
      </c>
      <c r="AL187" s="26">
        <f t="shared" si="17"/>
        <v>820156.44999999972</v>
      </c>
    </row>
    <row r="188" spans="1:38" x14ac:dyDescent="0.25">
      <c r="A188" s="1" t="s">
        <v>517</v>
      </c>
      <c r="B188" s="1" t="s">
        <v>519</v>
      </c>
      <c r="C188" s="66">
        <v>1011</v>
      </c>
      <c r="D188" s="67" t="s">
        <v>1245</v>
      </c>
      <c r="E188" t="s">
        <v>3163</v>
      </c>
      <c r="F188" s="297">
        <v>423436.35</v>
      </c>
      <c r="G188" s="297">
        <v>43050.46</v>
      </c>
      <c r="H188" s="297">
        <v>55215.73</v>
      </c>
      <c r="I188">
        <v>-49685.16</v>
      </c>
      <c r="J188">
        <v>242209.79</v>
      </c>
      <c r="K188" s="297">
        <v>13237.22</v>
      </c>
      <c r="Q188">
        <v>-2798713.46</v>
      </c>
      <c r="R188">
        <v>3335566.08</v>
      </c>
      <c r="T188" s="297">
        <v>693839.69</v>
      </c>
      <c r="U188" s="297">
        <v>109000</v>
      </c>
      <c r="V188" s="297">
        <v>240.66</v>
      </c>
      <c r="X188" s="297">
        <v>885580</v>
      </c>
      <c r="Y188" s="297">
        <v>172908.04</v>
      </c>
      <c r="Z188">
        <v>1130368.48</v>
      </c>
      <c r="AC188">
        <v>203858.02</v>
      </c>
      <c r="AD188">
        <v>124779.56</v>
      </c>
      <c r="AG188" s="76">
        <f t="shared" si="18"/>
        <v>521702.54</v>
      </c>
      <c r="AH188" s="31">
        <f t="shared" si="19"/>
        <v>13237.22</v>
      </c>
      <c r="AI188" s="21">
        <f t="shared" si="20"/>
        <v>508465.32</v>
      </c>
      <c r="AJ188" s="15">
        <f t="shared" si="21"/>
        <v>1861568.3900000001</v>
      </c>
      <c r="AK188" s="16">
        <f t="shared" si="22"/>
        <v>1459006.06</v>
      </c>
      <c r="AL188" s="26">
        <f t="shared" si="17"/>
        <v>402562.33000000007</v>
      </c>
    </row>
    <row r="189" spans="1:38" x14ac:dyDescent="0.25">
      <c r="A189" s="1" t="s">
        <v>517</v>
      </c>
      <c r="B189" s="1" t="s">
        <v>519</v>
      </c>
      <c r="C189" s="66">
        <v>3164</v>
      </c>
      <c r="D189" s="67" t="s">
        <v>1246</v>
      </c>
      <c r="E189" t="s">
        <v>3164</v>
      </c>
      <c r="F189" s="297">
        <v>821177.23</v>
      </c>
      <c r="G189" s="297">
        <v>1744</v>
      </c>
      <c r="H189" s="297">
        <v>27439.05</v>
      </c>
      <c r="I189">
        <v>127831.93</v>
      </c>
      <c r="J189">
        <v>162710.16</v>
      </c>
      <c r="K189" s="297">
        <v>23435.07</v>
      </c>
      <c r="N189" s="297">
        <v>12971</v>
      </c>
      <c r="Q189">
        <v>-1278400.3500000001</v>
      </c>
      <c r="R189">
        <v>1980732.96</v>
      </c>
      <c r="T189" s="297">
        <v>1174971.1000000001</v>
      </c>
      <c r="U189" s="297">
        <v>18661</v>
      </c>
      <c r="V189" s="297">
        <v>651.78</v>
      </c>
      <c r="X189" s="297">
        <v>1404510</v>
      </c>
      <c r="Y189" s="297">
        <v>384008.91</v>
      </c>
      <c r="Z189">
        <v>1856367</v>
      </c>
      <c r="AA189">
        <v>2736</v>
      </c>
      <c r="AC189">
        <v>432404.08</v>
      </c>
      <c r="AD189">
        <v>29843.01</v>
      </c>
      <c r="AG189" s="76">
        <f t="shared" si="18"/>
        <v>850360.28</v>
      </c>
      <c r="AH189" s="31">
        <f t="shared" si="19"/>
        <v>36406.07</v>
      </c>
      <c r="AI189" s="21">
        <f t="shared" si="20"/>
        <v>813954.21000000008</v>
      </c>
      <c r="AJ189" s="15">
        <f t="shared" si="21"/>
        <v>2982802.79</v>
      </c>
      <c r="AK189" s="16">
        <f t="shared" si="22"/>
        <v>2321350.09</v>
      </c>
      <c r="AL189" s="26">
        <f t="shared" si="17"/>
        <v>661452.70000000019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4"/>
  <sheetViews>
    <sheetView topLeftCell="R1" zoomScale="102" zoomScaleNormal="102" workbookViewId="0">
      <selection sqref="A1:AI1048576"/>
    </sheetView>
  </sheetViews>
  <sheetFormatPr defaultRowHeight="13.8" x14ac:dyDescent="0.25"/>
  <cols>
    <col min="1" max="1" width="47.19921875" bestFit="1" customWidth="1"/>
  </cols>
  <sheetData>
    <row r="1" spans="1:35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3181</v>
      </c>
      <c r="J1" t="s">
        <v>2448</v>
      </c>
      <c r="K1" t="s">
        <v>2449</v>
      </c>
      <c r="L1" t="s">
        <v>3340</v>
      </c>
      <c r="M1" t="s">
        <v>2450</v>
      </c>
      <c r="N1" t="s">
        <v>2451</v>
      </c>
      <c r="O1" t="s">
        <v>2452</v>
      </c>
      <c r="P1" t="s">
        <v>2453</v>
      </c>
      <c r="Q1" t="s">
        <v>2454</v>
      </c>
      <c r="R1" t="s">
        <v>2455</v>
      </c>
      <c r="S1" t="s">
        <v>3337</v>
      </c>
      <c r="T1" t="s">
        <v>2456</v>
      </c>
      <c r="U1" t="s">
        <v>2457</v>
      </c>
      <c r="V1" t="s">
        <v>2458</v>
      </c>
      <c r="W1" t="s">
        <v>2459</v>
      </c>
      <c r="X1" t="s">
        <v>2802</v>
      </c>
      <c r="Y1" t="s">
        <v>2460</v>
      </c>
      <c r="Z1" t="s">
        <v>2461</v>
      </c>
      <c r="AA1" t="s">
        <v>2462</v>
      </c>
      <c r="AB1" t="s">
        <v>2463</v>
      </c>
      <c r="AC1" t="s">
        <v>2464</v>
      </c>
      <c r="AD1" t="s">
        <v>2465</v>
      </c>
      <c r="AE1" t="s">
        <v>2466</v>
      </c>
      <c r="AF1" t="s">
        <v>2583</v>
      </c>
      <c r="AG1" t="s">
        <v>2585</v>
      </c>
      <c r="AH1" t="s">
        <v>2467</v>
      </c>
      <c r="AI1" t="s">
        <v>2586</v>
      </c>
    </row>
    <row r="2" spans="1:35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3182</v>
      </c>
      <c r="J2" t="s">
        <v>2476</v>
      </c>
      <c r="K2" t="s">
        <v>2477</v>
      </c>
      <c r="L2" t="s">
        <v>3341</v>
      </c>
      <c r="M2" t="s">
        <v>2478</v>
      </c>
      <c r="N2" t="s">
        <v>2479</v>
      </c>
      <c r="O2" t="s">
        <v>2480</v>
      </c>
      <c r="P2" t="s">
        <v>2481</v>
      </c>
      <c r="Q2" t="s">
        <v>2482</v>
      </c>
      <c r="R2" t="s">
        <v>2483</v>
      </c>
      <c r="S2" t="s">
        <v>3338</v>
      </c>
      <c r="T2" t="s">
        <v>2484</v>
      </c>
      <c r="U2" t="s">
        <v>2485</v>
      </c>
      <c r="V2" t="s">
        <v>2486</v>
      </c>
      <c r="W2" t="s">
        <v>2487</v>
      </c>
      <c r="X2" t="s">
        <v>2803</v>
      </c>
      <c r="Y2" t="s">
        <v>2488</v>
      </c>
      <c r="Z2" t="s">
        <v>2489</v>
      </c>
      <c r="AA2" t="s">
        <v>2490</v>
      </c>
      <c r="AB2" t="s">
        <v>2491</v>
      </c>
      <c r="AC2" t="s">
        <v>2492</v>
      </c>
      <c r="AD2" t="s">
        <v>2493</v>
      </c>
      <c r="AE2" t="s">
        <v>2494</v>
      </c>
      <c r="AF2" t="s">
        <v>2588</v>
      </c>
      <c r="AG2" t="s">
        <v>2590</v>
      </c>
      <c r="AH2" t="s">
        <v>2495</v>
      </c>
      <c r="AI2" t="s">
        <v>2591</v>
      </c>
    </row>
    <row r="3" spans="1:35" x14ac:dyDescent="0.25">
      <c r="A3" t="s">
        <v>2496</v>
      </c>
      <c r="B3">
        <v>71705125.120000005</v>
      </c>
      <c r="C3">
        <v>2110600.5299999998</v>
      </c>
      <c r="D3">
        <v>22554593.690000001</v>
      </c>
      <c r="E3">
        <v>224.55</v>
      </c>
      <c r="F3">
        <v>96655796.569999993</v>
      </c>
      <c r="G3">
        <v>45698001.700000003</v>
      </c>
      <c r="H3">
        <v>2</v>
      </c>
      <c r="I3">
        <v>460400</v>
      </c>
      <c r="J3">
        <v>224820</v>
      </c>
      <c r="K3">
        <v>331444.03000000003</v>
      </c>
      <c r="L3">
        <v>1300</v>
      </c>
      <c r="M3">
        <v>3948625.23</v>
      </c>
      <c r="N3">
        <v>532419.67000000004</v>
      </c>
      <c r="O3">
        <v>522186</v>
      </c>
      <c r="P3">
        <v>-2487546.9</v>
      </c>
      <c r="Q3">
        <v>-50507146.520000003</v>
      </c>
      <c r="R3">
        <v>276992173.44999999</v>
      </c>
      <c r="S3">
        <v>9586.1299999999992</v>
      </c>
      <c r="T3">
        <v>6272.82</v>
      </c>
      <c r="U3">
        <v>124801272.95999999</v>
      </c>
      <c r="V3">
        <v>13492760.800000001</v>
      </c>
      <c r="W3">
        <v>103619.35</v>
      </c>
      <c r="X3">
        <v>4900</v>
      </c>
      <c r="Y3">
        <v>159820414.94999999</v>
      </c>
      <c r="Z3">
        <v>20547455.82</v>
      </c>
      <c r="AA3">
        <v>187893071.44999999</v>
      </c>
      <c r="AB3">
        <v>699652.5</v>
      </c>
      <c r="AC3">
        <v>989695</v>
      </c>
      <c r="AD3">
        <v>69941980.090000004</v>
      </c>
      <c r="AE3">
        <v>17918085.16</v>
      </c>
      <c r="AF3">
        <v>262030</v>
      </c>
      <c r="AG3">
        <v>14222.8</v>
      </c>
      <c r="AH3">
        <v>2464180.27</v>
      </c>
      <c r="AI3">
        <v>7000</v>
      </c>
    </row>
    <row r="4" spans="1:35" x14ac:dyDescent="0.25">
      <c r="A4" t="s">
        <v>3183</v>
      </c>
      <c r="B4">
        <v>825934.46</v>
      </c>
      <c r="C4">
        <v>0</v>
      </c>
      <c r="D4">
        <v>51425.72</v>
      </c>
      <c r="F4">
        <v>133187.72</v>
      </c>
      <c r="G4">
        <v>317905.65999999997</v>
      </c>
      <c r="J4">
        <v>3000</v>
      </c>
      <c r="K4">
        <v>3000</v>
      </c>
      <c r="M4">
        <v>145610</v>
      </c>
      <c r="N4">
        <v>360</v>
      </c>
      <c r="O4">
        <v>28500</v>
      </c>
      <c r="Q4">
        <v>-1328620.31</v>
      </c>
      <c r="R4">
        <v>2193223.69</v>
      </c>
      <c r="U4">
        <v>966044.17</v>
      </c>
      <c r="W4">
        <v>1010.59</v>
      </c>
      <c r="Y4">
        <v>950900</v>
      </c>
      <c r="Z4">
        <v>71460</v>
      </c>
      <c r="AA4">
        <v>1091195</v>
      </c>
      <c r="AB4">
        <v>8400</v>
      </c>
      <c r="AC4">
        <v>3032</v>
      </c>
      <c r="AD4">
        <v>464550.18</v>
      </c>
      <c r="AE4">
        <v>17818.400000000001</v>
      </c>
      <c r="AH4">
        <v>10010</v>
      </c>
    </row>
    <row r="5" spans="1:35" x14ac:dyDescent="0.25">
      <c r="A5" t="s">
        <v>3184</v>
      </c>
      <c r="B5">
        <v>553115.06000000006</v>
      </c>
      <c r="C5">
        <v>0</v>
      </c>
      <c r="D5">
        <v>124604.56</v>
      </c>
      <c r="F5">
        <v>859419.95</v>
      </c>
      <c r="G5">
        <v>897326.73</v>
      </c>
      <c r="J5">
        <v>3000</v>
      </c>
      <c r="K5">
        <v>6000</v>
      </c>
      <c r="M5">
        <v>10000</v>
      </c>
      <c r="N5">
        <v>0</v>
      </c>
      <c r="Q5">
        <v>1014425.91</v>
      </c>
      <c r="R5">
        <v>1265427.9099999999</v>
      </c>
      <c r="U5">
        <v>859202.12</v>
      </c>
      <c r="W5">
        <v>745.86</v>
      </c>
      <c r="Y5">
        <v>1495460</v>
      </c>
      <c r="AA5">
        <v>1598429</v>
      </c>
      <c r="AD5">
        <v>484871.8</v>
      </c>
      <c r="AE5">
        <v>16277.7</v>
      </c>
      <c r="AH5">
        <v>10480</v>
      </c>
    </row>
    <row r="6" spans="1:35" x14ac:dyDescent="0.25">
      <c r="A6" t="s">
        <v>3185</v>
      </c>
      <c r="B6">
        <v>637664.4</v>
      </c>
      <c r="C6">
        <v>0</v>
      </c>
      <c r="D6">
        <v>113489.57</v>
      </c>
      <c r="F6">
        <v>1006568.01</v>
      </c>
      <c r="G6">
        <v>782429.22</v>
      </c>
      <c r="J6">
        <v>4000</v>
      </c>
      <c r="K6">
        <v>6000</v>
      </c>
      <c r="M6">
        <v>246000</v>
      </c>
      <c r="N6">
        <v>686.81</v>
      </c>
      <c r="O6">
        <v>36000</v>
      </c>
      <c r="Q6">
        <v>-1365940.63</v>
      </c>
      <c r="R6">
        <v>3482828.65</v>
      </c>
      <c r="U6">
        <v>923628.36</v>
      </c>
      <c r="V6">
        <v>248430</v>
      </c>
      <c r="W6">
        <v>1556.75</v>
      </c>
      <c r="Y6">
        <v>1807560</v>
      </c>
      <c r="AA6">
        <v>1928871</v>
      </c>
      <c r="AB6">
        <v>4600</v>
      </c>
      <c r="AC6">
        <v>3752</v>
      </c>
      <c r="AD6">
        <v>729529.76</v>
      </c>
      <c r="AE6">
        <v>96925.98</v>
      </c>
      <c r="AH6">
        <v>10000</v>
      </c>
    </row>
    <row r="7" spans="1:35" x14ac:dyDescent="0.25">
      <c r="A7" t="s">
        <v>3186</v>
      </c>
      <c r="B7">
        <v>739473.92000000004</v>
      </c>
      <c r="C7">
        <v>0</v>
      </c>
      <c r="D7">
        <v>66568.600000000006</v>
      </c>
      <c r="F7">
        <v>137922.6</v>
      </c>
      <c r="G7">
        <v>440359.4</v>
      </c>
      <c r="J7">
        <v>2000</v>
      </c>
      <c r="K7">
        <v>54000</v>
      </c>
      <c r="M7">
        <v>92950</v>
      </c>
      <c r="N7">
        <v>11486</v>
      </c>
      <c r="Q7">
        <v>-2930738.58</v>
      </c>
      <c r="R7">
        <v>3940312</v>
      </c>
      <c r="U7">
        <v>872364.62</v>
      </c>
      <c r="W7">
        <v>563.29</v>
      </c>
      <c r="Y7">
        <v>806090</v>
      </c>
      <c r="AA7">
        <v>866090</v>
      </c>
      <c r="AD7">
        <v>453858.84</v>
      </c>
      <c r="AE7">
        <v>154400.6</v>
      </c>
      <c r="AH7">
        <v>10000</v>
      </c>
    </row>
    <row r="8" spans="1:35" x14ac:dyDescent="0.25">
      <c r="A8" t="s">
        <v>3187</v>
      </c>
      <c r="B8">
        <v>616326.68000000005</v>
      </c>
      <c r="C8">
        <v>0</v>
      </c>
      <c r="D8">
        <v>100734.46</v>
      </c>
      <c r="F8">
        <v>290240.86</v>
      </c>
      <c r="G8">
        <v>422428.02</v>
      </c>
      <c r="I8">
        <v>194900</v>
      </c>
      <c r="J8">
        <v>2500</v>
      </c>
      <c r="K8">
        <v>12000</v>
      </c>
      <c r="M8">
        <v>60000</v>
      </c>
      <c r="N8">
        <v>212.15</v>
      </c>
      <c r="Q8">
        <v>-1443466.16</v>
      </c>
      <c r="R8">
        <v>2735240.51</v>
      </c>
      <c r="U8">
        <v>1006114.67</v>
      </c>
      <c r="V8">
        <v>18200</v>
      </c>
      <c r="W8">
        <v>585.69000000000005</v>
      </c>
      <c r="Y8">
        <v>1108880</v>
      </c>
      <c r="AA8">
        <v>1186979</v>
      </c>
      <c r="AD8">
        <v>568435.04</v>
      </c>
      <c r="AE8">
        <v>20777.8</v>
      </c>
      <c r="AH8">
        <v>10175</v>
      </c>
    </row>
    <row r="9" spans="1:35" x14ac:dyDescent="0.25">
      <c r="A9" t="s">
        <v>3188</v>
      </c>
      <c r="B9">
        <v>470459.88</v>
      </c>
      <c r="C9">
        <v>0</v>
      </c>
      <c r="D9">
        <v>200307.24</v>
      </c>
      <c r="E9">
        <v>24</v>
      </c>
      <c r="F9">
        <v>757035.11</v>
      </c>
      <c r="G9">
        <v>1165902.95</v>
      </c>
      <c r="K9">
        <v>12000</v>
      </c>
      <c r="M9">
        <v>60000</v>
      </c>
      <c r="Q9">
        <v>-56407.8</v>
      </c>
      <c r="R9">
        <v>2266802.89</v>
      </c>
      <c r="U9">
        <v>725232.15</v>
      </c>
      <c r="V9">
        <v>110000</v>
      </c>
      <c r="W9">
        <v>273.81</v>
      </c>
      <c r="Y9">
        <v>525210</v>
      </c>
      <c r="AA9">
        <v>638045</v>
      </c>
      <c r="AD9">
        <v>302133.07</v>
      </c>
      <c r="AE9">
        <v>24886.799999999999</v>
      </c>
      <c r="AH9">
        <v>10000</v>
      </c>
    </row>
    <row r="10" spans="1:35" x14ac:dyDescent="0.25">
      <c r="A10" t="s">
        <v>3189</v>
      </c>
      <c r="B10">
        <v>424765.81</v>
      </c>
      <c r="C10">
        <v>0</v>
      </c>
      <c r="D10">
        <v>50551.03</v>
      </c>
      <c r="E10">
        <v>21.87</v>
      </c>
      <c r="F10">
        <v>927956.11</v>
      </c>
      <c r="G10">
        <v>328573.75</v>
      </c>
      <c r="K10">
        <v>6500</v>
      </c>
      <c r="N10">
        <v>0</v>
      </c>
      <c r="O10">
        <v>50400</v>
      </c>
      <c r="Q10">
        <v>-844981.6</v>
      </c>
      <c r="R10">
        <v>2678016.84</v>
      </c>
      <c r="U10">
        <v>934632.91</v>
      </c>
      <c r="V10">
        <v>59320</v>
      </c>
      <c r="W10">
        <v>690.63</v>
      </c>
      <c r="Y10">
        <v>1167500</v>
      </c>
      <c r="AA10">
        <v>1269234.46</v>
      </c>
      <c r="AB10">
        <v>5400</v>
      </c>
      <c r="AC10">
        <v>3152</v>
      </c>
      <c r="AD10">
        <v>583235.4</v>
      </c>
      <c r="AE10">
        <v>298666.34999999998</v>
      </c>
      <c r="AH10">
        <v>20000</v>
      </c>
    </row>
    <row r="11" spans="1:35" x14ac:dyDescent="0.25">
      <c r="A11" t="s">
        <v>3190</v>
      </c>
      <c r="B11">
        <v>540056.81000000006</v>
      </c>
      <c r="C11">
        <v>0</v>
      </c>
      <c r="D11">
        <v>109327.15</v>
      </c>
      <c r="F11">
        <v>1669813.2</v>
      </c>
      <c r="G11">
        <v>413958.74</v>
      </c>
      <c r="K11">
        <v>6501</v>
      </c>
      <c r="N11">
        <v>35676.730000000003</v>
      </c>
      <c r="O11">
        <v>131300</v>
      </c>
      <c r="Q11">
        <v>2087810.37</v>
      </c>
      <c r="R11">
        <v>585220.22</v>
      </c>
      <c r="U11">
        <v>1143412.99</v>
      </c>
      <c r="W11">
        <v>615.4</v>
      </c>
      <c r="Y11">
        <v>1052260</v>
      </c>
      <c r="AA11">
        <v>1166365</v>
      </c>
      <c r="AB11">
        <v>6120</v>
      </c>
      <c r="AC11">
        <v>5808</v>
      </c>
      <c r="AD11">
        <v>757684.27</v>
      </c>
      <c r="AE11">
        <v>204773.54</v>
      </c>
      <c r="AH11">
        <v>10000</v>
      </c>
    </row>
    <row r="12" spans="1:35" x14ac:dyDescent="0.25">
      <c r="A12" t="s">
        <v>3191</v>
      </c>
      <c r="B12">
        <v>612275.76</v>
      </c>
      <c r="C12">
        <v>0</v>
      </c>
      <c r="D12">
        <v>156085.84</v>
      </c>
      <c r="F12">
        <v>239618.52</v>
      </c>
      <c r="G12">
        <v>621963.36</v>
      </c>
      <c r="K12">
        <v>6000</v>
      </c>
      <c r="N12">
        <v>123</v>
      </c>
      <c r="Q12">
        <v>34346.51</v>
      </c>
      <c r="R12">
        <v>1804328.64</v>
      </c>
      <c r="U12">
        <v>812424.17</v>
      </c>
      <c r="W12">
        <v>655.58</v>
      </c>
      <c r="Y12">
        <v>537180</v>
      </c>
      <c r="AA12">
        <v>714131.49</v>
      </c>
      <c r="AB12">
        <v>3200</v>
      </c>
      <c r="AC12">
        <v>3232</v>
      </c>
      <c r="AD12">
        <v>462799.17</v>
      </c>
      <c r="AE12">
        <v>309531.76</v>
      </c>
      <c r="AH12">
        <v>10000</v>
      </c>
    </row>
    <row r="13" spans="1:35" x14ac:dyDescent="0.25">
      <c r="A13" t="s">
        <v>3192</v>
      </c>
      <c r="B13">
        <v>583410.1</v>
      </c>
      <c r="C13">
        <v>0</v>
      </c>
      <c r="D13">
        <v>51096.88</v>
      </c>
      <c r="F13">
        <v>192986.97</v>
      </c>
      <c r="G13">
        <v>372215.63</v>
      </c>
      <c r="K13">
        <v>-6000</v>
      </c>
      <c r="M13">
        <v>107100</v>
      </c>
      <c r="N13">
        <v>-386.5</v>
      </c>
      <c r="Q13">
        <v>450428.32</v>
      </c>
      <c r="R13">
        <v>667029.63</v>
      </c>
      <c r="U13">
        <v>878005.44</v>
      </c>
      <c r="V13">
        <v>13850.2</v>
      </c>
      <c r="W13">
        <v>557.15</v>
      </c>
      <c r="Y13">
        <v>696060</v>
      </c>
      <c r="AA13">
        <v>843497</v>
      </c>
      <c r="AD13">
        <v>626200.56000000006</v>
      </c>
      <c r="AE13">
        <v>67007.100000000006</v>
      </c>
      <c r="AH13">
        <v>4010</v>
      </c>
    </row>
    <row r="14" spans="1:35" x14ac:dyDescent="0.25">
      <c r="A14" t="s">
        <v>3193</v>
      </c>
      <c r="B14">
        <v>402048.56</v>
      </c>
      <c r="C14">
        <v>0</v>
      </c>
      <c r="D14">
        <v>206794.66</v>
      </c>
      <c r="F14">
        <v>3</v>
      </c>
      <c r="G14">
        <v>786041.48</v>
      </c>
      <c r="K14">
        <v>6000</v>
      </c>
      <c r="N14">
        <v>122</v>
      </c>
      <c r="O14">
        <v>6450</v>
      </c>
      <c r="Q14">
        <v>546282.14</v>
      </c>
      <c r="R14">
        <v>818351.54</v>
      </c>
      <c r="U14">
        <v>897342.3</v>
      </c>
      <c r="W14">
        <v>549.12</v>
      </c>
      <c r="Y14">
        <v>764050</v>
      </c>
      <c r="Z14">
        <v>96000</v>
      </c>
      <c r="AA14">
        <v>1132269</v>
      </c>
      <c r="AD14">
        <v>461259.3</v>
      </c>
      <c r="AE14">
        <v>47191.1</v>
      </c>
      <c r="AH14">
        <v>9500</v>
      </c>
    </row>
    <row r="15" spans="1:35" x14ac:dyDescent="0.25">
      <c r="A15" t="s">
        <v>3194</v>
      </c>
      <c r="B15">
        <v>942860</v>
      </c>
      <c r="C15">
        <v>0</v>
      </c>
      <c r="D15">
        <v>86573.41</v>
      </c>
      <c r="F15">
        <v>541540.39</v>
      </c>
      <c r="G15">
        <v>75913.53</v>
      </c>
      <c r="K15">
        <v>12000</v>
      </c>
      <c r="M15">
        <v>102280</v>
      </c>
      <c r="N15">
        <v>1206.3499999999999</v>
      </c>
      <c r="O15">
        <v>38000</v>
      </c>
      <c r="Q15">
        <v>-2929233.37</v>
      </c>
      <c r="R15">
        <v>3873985.05</v>
      </c>
      <c r="U15">
        <v>1199726.1000000001</v>
      </c>
      <c r="V15">
        <v>1284.3699999999999</v>
      </c>
      <c r="W15">
        <v>342.37</v>
      </c>
      <c r="Y15">
        <v>1329830</v>
      </c>
      <c r="AA15">
        <v>1395830</v>
      </c>
      <c r="AD15">
        <v>441815.24</v>
      </c>
      <c r="AE15">
        <v>76888.3</v>
      </c>
      <c r="AH15">
        <v>10000</v>
      </c>
    </row>
    <row r="16" spans="1:35" x14ac:dyDescent="0.25">
      <c r="A16" t="s">
        <v>3195</v>
      </c>
      <c r="B16">
        <v>332891.88</v>
      </c>
      <c r="C16">
        <v>0</v>
      </c>
      <c r="D16">
        <v>116111.06</v>
      </c>
      <c r="F16">
        <v>1475910</v>
      </c>
      <c r="G16">
        <v>271340.34000000003</v>
      </c>
      <c r="K16">
        <v>12000</v>
      </c>
      <c r="M16">
        <v>38858.01</v>
      </c>
      <c r="N16">
        <v>1935.47</v>
      </c>
      <c r="Q16">
        <v>32853.67</v>
      </c>
      <c r="R16">
        <v>2037072.22</v>
      </c>
      <c r="U16">
        <v>903632.03</v>
      </c>
      <c r="V16">
        <v>70070</v>
      </c>
      <c r="W16">
        <v>340.15</v>
      </c>
      <c r="Y16">
        <v>1408540</v>
      </c>
      <c r="Z16">
        <v>1115.8900000000001</v>
      </c>
      <c r="AA16">
        <v>1516496</v>
      </c>
      <c r="AD16">
        <v>571176.9</v>
      </c>
      <c r="AE16">
        <v>114201.26</v>
      </c>
      <c r="AH16">
        <v>10000</v>
      </c>
    </row>
    <row r="17" spans="1:34" x14ac:dyDescent="0.25">
      <c r="A17" t="s">
        <v>3196</v>
      </c>
      <c r="B17">
        <v>376216.97</v>
      </c>
      <c r="C17">
        <v>0</v>
      </c>
      <c r="D17">
        <v>78431.56</v>
      </c>
      <c r="F17">
        <v>101375.91</v>
      </c>
      <c r="G17">
        <v>574592.46</v>
      </c>
      <c r="K17">
        <v>0</v>
      </c>
      <c r="M17">
        <v>83200</v>
      </c>
      <c r="N17">
        <v>669</v>
      </c>
      <c r="Q17">
        <v>-1737432.74</v>
      </c>
      <c r="R17">
        <v>2706524.69</v>
      </c>
      <c r="U17">
        <v>602499.93999999994</v>
      </c>
      <c r="W17">
        <v>225.42</v>
      </c>
      <c r="Y17">
        <v>1215639</v>
      </c>
      <c r="AA17">
        <v>1336390</v>
      </c>
      <c r="AD17">
        <v>210251.69</v>
      </c>
      <c r="AE17">
        <v>171511.72</v>
      </c>
      <c r="AH17">
        <v>10000</v>
      </c>
    </row>
    <row r="18" spans="1:34" x14ac:dyDescent="0.25">
      <c r="A18" t="s">
        <v>3197</v>
      </c>
      <c r="B18">
        <v>293350.48</v>
      </c>
      <c r="C18">
        <v>0</v>
      </c>
      <c r="D18">
        <v>251934.29</v>
      </c>
      <c r="F18">
        <v>1808727.19</v>
      </c>
      <c r="G18">
        <v>805423.78</v>
      </c>
      <c r="J18">
        <v>22000</v>
      </c>
      <c r="K18">
        <v>0</v>
      </c>
      <c r="M18">
        <v>77700</v>
      </c>
      <c r="N18">
        <v>0</v>
      </c>
      <c r="O18">
        <v>78150</v>
      </c>
      <c r="Q18">
        <v>1710911.45</v>
      </c>
      <c r="R18">
        <v>865508.28</v>
      </c>
      <c r="U18">
        <v>1212119.6200000001</v>
      </c>
      <c r="W18">
        <v>149.97</v>
      </c>
      <c r="Y18">
        <v>866430</v>
      </c>
      <c r="AA18">
        <v>1033799</v>
      </c>
      <c r="AD18">
        <v>523656.61</v>
      </c>
      <c r="AE18">
        <v>18457.97</v>
      </c>
      <c r="AH18">
        <v>10000</v>
      </c>
    </row>
    <row r="19" spans="1:34" x14ac:dyDescent="0.25">
      <c r="A19" t="s">
        <v>3198</v>
      </c>
      <c r="B19">
        <v>354666.01</v>
      </c>
      <c r="C19">
        <v>0</v>
      </c>
      <c r="D19">
        <v>78228.320000000007</v>
      </c>
      <c r="F19">
        <v>-11212.96</v>
      </c>
      <c r="G19">
        <v>91749.34</v>
      </c>
      <c r="K19">
        <v>6000</v>
      </c>
      <c r="N19">
        <v>0</v>
      </c>
      <c r="O19">
        <v>14400</v>
      </c>
      <c r="Q19">
        <v>-2586526.0099999998</v>
      </c>
      <c r="R19">
        <v>2831701.19</v>
      </c>
      <c r="U19">
        <v>862419.21</v>
      </c>
      <c r="W19">
        <v>229.84</v>
      </c>
      <c r="Y19">
        <v>1367040</v>
      </c>
      <c r="AA19">
        <v>1459411</v>
      </c>
      <c r="AD19">
        <v>267262.96999999997</v>
      </c>
      <c r="AE19">
        <v>146545.54999999999</v>
      </c>
      <c r="AH19">
        <v>10000</v>
      </c>
    </row>
    <row r="20" spans="1:34" x14ac:dyDescent="0.25">
      <c r="A20" t="s">
        <v>3199</v>
      </c>
      <c r="B20">
        <v>489708.25</v>
      </c>
      <c r="C20">
        <v>0</v>
      </c>
      <c r="D20">
        <v>121787.95</v>
      </c>
      <c r="F20">
        <v>2102224.9900000002</v>
      </c>
      <c r="G20">
        <v>702807.3</v>
      </c>
      <c r="K20">
        <v>0</v>
      </c>
      <c r="M20">
        <v>20000</v>
      </c>
      <c r="N20">
        <v>1362</v>
      </c>
      <c r="O20">
        <v>78000</v>
      </c>
      <c r="P20">
        <v>-357414.25</v>
      </c>
      <c r="Q20">
        <v>-1874082.52</v>
      </c>
      <c r="R20">
        <v>5546813.3099999996</v>
      </c>
      <c r="U20">
        <v>1028695.62</v>
      </c>
      <c r="W20">
        <v>383.7</v>
      </c>
      <c r="Y20">
        <v>1194330</v>
      </c>
      <c r="AA20">
        <v>1448089.77</v>
      </c>
      <c r="AD20">
        <v>328757.13</v>
      </c>
      <c r="AE20">
        <v>318302.46999999997</v>
      </c>
      <c r="AH20">
        <v>10300</v>
      </c>
    </row>
    <row r="21" spans="1:34" x14ac:dyDescent="0.25">
      <c r="A21" t="s">
        <v>3200</v>
      </c>
      <c r="B21">
        <v>788314.22</v>
      </c>
      <c r="C21">
        <v>0</v>
      </c>
      <c r="D21">
        <v>65978.350000000006</v>
      </c>
      <c r="F21">
        <v>2267587.7000000002</v>
      </c>
      <c r="G21">
        <v>1821197.17</v>
      </c>
      <c r="J21">
        <v>2000</v>
      </c>
      <c r="K21">
        <v>8000</v>
      </c>
      <c r="M21">
        <v>20460</v>
      </c>
      <c r="N21">
        <v>150</v>
      </c>
      <c r="Q21">
        <v>3199009.64</v>
      </c>
      <c r="R21">
        <v>1606327.04</v>
      </c>
      <c r="U21">
        <v>1462138.18</v>
      </c>
      <c r="W21">
        <v>534.78</v>
      </c>
      <c r="Y21">
        <v>2437700</v>
      </c>
      <c r="AA21">
        <v>2574615</v>
      </c>
      <c r="AB21">
        <v>8472</v>
      </c>
      <c r="AD21">
        <v>639353.52</v>
      </c>
      <c r="AE21">
        <v>441244.68</v>
      </c>
      <c r="AH21">
        <v>10010</v>
      </c>
    </row>
    <row r="22" spans="1:34" x14ac:dyDescent="0.25">
      <c r="A22" t="s">
        <v>3201</v>
      </c>
      <c r="B22">
        <v>931634.82</v>
      </c>
      <c r="C22">
        <v>0</v>
      </c>
      <c r="D22">
        <v>233753.03</v>
      </c>
      <c r="E22">
        <v>178.68</v>
      </c>
      <c r="F22">
        <v>1505494.17</v>
      </c>
      <c r="G22">
        <v>623922.97</v>
      </c>
      <c r="K22">
        <v>6000</v>
      </c>
      <c r="Q22">
        <v>1936258.6</v>
      </c>
      <c r="R22">
        <v>1373222.93</v>
      </c>
      <c r="U22">
        <v>736712.49</v>
      </c>
      <c r="W22">
        <v>1092.3</v>
      </c>
      <c r="Y22">
        <v>809350</v>
      </c>
      <c r="AA22">
        <v>1083083</v>
      </c>
      <c r="AD22">
        <v>233459.65</v>
      </c>
      <c r="AE22">
        <v>183170</v>
      </c>
      <c r="AH22">
        <v>10000</v>
      </c>
    </row>
    <row r="23" spans="1:34" x14ac:dyDescent="0.25">
      <c r="A23" t="s">
        <v>3202</v>
      </c>
      <c r="B23">
        <v>323950.67</v>
      </c>
      <c r="C23">
        <v>0</v>
      </c>
      <c r="D23">
        <v>209576.16</v>
      </c>
      <c r="F23">
        <v>2131728.14</v>
      </c>
      <c r="G23">
        <v>389848.7</v>
      </c>
      <c r="J23">
        <v>2000</v>
      </c>
      <c r="K23">
        <v>0</v>
      </c>
      <c r="M23">
        <v>-6200</v>
      </c>
      <c r="O23">
        <v>11400</v>
      </c>
      <c r="Q23">
        <v>2668498.5499999998</v>
      </c>
      <c r="R23">
        <v>466379.49</v>
      </c>
      <c r="U23">
        <v>783051.37</v>
      </c>
      <c r="V23">
        <v>6200</v>
      </c>
      <c r="W23">
        <v>309.05</v>
      </c>
      <c r="Y23">
        <v>1032620</v>
      </c>
      <c r="Z23">
        <v>102000</v>
      </c>
      <c r="AA23">
        <v>1063120</v>
      </c>
      <c r="AD23">
        <v>462611.31</v>
      </c>
      <c r="AE23">
        <v>258063.48</v>
      </c>
      <c r="AH23">
        <v>108000</v>
      </c>
    </row>
    <row r="24" spans="1:34" x14ac:dyDescent="0.25">
      <c r="A24" t="s">
        <v>3203</v>
      </c>
      <c r="B24">
        <v>438226.74</v>
      </c>
      <c r="C24">
        <v>28542.6</v>
      </c>
      <c r="D24">
        <v>150763.51999999999</v>
      </c>
      <c r="F24">
        <v>170661.54</v>
      </c>
      <c r="G24">
        <v>45692.92</v>
      </c>
      <c r="J24">
        <v>13000</v>
      </c>
      <c r="K24">
        <v>11000</v>
      </c>
      <c r="M24">
        <v>9000</v>
      </c>
      <c r="N24">
        <v>-2233.0100000000002</v>
      </c>
      <c r="O24">
        <v>-1300</v>
      </c>
      <c r="Q24">
        <v>-862542.75</v>
      </c>
      <c r="R24">
        <v>1804328.64</v>
      </c>
      <c r="U24">
        <v>1036575.46</v>
      </c>
      <c r="W24">
        <v>350.7</v>
      </c>
      <c r="Y24">
        <v>174930</v>
      </c>
      <c r="AA24">
        <v>441662.82</v>
      </c>
      <c r="AC24">
        <v>3000</v>
      </c>
      <c r="AD24">
        <v>474029.26</v>
      </c>
      <c r="AE24">
        <v>332239.64</v>
      </c>
      <c r="AH24">
        <v>10010</v>
      </c>
    </row>
    <row r="25" spans="1:34" x14ac:dyDescent="0.25">
      <c r="A25" t="s">
        <v>3204</v>
      </c>
      <c r="B25">
        <v>457022.76</v>
      </c>
      <c r="C25">
        <v>0</v>
      </c>
      <c r="D25">
        <v>282791.82</v>
      </c>
      <c r="F25">
        <v>315308.98</v>
      </c>
      <c r="G25">
        <v>283907.07</v>
      </c>
      <c r="J25">
        <v>13500</v>
      </c>
      <c r="K25">
        <v>6000</v>
      </c>
      <c r="M25">
        <v>82600</v>
      </c>
      <c r="N25">
        <v>0</v>
      </c>
      <c r="Q25">
        <v>-636412.84</v>
      </c>
      <c r="R25">
        <v>1601555.91</v>
      </c>
      <c r="U25">
        <v>876854.02</v>
      </c>
      <c r="V25">
        <v>88750</v>
      </c>
      <c r="W25">
        <v>610.5</v>
      </c>
      <c r="Y25">
        <v>1653420</v>
      </c>
      <c r="AA25">
        <v>1756636</v>
      </c>
      <c r="AD25">
        <v>470820.36</v>
      </c>
      <c r="AE25">
        <v>53383.6</v>
      </c>
      <c r="AH25">
        <v>10000</v>
      </c>
    </row>
    <row r="26" spans="1:34" x14ac:dyDescent="0.25">
      <c r="A26" t="s">
        <v>3205</v>
      </c>
      <c r="B26">
        <v>262009.9</v>
      </c>
      <c r="C26">
        <v>0</v>
      </c>
      <c r="D26">
        <v>267514.82</v>
      </c>
      <c r="F26">
        <v>34059.49</v>
      </c>
      <c r="G26">
        <v>431257.09</v>
      </c>
      <c r="K26">
        <v>8000</v>
      </c>
      <c r="M26">
        <v>161210</v>
      </c>
      <c r="N26">
        <v>55.5</v>
      </c>
      <c r="O26">
        <v>12000</v>
      </c>
      <c r="Q26">
        <v>-682558.82</v>
      </c>
      <c r="R26">
        <v>1188537.31</v>
      </c>
      <c r="U26">
        <v>1004884.63</v>
      </c>
      <c r="V26">
        <v>74000</v>
      </c>
      <c r="W26">
        <v>426.64</v>
      </c>
      <c r="Y26">
        <v>1116500</v>
      </c>
      <c r="AA26">
        <v>1237207</v>
      </c>
      <c r="AD26">
        <v>519111.06</v>
      </c>
      <c r="AE26">
        <v>58653.9</v>
      </c>
      <c r="AH26">
        <v>10000</v>
      </c>
    </row>
    <row r="27" spans="1:34" x14ac:dyDescent="0.25">
      <c r="A27" t="s">
        <v>3325</v>
      </c>
      <c r="B27">
        <v>347961.12</v>
      </c>
      <c r="C27">
        <v>0</v>
      </c>
      <c r="D27">
        <v>43657</v>
      </c>
      <c r="F27">
        <v>662149.44999999995</v>
      </c>
      <c r="G27">
        <v>337405.99</v>
      </c>
      <c r="J27">
        <v>6000</v>
      </c>
      <c r="K27">
        <v>6000</v>
      </c>
      <c r="N27">
        <v>770.54</v>
      </c>
      <c r="Q27">
        <v>-2121661.7000000002</v>
      </c>
      <c r="R27">
        <v>3378480.39</v>
      </c>
      <c r="U27">
        <v>702720.99</v>
      </c>
      <c r="V27">
        <v>39.25</v>
      </c>
      <c r="W27">
        <v>239.76</v>
      </c>
      <c r="Y27">
        <v>991900</v>
      </c>
      <c r="AA27">
        <v>1084939</v>
      </c>
      <c r="AD27">
        <v>283515.03000000003</v>
      </c>
      <c r="AE27">
        <v>108946.64</v>
      </c>
      <c r="AH27">
        <v>10000</v>
      </c>
    </row>
    <row r="28" spans="1:34" x14ac:dyDescent="0.25">
      <c r="A28" t="s">
        <v>3330</v>
      </c>
      <c r="B28">
        <v>430469.65</v>
      </c>
      <c r="C28">
        <v>0</v>
      </c>
      <c r="D28">
        <v>160273.04</v>
      </c>
      <c r="F28">
        <v>3118585.27</v>
      </c>
      <c r="G28">
        <v>499700.18</v>
      </c>
      <c r="K28">
        <v>12491</v>
      </c>
      <c r="N28">
        <v>470</v>
      </c>
      <c r="Q28">
        <v>-520926.34</v>
      </c>
      <c r="R28">
        <v>4652638.84</v>
      </c>
      <c r="U28">
        <v>245772.93</v>
      </c>
      <c r="W28">
        <v>812.16</v>
      </c>
      <c r="Y28">
        <v>235770</v>
      </c>
      <c r="Z28">
        <v>687212.72</v>
      </c>
      <c r="AA28">
        <v>507622</v>
      </c>
      <c r="AC28">
        <v>19000</v>
      </c>
      <c r="AD28">
        <v>307523.71000000002</v>
      </c>
      <c r="AE28">
        <v>170947.46</v>
      </c>
      <c r="AH28">
        <v>6000</v>
      </c>
    </row>
    <row r="29" spans="1:34" x14ac:dyDescent="0.25">
      <c r="A29" t="s">
        <v>3206</v>
      </c>
      <c r="B29">
        <v>506708.39</v>
      </c>
      <c r="C29">
        <v>0</v>
      </c>
      <c r="D29">
        <v>15171.42</v>
      </c>
      <c r="F29">
        <v>1908619.01</v>
      </c>
      <c r="G29">
        <v>198369.73</v>
      </c>
      <c r="N29">
        <v>-2126</v>
      </c>
      <c r="Q29">
        <v>-1354880.5</v>
      </c>
      <c r="R29">
        <v>3908830.71</v>
      </c>
      <c r="U29">
        <v>577021.66</v>
      </c>
      <c r="V29">
        <v>800000</v>
      </c>
      <c r="W29">
        <v>1118.78</v>
      </c>
      <c r="Y29">
        <v>1345760</v>
      </c>
      <c r="Z29">
        <v>423016</v>
      </c>
      <c r="AA29">
        <v>1568038</v>
      </c>
      <c r="AC29">
        <v>33884</v>
      </c>
      <c r="AD29">
        <v>998298</v>
      </c>
      <c r="AE29">
        <v>208262.1</v>
      </c>
      <c r="AH29">
        <v>11140</v>
      </c>
    </row>
    <row r="30" spans="1:34" x14ac:dyDescent="0.25">
      <c r="A30" t="s">
        <v>3207</v>
      </c>
      <c r="B30">
        <v>355348.21</v>
      </c>
      <c r="C30">
        <v>25144</v>
      </c>
      <c r="D30">
        <v>485621.78</v>
      </c>
      <c r="F30">
        <v>675192</v>
      </c>
      <c r="G30">
        <v>638173</v>
      </c>
      <c r="J30">
        <v>-45400</v>
      </c>
      <c r="N30">
        <v>-3609.48</v>
      </c>
      <c r="Q30">
        <v>-2394041.27</v>
      </c>
      <c r="R30">
        <v>4779390.07</v>
      </c>
      <c r="T30">
        <v>917.66</v>
      </c>
      <c r="U30">
        <v>828911.79</v>
      </c>
      <c r="V30">
        <v>582000</v>
      </c>
      <c r="Y30">
        <v>1330020</v>
      </c>
      <c r="Z30">
        <v>195680</v>
      </c>
      <c r="AA30">
        <v>1547430</v>
      </c>
      <c r="AC30">
        <v>2860</v>
      </c>
      <c r="AD30">
        <v>1312039.78</v>
      </c>
      <c r="AE30">
        <v>129560</v>
      </c>
    </row>
    <row r="31" spans="1:34" x14ac:dyDescent="0.25">
      <c r="A31" t="s">
        <v>3208</v>
      </c>
      <c r="B31">
        <v>183959.05</v>
      </c>
      <c r="C31">
        <v>0</v>
      </c>
      <c r="D31">
        <v>70079.64</v>
      </c>
      <c r="G31">
        <v>252828.05</v>
      </c>
      <c r="N31">
        <v>-216</v>
      </c>
      <c r="Q31">
        <v>-1133119.0900000001</v>
      </c>
      <c r="R31">
        <v>1728640.99</v>
      </c>
      <c r="T31">
        <v>240.31</v>
      </c>
      <c r="U31">
        <v>696546</v>
      </c>
      <c r="Y31">
        <v>1250000</v>
      </c>
      <c r="Z31">
        <v>231200.29</v>
      </c>
      <c r="AA31">
        <v>1442485</v>
      </c>
      <c r="AB31">
        <v>6240</v>
      </c>
      <c r="AC31">
        <v>6236</v>
      </c>
      <c r="AD31">
        <v>514090.27</v>
      </c>
      <c r="AE31">
        <v>92724.49</v>
      </c>
    </row>
    <row r="32" spans="1:34" x14ac:dyDescent="0.25">
      <c r="A32" t="s">
        <v>3209</v>
      </c>
      <c r="B32">
        <v>564224.55000000005</v>
      </c>
      <c r="C32">
        <v>80410</v>
      </c>
      <c r="D32">
        <v>112221.03</v>
      </c>
      <c r="F32">
        <v>3160866.81</v>
      </c>
      <c r="G32">
        <v>203882.17</v>
      </c>
      <c r="K32">
        <v>-50000</v>
      </c>
      <c r="L32">
        <v>1300</v>
      </c>
      <c r="N32">
        <v>174831.21</v>
      </c>
      <c r="Q32">
        <v>1389856.8</v>
      </c>
      <c r="R32">
        <v>2399403.2599999998</v>
      </c>
      <c r="S32">
        <v>150</v>
      </c>
      <c r="T32">
        <v>153.44</v>
      </c>
      <c r="U32">
        <v>957345.87</v>
      </c>
      <c r="V32">
        <v>371550</v>
      </c>
      <c r="W32">
        <v>269.63</v>
      </c>
      <c r="Y32">
        <v>817160</v>
      </c>
      <c r="AA32">
        <v>939010</v>
      </c>
      <c r="AC32">
        <v>25470</v>
      </c>
      <c r="AD32">
        <v>541159.66</v>
      </c>
      <c r="AE32">
        <v>148351.29999999999</v>
      </c>
      <c r="AH32">
        <v>10254.69</v>
      </c>
    </row>
    <row r="33" spans="1:34" x14ac:dyDescent="0.25">
      <c r="A33" t="s">
        <v>3210</v>
      </c>
      <c r="B33">
        <v>670999.85</v>
      </c>
      <c r="C33">
        <v>0</v>
      </c>
      <c r="D33">
        <v>41163.96</v>
      </c>
      <c r="F33">
        <v>11073350.359999999</v>
      </c>
      <c r="G33">
        <v>3522466.61</v>
      </c>
      <c r="N33">
        <v>-504.45</v>
      </c>
      <c r="Q33">
        <v>12405553.73</v>
      </c>
      <c r="R33">
        <v>2787489.35</v>
      </c>
      <c r="U33">
        <v>929687.15</v>
      </c>
      <c r="V33">
        <v>646625</v>
      </c>
      <c r="W33">
        <v>607.85</v>
      </c>
      <c r="Y33">
        <v>1410250</v>
      </c>
      <c r="Z33">
        <v>99000</v>
      </c>
      <c r="AA33">
        <v>1686712</v>
      </c>
      <c r="AB33">
        <v>31500</v>
      </c>
      <c r="AC33">
        <v>30618</v>
      </c>
      <c r="AD33">
        <v>677108.55</v>
      </c>
      <c r="AE33">
        <v>157564.29999999999</v>
      </c>
      <c r="AF33">
        <v>50000</v>
      </c>
      <c r="AH33">
        <v>20000</v>
      </c>
    </row>
    <row r="34" spans="1:34" x14ac:dyDescent="0.25">
      <c r="A34" t="s">
        <v>3211</v>
      </c>
      <c r="B34">
        <v>226028.53</v>
      </c>
      <c r="C34">
        <v>0</v>
      </c>
      <c r="D34">
        <v>88565.77</v>
      </c>
      <c r="F34">
        <v>700790.07</v>
      </c>
      <c r="G34">
        <v>398017.1</v>
      </c>
      <c r="N34">
        <v>62367.77</v>
      </c>
      <c r="Q34">
        <v>-594954.54</v>
      </c>
      <c r="R34">
        <v>2109112.34</v>
      </c>
      <c r="U34">
        <v>759491.63</v>
      </c>
      <c r="W34">
        <v>375.42</v>
      </c>
      <c r="Z34">
        <v>305000</v>
      </c>
      <c r="AA34">
        <v>126956.15</v>
      </c>
      <c r="AB34">
        <v>7278</v>
      </c>
      <c r="AD34">
        <v>638277.6</v>
      </c>
      <c r="AE34">
        <v>115909.4</v>
      </c>
      <c r="AH34">
        <v>65000</v>
      </c>
    </row>
    <row r="35" spans="1:34" x14ac:dyDescent="0.25">
      <c r="A35" t="s">
        <v>3212</v>
      </c>
      <c r="B35">
        <v>113561.08</v>
      </c>
      <c r="C35">
        <v>0</v>
      </c>
      <c r="D35">
        <v>74849.649999999994</v>
      </c>
      <c r="F35">
        <v>1990387.36</v>
      </c>
      <c r="G35">
        <v>205167.89</v>
      </c>
      <c r="N35">
        <v>-8542</v>
      </c>
      <c r="P35">
        <v>-87503.82</v>
      </c>
      <c r="Q35">
        <v>556738.74</v>
      </c>
      <c r="R35">
        <v>2003005.18</v>
      </c>
      <c r="T35">
        <v>-119.05</v>
      </c>
      <c r="U35">
        <v>577584.43999999994</v>
      </c>
      <c r="V35">
        <v>4625</v>
      </c>
      <c r="Z35">
        <v>152460</v>
      </c>
      <c r="AA35">
        <v>261822</v>
      </c>
      <c r="AC35">
        <v>5316</v>
      </c>
      <c r="AD35">
        <v>232612.06</v>
      </c>
      <c r="AE35">
        <v>84577.45</v>
      </c>
      <c r="AH35">
        <v>10000</v>
      </c>
    </row>
    <row r="36" spans="1:34" x14ac:dyDescent="0.25">
      <c r="A36" t="s">
        <v>3213</v>
      </c>
      <c r="B36">
        <v>506679.38</v>
      </c>
      <c r="C36">
        <v>0</v>
      </c>
      <c r="D36">
        <v>191107.42</v>
      </c>
      <c r="F36">
        <v>1162791.51</v>
      </c>
      <c r="G36">
        <v>218988.84</v>
      </c>
      <c r="N36">
        <v>59066</v>
      </c>
      <c r="Q36">
        <v>-290153.67</v>
      </c>
      <c r="R36">
        <v>2351026.71</v>
      </c>
      <c r="U36">
        <v>827804.89</v>
      </c>
      <c r="W36">
        <v>682.47</v>
      </c>
      <c r="Z36">
        <v>55200</v>
      </c>
      <c r="AA36">
        <v>303631</v>
      </c>
      <c r="AB36">
        <v>16566</v>
      </c>
      <c r="AD36">
        <v>371595.15</v>
      </c>
      <c r="AE36">
        <v>56437.1</v>
      </c>
    </row>
    <row r="37" spans="1:34" x14ac:dyDescent="0.25">
      <c r="A37" t="s">
        <v>3214</v>
      </c>
      <c r="B37">
        <v>391107.51</v>
      </c>
      <c r="C37">
        <v>0</v>
      </c>
      <c r="D37">
        <v>431377.11</v>
      </c>
      <c r="F37">
        <v>1514963.95</v>
      </c>
      <c r="G37">
        <v>-15546.85</v>
      </c>
      <c r="N37">
        <v>68163.45</v>
      </c>
      <c r="R37">
        <v>1764728.36</v>
      </c>
      <c r="T37">
        <v>407.5</v>
      </c>
      <c r="U37">
        <v>592410.09</v>
      </c>
      <c r="Y37">
        <v>899581</v>
      </c>
      <c r="Z37">
        <v>428460</v>
      </c>
      <c r="AA37">
        <v>974985.07</v>
      </c>
      <c r="AC37">
        <v>51006</v>
      </c>
      <c r="AD37">
        <v>632316.61</v>
      </c>
      <c r="AE37">
        <v>82839</v>
      </c>
    </row>
    <row r="38" spans="1:34" x14ac:dyDescent="0.25">
      <c r="A38" t="s">
        <v>3215</v>
      </c>
      <c r="B38">
        <v>851086.79</v>
      </c>
      <c r="C38">
        <v>0</v>
      </c>
      <c r="D38">
        <v>138579.88</v>
      </c>
      <c r="F38">
        <v>3</v>
      </c>
      <c r="G38">
        <v>-134692.12</v>
      </c>
      <c r="N38">
        <v>-184.93</v>
      </c>
      <c r="Q38">
        <v>-708023.7</v>
      </c>
      <c r="R38">
        <v>1153430.04</v>
      </c>
      <c r="U38">
        <v>764255.4</v>
      </c>
      <c r="V38">
        <v>107550</v>
      </c>
      <c r="W38">
        <v>689.08</v>
      </c>
      <c r="Y38">
        <v>1021300</v>
      </c>
      <c r="Z38">
        <v>125600</v>
      </c>
      <c r="AA38">
        <v>1206075.05</v>
      </c>
      <c r="AC38">
        <v>1080</v>
      </c>
      <c r="AD38">
        <v>200761.99</v>
      </c>
      <c r="AE38">
        <v>17671.3</v>
      </c>
      <c r="AH38">
        <v>18000</v>
      </c>
    </row>
    <row r="39" spans="1:34" x14ac:dyDescent="0.25">
      <c r="A39" t="s">
        <v>3216</v>
      </c>
      <c r="B39">
        <v>878667.06</v>
      </c>
      <c r="C39">
        <v>0</v>
      </c>
      <c r="D39">
        <v>481918.92</v>
      </c>
      <c r="F39">
        <v>-532259.91</v>
      </c>
      <c r="G39">
        <v>48874.1</v>
      </c>
      <c r="K39">
        <v>0</v>
      </c>
      <c r="N39">
        <v>367</v>
      </c>
      <c r="Q39">
        <v>-2175883.5</v>
      </c>
      <c r="R39">
        <v>2737074.7</v>
      </c>
      <c r="U39">
        <v>862534.48</v>
      </c>
      <c r="V39">
        <v>154215</v>
      </c>
      <c r="W39">
        <v>1146.22</v>
      </c>
      <c r="Y39">
        <v>1019640</v>
      </c>
      <c r="Z39">
        <v>157700</v>
      </c>
      <c r="AA39">
        <v>1127857.33</v>
      </c>
      <c r="AD39">
        <v>400928.52</v>
      </c>
      <c r="AE39">
        <v>55357.88</v>
      </c>
      <c r="AH39">
        <v>28000</v>
      </c>
    </row>
    <row r="40" spans="1:34" x14ac:dyDescent="0.25">
      <c r="A40" t="s">
        <v>3217</v>
      </c>
      <c r="B40">
        <v>401660.5</v>
      </c>
      <c r="C40">
        <v>0</v>
      </c>
      <c r="D40">
        <v>159914.71</v>
      </c>
      <c r="F40">
        <v>18403.099999999999</v>
      </c>
      <c r="G40">
        <v>30296.43</v>
      </c>
      <c r="J40">
        <v>-6950</v>
      </c>
      <c r="K40">
        <v>4500</v>
      </c>
      <c r="N40">
        <v>-475</v>
      </c>
      <c r="Q40">
        <v>-827398.53</v>
      </c>
      <c r="R40">
        <v>1656318.18</v>
      </c>
      <c r="U40">
        <v>539001.85</v>
      </c>
      <c r="V40">
        <v>51350</v>
      </c>
      <c r="W40">
        <v>831.91</v>
      </c>
      <c r="Y40">
        <v>1110240</v>
      </c>
      <c r="Z40">
        <v>16800</v>
      </c>
      <c r="AA40">
        <v>1269595</v>
      </c>
      <c r="AD40">
        <v>468948.22</v>
      </c>
      <c r="AE40">
        <v>49930.45</v>
      </c>
      <c r="AH40">
        <v>23000</v>
      </c>
    </row>
    <row r="41" spans="1:34" x14ac:dyDescent="0.25">
      <c r="A41" t="s">
        <v>3218</v>
      </c>
      <c r="B41">
        <v>636378.18000000005</v>
      </c>
      <c r="C41">
        <v>0</v>
      </c>
      <c r="D41">
        <v>134364.82999999999</v>
      </c>
      <c r="F41">
        <v>62131.86</v>
      </c>
      <c r="G41">
        <v>-41392.980000000003</v>
      </c>
      <c r="K41">
        <v>10000</v>
      </c>
      <c r="N41">
        <v>627.75</v>
      </c>
      <c r="Q41">
        <v>-595892.31000000006</v>
      </c>
      <c r="R41">
        <v>1118559.83</v>
      </c>
      <c r="U41">
        <v>789782.01</v>
      </c>
      <c r="V41">
        <v>64718</v>
      </c>
      <c r="W41">
        <v>888.21</v>
      </c>
      <c r="Y41">
        <v>1039600</v>
      </c>
      <c r="Z41">
        <v>130200</v>
      </c>
      <c r="AA41">
        <v>1469053</v>
      </c>
      <c r="AC41">
        <v>16200</v>
      </c>
      <c r="AD41">
        <v>224414.12</v>
      </c>
      <c r="AE41">
        <v>22440.19</v>
      </c>
      <c r="AH41">
        <v>57994.29</v>
      </c>
    </row>
    <row r="42" spans="1:34" x14ac:dyDescent="0.25">
      <c r="A42" t="s">
        <v>3219</v>
      </c>
      <c r="B42">
        <v>236353.98</v>
      </c>
      <c r="C42">
        <v>0</v>
      </c>
      <c r="D42">
        <v>319252.47999999998</v>
      </c>
      <c r="F42">
        <v>-1030045.01</v>
      </c>
      <c r="G42">
        <v>-158956.62</v>
      </c>
      <c r="K42">
        <v>-22500</v>
      </c>
      <c r="N42">
        <v>1096.2</v>
      </c>
      <c r="Q42">
        <v>-2004661.96</v>
      </c>
      <c r="R42">
        <v>1381244.13</v>
      </c>
      <c r="U42">
        <v>738997.05</v>
      </c>
      <c r="V42">
        <v>97520</v>
      </c>
      <c r="W42">
        <v>335.76</v>
      </c>
      <c r="Y42">
        <v>802560</v>
      </c>
      <c r="Z42">
        <v>112200</v>
      </c>
      <c r="AA42">
        <v>1033610</v>
      </c>
      <c r="AB42">
        <v>11440</v>
      </c>
      <c r="AC42">
        <v>400</v>
      </c>
      <c r="AD42">
        <v>359488.93</v>
      </c>
      <c r="AE42">
        <v>166217.42000000001</v>
      </c>
      <c r="AH42">
        <v>18000</v>
      </c>
    </row>
    <row r="43" spans="1:34" x14ac:dyDescent="0.25">
      <c r="A43" t="s">
        <v>3220</v>
      </c>
      <c r="B43">
        <v>367815.03</v>
      </c>
      <c r="C43">
        <v>0</v>
      </c>
      <c r="D43">
        <v>301628.86</v>
      </c>
      <c r="F43">
        <v>41516.730000000003</v>
      </c>
      <c r="G43">
        <v>-172769.57</v>
      </c>
      <c r="N43">
        <v>427.98</v>
      </c>
      <c r="Q43">
        <v>-794614.62</v>
      </c>
      <c r="R43">
        <v>1240631.49</v>
      </c>
      <c r="U43">
        <v>659783.65</v>
      </c>
      <c r="V43">
        <v>51621.58</v>
      </c>
      <c r="W43">
        <v>488.84</v>
      </c>
      <c r="Y43">
        <v>1106550</v>
      </c>
      <c r="Z43">
        <v>161200</v>
      </c>
      <c r="AA43">
        <v>1300813</v>
      </c>
      <c r="AC43">
        <v>89080</v>
      </c>
      <c r="AD43">
        <v>236703.62</v>
      </c>
      <c r="AE43">
        <v>27201.25</v>
      </c>
      <c r="AH43">
        <v>18000</v>
      </c>
    </row>
    <row r="44" spans="1:34" x14ac:dyDescent="0.25">
      <c r="A44" t="s">
        <v>3221</v>
      </c>
      <c r="B44">
        <v>744938.32</v>
      </c>
      <c r="C44">
        <v>0</v>
      </c>
      <c r="D44">
        <v>249403.92</v>
      </c>
      <c r="F44">
        <v>19926.91</v>
      </c>
      <c r="G44">
        <v>-74853.63</v>
      </c>
      <c r="K44">
        <v>-3500</v>
      </c>
      <c r="N44">
        <v>-68</v>
      </c>
      <c r="Q44">
        <v>-1936782.22</v>
      </c>
      <c r="R44">
        <v>2770050.54</v>
      </c>
      <c r="U44">
        <v>556568.41</v>
      </c>
      <c r="V44">
        <v>68090</v>
      </c>
      <c r="W44">
        <v>1730.35</v>
      </c>
      <c r="AA44">
        <v>92101</v>
      </c>
      <c r="AB44">
        <v>2260</v>
      </c>
      <c r="AC44">
        <v>2060</v>
      </c>
      <c r="AD44">
        <v>256601.49</v>
      </c>
      <c r="AE44">
        <v>73964.070000000007</v>
      </c>
    </row>
    <row r="45" spans="1:34" x14ac:dyDescent="0.25">
      <c r="A45" t="s">
        <v>3222</v>
      </c>
      <c r="B45">
        <v>1273296.73</v>
      </c>
      <c r="C45">
        <v>0</v>
      </c>
      <c r="D45">
        <v>86379.88</v>
      </c>
      <c r="F45">
        <v>38097.31</v>
      </c>
      <c r="G45">
        <v>103370.48</v>
      </c>
      <c r="N45">
        <v>1559.86</v>
      </c>
      <c r="Q45">
        <v>-1152811.8799999999</v>
      </c>
      <c r="R45">
        <v>2356118.79</v>
      </c>
      <c r="U45">
        <v>677177.86</v>
      </c>
      <c r="V45">
        <v>502000</v>
      </c>
      <c r="W45">
        <v>50.45</v>
      </c>
      <c r="Y45">
        <v>949330</v>
      </c>
      <c r="Z45">
        <v>174476</v>
      </c>
      <c r="AA45">
        <v>1205144</v>
      </c>
      <c r="AB45">
        <v>1600</v>
      </c>
      <c r="AC45">
        <v>4200</v>
      </c>
      <c r="AD45">
        <v>554958.15</v>
      </c>
      <c r="AE45">
        <v>35914.53</v>
      </c>
      <c r="AH45">
        <v>58000</v>
      </c>
    </row>
    <row r="46" spans="1:34" x14ac:dyDescent="0.25">
      <c r="A46" t="s">
        <v>3223</v>
      </c>
      <c r="B46">
        <v>297149.89</v>
      </c>
      <c r="C46">
        <v>1500</v>
      </c>
      <c r="D46">
        <v>113754.61</v>
      </c>
      <c r="F46">
        <v>-16609.75</v>
      </c>
      <c r="G46">
        <v>113512.63</v>
      </c>
      <c r="K46">
        <v>0</v>
      </c>
      <c r="M46">
        <v>2759</v>
      </c>
      <c r="N46">
        <v>1717.25</v>
      </c>
      <c r="Q46">
        <v>-1493338.89</v>
      </c>
      <c r="R46">
        <v>1990390.15</v>
      </c>
      <c r="U46">
        <v>635995.06000000006</v>
      </c>
      <c r="V46">
        <v>95000</v>
      </c>
      <c r="W46">
        <v>457.11</v>
      </c>
      <c r="Y46">
        <v>825630</v>
      </c>
      <c r="Z46">
        <v>225147</v>
      </c>
      <c r="AA46">
        <v>915088</v>
      </c>
      <c r="AD46">
        <v>579904.23</v>
      </c>
      <c r="AE46">
        <v>126087.07</v>
      </c>
      <c r="AH46">
        <v>43650</v>
      </c>
    </row>
    <row r="47" spans="1:34" x14ac:dyDescent="0.25">
      <c r="A47" t="s">
        <v>3224</v>
      </c>
      <c r="B47">
        <v>485716.97</v>
      </c>
      <c r="C47">
        <v>0</v>
      </c>
      <c r="D47">
        <v>181091.93</v>
      </c>
      <c r="F47">
        <v>275449.49</v>
      </c>
      <c r="G47">
        <v>-37742.300000000003</v>
      </c>
      <c r="J47">
        <v>100000</v>
      </c>
      <c r="K47">
        <v>0</v>
      </c>
      <c r="N47">
        <v>577.91</v>
      </c>
      <c r="Q47">
        <v>196173.98</v>
      </c>
      <c r="R47">
        <v>498635.02</v>
      </c>
      <c r="U47">
        <v>599004.72</v>
      </c>
      <c r="V47">
        <v>41625</v>
      </c>
      <c r="W47">
        <v>666.51</v>
      </c>
      <c r="Y47">
        <v>492920</v>
      </c>
      <c r="Z47">
        <v>115600</v>
      </c>
      <c r="AA47">
        <v>667043</v>
      </c>
      <c r="AC47">
        <v>22370</v>
      </c>
      <c r="AD47">
        <v>306014.46999999997</v>
      </c>
      <c r="AE47">
        <v>20019.580000000002</v>
      </c>
      <c r="AH47">
        <v>18000</v>
      </c>
    </row>
    <row r="48" spans="1:34" x14ac:dyDescent="0.25">
      <c r="A48" t="s">
        <v>3225</v>
      </c>
      <c r="B48">
        <v>151311.15</v>
      </c>
      <c r="C48">
        <v>0</v>
      </c>
      <c r="D48">
        <v>248068.24</v>
      </c>
      <c r="F48">
        <v>3</v>
      </c>
      <c r="G48">
        <v>-36099.25</v>
      </c>
      <c r="K48">
        <v>0</v>
      </c>
      <c r="N48">
        <v>0</v>
      </c>
      <c r="Q48">
        <v>-336059.19</v>
      </c>
      <c r="R48">
        <v>452082.82</v>
      </c>
      <c r="U48">
        <v>815629.31</v>
      </c>
      <c r="W48">
        <v>232.04</v>
      </c>
      <c r="Y48">
        <v>846400</v>
      </c>
      <c r="Z48">
        <v>166000</v>
      </c>
      <c r="AA48">
        <v>1086678.03</v>
      </c>
      <c r="AD48">
        <v>234535.44</v>
      </c>
      <c r="AE48">
        <v>32428.37</v>
      </c>
      <c r="AH48">
        <v>18000</v>
      </c>
    </row>
    <row r="49" spans="1:34" x14ac:dyDescent="0.25">
      <c r="A49" t="s">
        <v>3226</v>
      </c>
      <c r="B49">
        <v>670286.03</v>
      </c>
      <c r="C49">
        <v>0</v>
      </c>
      <c r="D49">
        <v>56328.79</v>
      </c>
      <c r="F49">
        <v>2452447.4</v>
      </c>
      <c r="G49">
        <v>138108.88</v>
      </c>
      <c r="K49">
        <v>5500</v>
      </c>
      <c r="N49">
        <v>0</v>
      </c>
      <c r="Q49">
        <v>-2288766.7599999998</v>
      </c>
      <c r="R49">
        <v>5378772.1500000004</v>
      </c>
      <c r="U49">
        <v>698057.04</v>
      </c>
      <c r="V49">
        <v>41230</v>
      </c>
      <c r="W49">
        <v>819.71</v>
      </c>
      <c r="Y49">
        <v>1064290</v>
      </c>
      <c r="Z49">
        <v>167800</v>
      </c>
      <c r="AA49">
        <v>1168746</v>
      </c>
      <c r="AC49">
        <v>5165</v>
      </c>
      <c r="AD49">
        <v>282052.68</v>
      </c>
      <c r="AE49">
        <v>61237.36</v>
      </c>
      <c r="AH49">
        <v>39450</v>
      </c>
    </row>
    <row r="50" spans="1:34" x14ac:dyDescent="0.25">
      <c r="A50" t="s">
        <v>3227</v>
      </c>
      <c r="B50">
        <v>307159.19</v>
      </c>
      <c r="C50">
        <v>0</v>
      </c>
      <c r="D50">
        <v>460542.87</v>
      </c>
      <c r="F50">
        <v>-254254.7</v>
      </c>
      <c r="G50">
        <v>-514052.4</v>
      </c>
      <c r="K50">
        <v>0</v>
      </c>
      <c r="N50">
        <v>0</v>
      </c>
      <c r="O50">
        <v>4586</v>
      </c>
      <c r="Q50">
        <v>-1812611.88</v>
      </c>
      <c r="R50">
        <v>1780248.13</v>
      </c>
      <c r="U50">
        <v>646378.63</v>
      </c>
      <c r="V50">
        <v>56678</v>
      </c>
      <c r="W50">
        <v>360.18</v>
      </c>
      <c r="Y50">
        <v>1255066</v>
      </c>
      <c r="Z50">
        <v>157691.5</v>
      </c>
      <c r="AA50">
        <v>1299334</v>
      </c>
      <c r="AD50">
        <v>227419.18</v>
      </c>
      <c r="AE50">
        <v>119748.42</v>
      </c>
      <c r="AH50">
        <v>23000</v>
      </c>
    </row>
    <row r="51" spans="1:34" x14ac:dyDescent="0.25">
      <c r="A51" t="s">
        <v>3228</v>
      </c>
      <c r="B51">
        <v>555363.1</v>
      </c>
      <c r="C51">
        <v>515274.2</v>
      </c>
      <c r="D51">
        <v>12477.37</v>
      </c>
      <c r="F51">
        <v>1041562.72</v>
      </c>
      <c r="G51">
        <v>296797.14</v>
      </c>
      <c r="M51">
        <v>57130</v>
      </c>
      <c r="N51">
        <v>3327.6</v>
      </c>
      <c r="O51">
        <v>28800</v>
      </c>
      <c r="Q51">
        <v>-860740.51</v>
      </c>
      <c r="R51">
        <v>2690789.95</v>
      </c>
      <c r="U51">
        <v>1184066.27</v>
      </c>
      <c r="W51">
        <v>1034.17</v>
      </c>
      <c r="Y51">
        <v>1061860</v>
      </c>
      <c r="Z51">
        <v>24440</v>
      </c>
      <c r="AA51">
        <v>1220706</v>
      </c>
      <c r="AB51">
        <v>2250</v>
      </c>
      <c r="AD51">
        <v>343242.95</v>
      </c>
      <c r="AE51">
        <v>394</v>
      </c>
      <c r="AH51">
        <v>43000</v>
      </c>
    </row>
    <row r="52" spans="1:34" x14ac:dyDescent="0.25">
      <c r="A52" t="s">
        <v>3229</v>
      </c>
      <c r="B52">
        <v>874379.61</v>
      </c>
      <c r="C52">
        <v>10000</v>
      </c>
      <c r="D52">
        <v>152231.26999999999</v>
      </c>
      <c r="F52">
        <v>292250</v>
      </c>
      <c r="G52">
        <v>-64398.22</v>
      </c>
      <c r="N52">
        <v>5606</v>
      </c>
      <c r="Q52">
        <v>-780871.02</v>
      </c>
      <c r="R52">
        <v>2057308.95</v>
      </c>
      <c r="U52">
        <v>578332.85</v>
      </c>
      <c r="Y52">
        <v>858800</v>
      </c>
      <c r="Z52">
        <v>61250</v>
      </c>
      <c r="AA52">
        <v>1000360</v>
      </c>
      <c r="AD52">
        <v>187599.5</v>
      </c>
      <c r="AE52">
        <v>67004.62</v>
      </c>
      <c r="AH52">
        <v>73000</v>
      </c>
    </row>
    <row r="53" spans="1:34" x14ac:dyDescent="0.25">
      <c r="A53" t="s">
        <v>3230</v>
      </c>
      <c r="B53">
        <v>412147.95</v>
      </c>
      <c r="C53">
        <v>0</v>
      </c>
      <c r="D53">
        <v>41548.31</v>
      </c>
      <c r="F53">
        <v>106247.75</v>
      </c>
      <c r="G53">
        <v>102199.79</v>
      </c>
      <c r="N53">
        <v>-4958.6099999999997</v>
      </c>
      <c r="Q53">
        <v>-1505596.72</v>
      </c>
      <c r="R53">
        <v>1988049.06</v>
      </c>
      <c r="U53">
        <v>760862.82</v>
      </c>
      <c r="W53">
        <v>536.30999999999995</v>
      </c>
      <c r="Z53">
        <v>188800</v>
      </c>
      <c r="AA53">
        <v>194216</v>
      </c>
      <c r="AD53">
        <v>254206.46</v>
      </c>
      <c r="AE53">
        <v>39676.6</v>
      </c>
      <c r="AH53">
        <v>18000</v>
      </c>
    </row>
    <row r="54" spans="1:34" x14ac:dyDescent="0.25">
      <c r="A54" t="s">
        <v>3231</v>
      </c>
      <c r="B54">
        <v>263408.44</v>
      </c>
      <c r="C54">
        <v>0</v>
      </c>
      <c r="D54">
        <v>324005.12</v>
      </c>
      <c r="F54">
        <v>-3693.95</v>
      </c>
      <c r="G54">
        <v>80682.06</v>
      </c>
      <c r="K54">
        <v>5000</v>
      </c>
      <c r="N54">
        <v>1431</v>
      </c>
      <c r="Q54">
        <v>-1523081.84</v>
      </c>
      <c r="R54">
        <v>1911374.52</v>
      </c>
      <c r="U54">
        <v>720899.57</v>
      </c>
      <c r="V54">
        <v>95000</v>
      </c>
      <c r="W54">
        <v>365.72</v>
      </c>
      <c r="Y54">
        <v>1036940</v>
      </c>
      <c r="Z54">
        <v>131000</v>
      </c>
      <c r="AA54">
        <v>1250614</v>
      </c>
      <c r="AD54">
        <v>190190.69</v>
      </c>
      <c r="AE54">
        <v>14462.61</v>
      </c>
      <c r="AH54">
        <v>18000</v>
      </c>
    </row>
    <row r="55" spans="1:34" x14ac:dyDescent="0.25">
      <c r="A55" t="s">
        <v>3232</v>
      </c>
      <c r="B55">
        <v>537205.77</v>
      </c>
      <c r="C55">
        <v>1301.46</v>
      </c>
      <c r="D55">
        <v>28520.23</v>
      </c>
      <c r="F55">
        <v>6</v>
      </c>
      <c r="G55">
        <v>143942.72</v>
      </c>
      <c r="K55">
        <v>6000</v>
      </c>
      <c r="N55">
        <v>385.03</v>
      </c>
      <c r="Q55">
        <v>-1359300.18</v>
      </c>
      <c r="R55">
        <v>1946410.43</v>
      </c>
      <c r="T55">
        <v>577.64</v>
      </c>
      <c r="U55">
        <v>785402.19</v>
      </c>
      <c r="V55">
        <v>80800</v>
      </c>
      <c r="Y55">
        <v>824741.4</v>
      </c>
      <c r="Z55">
        <v>63100</v>
      </c>
      <c r="AA55">
        <v>925939.93</v>
      </c>
      <c r="AB55">
        <v>11240</v>
      </c>
      <c r="AC55">
        <v>23564</v>
      </c>
      <c r="AD55">
        <v>421870.82</v>
      </c>
      <c r="AE55">
        <v>53628.04</v>
      </c>
    </row>
    <row r="56" spans="1:34" x14ac:dyDescent="0.25">
      <c r="A56" t="s">
        <v>3233</v>
      </c>
      <c r="B56">
        <v>256893.38</v>
      </c>
      <c r="C56">
        <v>20553</v>
      </c>
      <c r="D56">
        <v>72134.37</v>
      </c>
      <c r="F56">
        <v>191669.52</v>
      </c>
      <c r="G56">
        <v>44883.17</v>
      </c>
      <c r="K56">
        <v>5000</v>
      </c>
      <c r="Q56">
        <v>-690005.77</v>
      </c>
      <c r="R56">
        <v>1372237.86</v>
      </c>
      <c r="U56">
        <v>420109.88</v>
      </c>
      <c r="V56">
        <v>77250</v>
      </c>
      <c r="W56">
        <v>325.45</v>
      </c>
      <c r="Y56">
        <v>519942</v>
      </c>
      <c r="Z56">
        <v>51600</v>
      </c>
      <c r="AA56">
        <v>531942</v>
      </c>
      <c r="AB56">
        <v>5200</v>
      </c>
      <c r="AC56">
        <v>260</v>
      </c>
      <c r="AD56">
        <v>312784.92</v>
      </c>
      <c r="AE56">
        <v>131489.06</v>
      </c>
    </row>
    <row r="57" spans="1:34" x14ac:dyDescent="0.25">
      <c r="A57" t="s">
        <v>3234</v>
      </c>
      <c r="B57">
        <v>184071.61</v>
      </c>
      <c r="C57">
        <v>0</v>
      </c>
      <c r="D57">
        <v>26367.360000000001</v>
      </c>
      <c r="F57">
        <v>15116.33</v>
      </c>
      <c r="G57">
        <v>68446.75</v>
      </c>
      <c r="J57">
        <v>3000</v>
      </c>
      <c r="K57">
        <v>5500</v>
      </c>
      <c r="N57">
        <v>28.04</v>
      </c>
      <c r="Q57">
        <v>-717612.88</v>
      </c>
      <c r="R57">
        <v>1028783.07</v>
      </c>
      <c r="T57">
        <v>189.74</v>
      </c>
      <c r="U57">
        <v>568643.16</v>
      </c>
      <c r="W57">
        <v>19.04</v>
      </c>
      <c r="Y57">
        <v>537160</v>
      </c>
      <c r="Z57">
        <v>38500</v>
      </c>
      <c r="AA57">
        <v>636549.14</v>
      </c>
      <c r="AB57">
        <v>19080</v>
      </c>
      <c r="AC57">
        <v>8864</v>
      </c>
      <c r="AD57">
        <v>325207.51</v>
      </c>
      <c r="AE57">
        <v>38517.47</v>
      </c>
    </row>
    <row r="58" spans="1:34" x14ac:dyDescent="0.25">
      <c r="A58" t="s">
        <v>3235</v>
      </c>
      <c r="B58">
        <v>783597.97</v>
      </c>
      <c r="C58">
        <v>10986.72</v>
      </c>
      <c r="D58">
        <v>34410.25</v>
      </c>
      <c r="F58">
        <v>53915.77</v>
      </c>
      <c r="G58">
        <v>19439.919999999998</v>
      </c>
      <c r="J58">
        <v>2000</v>
      </c>
      <c r="K58">
        <v>5500</v>
      </c>
      <c r="N58">
        <v>992.36</v>
      </c>
      <c r="Q58">
        <v>230730.01</v>
      </c>
      <c r="R58">
        <v>566631.65</v>
      </c>
      <c r="U58">
        <v>689201.82</v>
      </c>
      <c r="V58">
        <v>89000</v>
      </c>
      <c r="W58">
        <v>906.32</v>
      </c>
      <c r="Y58">
        <v>699097.5</v>
      </c>
      <c r="Z58">
        <v>39100</v>
      </c>
      <c r="AA58">
        <v>788556.65</v>
      </c>
      <c r="AB58">
        <v>14580</v>
      </c>
      <c r="AC58">
        <v>8360</v>
      </c>
      <c r="AD58">
        <v>424489.82</v>
      </c>
      <c r="AE58">
        <v>27630.74</v>
      </c>
    </row>
    <row r="59" spans="1:34" x14ac:dyDescent="0.25">
      <c r="A59" t="s">
        <v>3236</v>
      </c>
      <c r="B59">
        <v>362376.44</v>
      </c>
      <c r="C59">
        <v>-1628.8</v>
      </c>
      <c r="D59">
        <v>38055.33</v>
      </c>
      <c r="F59">
        <v>1046495.6</v>
      </c>
      <c r="G59">
        <v>157318.29999999999</v>
      </c>
      <c r="K59">
        <v>4500</v>
      </c>
      <c r="N59">
        <v>0</v>
      </c>
      <c r="Q59">
        <v>-258925.99</v>
      </c>
      <c r="R59">
        <v>1787234.17</v>
      </c>
      <c r="U59">
        <v>613268.14</v>
      </c>
      <c r="V59">
        <v>103000</v>
      </c>
      <c r="W59">
        <v>271.3</v>
      </c>
      <c r="Y59">
        <v>704418</v>
      </c>
      <c r="Z59">
        <v>40100</v>
      </c>
      <c r="AA59">
        <v>806209.38</v>
      </c>
      <c r="AB59">
        <v>6400</v>
      </c>
      <c r="AC59">
        <v>2920</v>
      </c>
      <c r="AD59">
        <v>295704.71000000002</v>
      </c>
      <c r="AE59">
        <v>124459.66</v>
      </c>
    </row>
    <row r="60" spans="1:34" x14ac:dyDescent="0.25">
      <c r="A60" t="s">
        <v>3237</v>
      </c>
      <c r="B60">
        <v>159948.88</v>
      </c>
      <c r="C60">
        <v>196</v>
      </c>
      <c r="D60">
        <v>49792.89</v>
      </c>
      <c r="F60">
        <v>1803382.16</v>
      </c>
      <c r="G60">
        <v>136148.82</v>
      </c>
      <c r="K60">
        <v>6000</v>
      </c>
      <c r="N60">
        <v>7</v>
      </c>
      <c r="Q60">
        <v>-1722374.17</v>
      </c>
      <c r="R60">
        <v>3909726.18</v>
      </c>
      <c r="U60">
        <v>742287.21</v>
      </c>
      <c r="V60">
        <v>144050</v>
      </c>
      <c r="W60">
        <v>69.260000000000005</v>
      </c>
      <c r="Y60">
        <v>1180200</v>
      </c>
      <c r="Z60">
        <v>58800</v>
      </c>
      <c r="AA60">
        <v>1285316</v>
      </c>
      <c r="AB60">
        <v>4540</v>
      </c>
      <c r="AC60">
        <v>2244</v>
      </c>
      <c r="AD60">
        <v>544101.75</v>
      </c>
      <c r="AE60">
        <v>151164.98000000001</v>
      </c>
    </row>
    <row r="61" spans="1:34" x14ac:dyDescent="0.25">
      <c r="A61" t="s">
        <v>3238</v>
      </c>
      <c r="B61">
        <v>406325.34</v>
      </c>
      <c r="C61">
        <v>0</v>
      </c>
      <c r="D61">
        <v>103248.72</v>
      </c>
      <c r="F61">
        <v>52504.61</v>
      </c>
      <c r="G61">
        <v>740853.49</v>
      </c>
      <c r="J61">
        <v>6000</v>
      </c>
      <c r="K61">
        <v>5700</v>
      </c>
      <c r="N61">
        <v>1694.5</v>
      </c>
      <c r="Q61">
        <v>-1175142.74</v>
      </c>
      <c r="R61">
        <v>2469567.41</v>
      </c>
      <c r="T61">
        <v>505.12</v>
      </c>
      <c r="U61">
        <v>672261.22</v>
      </c>
      <c r="V61">
        <v>90925</v>
      </c>
      <c r="Y61">
        <v>1115010.32</v>
      </c>
      <c r="Z61">
        <v>70300</v>
      </c>
      <c r="AA61">
        <v>1223201.01</v>
      </c>
      <c r="AB61">
        <v>5320</v>
      </c>
      <c r="AC61">
        <v>2808</v>
      </c>
      <c r="AD61">
        <v>441194.39</v>
      </c>
      <c r="AE61">
        <v>89960.27</v>
      </c>
    </row>
    <row r="62" spans="1:34" x14ac:dyDescent="0.25">
      <c r="A62" t="s">
        <v>3323</v>
      </c>
      <c r="B62">
        <v>356478.57</v>
      </c>
      <c r="C62">
        <v>0</v>
      </c>
      <c r="D62">
        <v>53762.18</v>
      </c>
      <c r="F62">
        <v>305874.49</v>
      </c>
      <c r="G62">
        <v>139848.68</v>
      </c>
      <c r="J62">
        <v>3000</v>
      </c>
      <c r="K62">
        <v>5500</v>
      </c>
      <c r="N62">
        <v>148.53</v>
      </c>
      <c r="Q62">
        <v>-1302875.49</v>
      </c>
      <c r="R62">
        <v>2114448.44</v>
      </c>
      <c r="U62">
        <v>693858.24</v>
      </c>
      <c r="V62">
        <v>115500</v>
      </c>
      <c r="W62">
        <v>354.18</v>
      </c>
      <c r="Y62">
        <v>1209075</v>
      </c>
      <c r="Z62">
        <v>66100</v>
      </c>
      <c r="AA62">
        <v>1225575</v>
      </c>
      <c r="AB62">
        <v>9440</v>
      </c>
      <c r="AC62">
        <v>4220</v>
      </c>
      <c r="AD62">
        <v>539994.24</v>
      </c>
      <c r="AE62">
        <v>57416.24</v>
      </c>
    </row>
    <row r="63" spans="1:34" x14ac:dyDescent="0.25">
      <c r="A63" t="s">
        <v>3326</v>
      </c>
      <c r="B63">
        <v>178201.76</v>
      </c>
      <c r="C63">
        <v>0</v>
      </c>
      <c r="D63">
        <v>8240.7000000000007</v>
      </c>
      <c r="F63">
        <v>1461944.68</v>
      </c>
      <c r="G63">
        <v>72402.31</v>
      </c>
      <c r="K63">
        <v>5500</v>
      </c>
      <c r="N63">
        <v>309</v>
      </c>
      <c r="Q63">
        <v>-883861.48</v>
      </c>
      <c r="R63">
        <v>2791483.6</v>
      </c>
      <c r="U63">
        <v>549950.43999999994</v>
      </c>
      <c r="V63">
        <v>32400</v>
      </c>
      <c r="W63">
        <v>312.33999999999997</v>
      </c>
      <c r="Y63">
        <v>1372356</v>
      </c>
      <c r="Z63">
        <v>122400</v>
      </c>
      <c r="AA63">
        <v>1539842</v>
      </c>
      <c r="AB63">
        <v>4940</v>
      </c>
      <c r="AC63">
        <v>890</v>
      </c>
      <c r="AD63">
        <v>363650.61</v>
      </c>
      <c r="AE63">
        <v>151957.84</v>
      </c>
    </row>
    <row r="64" spans="1:34" x14ac:dyDescent="0.25">
      <c r="A64" t="s">
        <v>3239</v>
      </c>
      <c r="B64">
        <v>1258283.6100000001</v>
      </c>
      <c r="C64">
        <v>0</v>
      </c>
      <c r="D64">
        <v>495103.81</v>
      </c>
      <c r="F64">
        <v>288280.31</v>
      </c>
      <c r="G64">
        <v>410496.55</v>
      </c>
      <c r="M64">
        <v>115715</v>
      </c>
      <c r="N64">
        <v>17130.5</v>
      </c>
      <c r="O64">
        <v>500</v>
      </c>
      <c r="Q64">
        <v>176257.1</v>
      </c>
      <c r="R64">
        <v>1683662.57</v>
      </c>
      <c r="U64">
        <v>827223.87</v>
      </c>
      <c r="V64">
        <v>55600</v>
      </c>
      <c r="W64">
        <v>1446.83</v>
      </c>
      <c r="Y64">
        <v>2089764.5</v>
      </c>
      <c r="Z64">
        <v>95001</v>
      </c>
      <c r="AA64">
        <v>2209602.5</v>
      </c>
      <c r="AB64">
        <v>21720</v>
      </c>
      <c r="AD64">
        <v>347193.57</v>
      </c>
      <c r="AE64">
        <v>111727.18</v>
      </c>
    </row>
    <row r="65" spans="1:34" x14ac:dyDescent="0.25">
      <c r="A65" t="s">
        <v>3240</v>
      </c>
      <c r="B65">
        <v>757101.96</v>
      </c>
      <c r="C65">
        <v>0</v>
      </c>
      <c r="D65">
        <v>72597</v>
      </c>
      <c r="F65">
        <v>-91864.52</v>
      </c>
      <c r="G65">
        <v>287922.56</v>
      </c>
      <c r="M65">
        <v>74250</v>
      </c>
      <c r="N65">
        <v>28452</v>
      </c>
      <c r="P65">
        <v>-1786917.21</v>
      </c>
      <c r="Q65">
        <v>1565047.72</v>
      </c>
      <c r="R65">
        <v>1188971.67</v>
      </c>
      <c r="U65">
        <v>666072.94999999995</v>
      </c>
      <c r="W65">
        <v>1191.19</v>
      </c>
      <c r="Y65">
        <v>678646.5</v>
      </c>
      <c r="Z65">
        <v>68714.399999999994</v>
      </c>
      <c r="AA65">
        <v>841638.9</v>
      </c>
      <c r="AB65">
        <v>15048</v>
      </c>
      <c r="AD65">
        <v>291945.32</v>
      </c>
      <c r="AE65">
        <v>171965</v>
      </c>
    </row>
    <row r="66" spans="1:34" x14ac:dyDescent="0.25">
      <c r="A66" t="s">
        <v>3241</v>
      </c>
      <c r="B66">
        <v>374851.54</v>
      </c>
      <c r="C66">
        <v>0</v>
      </c>
      <c r="D66">
        <v>77509.31</v>
      </c>
      <c r="F66">
        <v>307019.19</v>
      </c>
      <c r="G66">
        <v>278247.26</v>
      </c>
      <c r="N66">
        <v>110</v>
      </c>
      <c r="Q66">
        <v>-893736.9</v>
      </c>
      <c r="R66">
        <v>2121250.9300000002</v>
      </c>
      <c r="T66">
        <v>1135.53</v>
      </c>
      <c r="U66">
        <v>595697.31999999995</v>
      </c>
      <c r="V66">
        <v>2400</v>
      </c>
      <c r="Y66">
        <v>1120215.5</v>
      </c>
      <c r="Z66">
        <v>50000</v>
      </c>
      <c r="AA66">
        <v>1334896.5</v>
      </c>
      <c r="AD66">
        <v>293600</v>
      </c>
      <c r="AE66">
        <v>185529.08</v>
      </c>
    </row>
    <row r="67" spans="1:34" x14ac:dyDescent="0.25">
      <c r="A67" t="s">
        <v>3242</v>
      </c>
      <c r="B67">
        <v>433221.94</v>
      </c>
      <c r="C67">
        <v>0</v>
      </c>
      <c r="D67">
        <v>293218.06</v>
      </c>
      <c r="F67">
        <v>8</v>
      </c>
      <c r="G67">
        <v>295076.83</v>
      </c>
      <c r="M67">
        <v>53800</v>
      </c>
      <c r="N67">
        <v>985.4</v>
      </c>
      <c r="Q67">
        <v>-217371.63</v>
      </c>
      <c r="R67">
        <v>1374864.38</v>
      </c>
      <c r="U67">
        <v>917198.38</v>
      </c>
      <c r="V67">
        <v>142000</v>
      </c>
      <c r="W67">
        <v>1174.3399999999999</v>
      </c>
      <c r="Y67">
        <v>1385101</v>
      </c>
      <c r="AA67">
        <v>1725767.02</v>
      </c>
      <c r="AB67">
        <v>51362</v>
      </c>
      <c r="AC67">
        <v>19844</v>
      </c>
      <c r="AD67">
        <v>507503.62</v>
      </c>
      <c r="AE67">
        <v>158142.9</v>
      </c>
    </row>
    <row r="68" spans="1:34" x14ac:dyDescent="0.25">
      <c r="A68" t="s">
        <v>3243</v>
      </c>
      <c r="B68">
        <v>467260.92</v>
      </c>
      <c r="C68">
        <v>0</v>
      </c>
      <c r="D68">
        <v>77943.44</v>
      </c>
      <c r="F68">
        <v>216109.49</v>
      </c>
      <c r="G68">
        <v>718350.24</v>
      </c>
      <c r="M68">
        <v>30000</v>
      </c>
      <c r="N68">
        <v>84499</v>
      </c>
      <c r="Q68">
        <v>-997455.85</v>
      </c>
      <c r="R68">
        <v>2680574.06</v>
      </c>
      <c r="U68">
        <v>1182148.07</v>
      </c>
      <c r="W68">
        <v>1389.85</v>
      </c>
      <c r="Y68">
        <v>2634785.2400000002</v>
      </c>
      <c r="Z68">
        <v>86281.76</v>
      </c>
      <c r="AA68">
        <v>3142988.77</v>
      </c>
      <c r="AB68">
        <v>1684</v>
      </c>
      <c r="AD68">
        <v>464589.15</v>
      </c>
      <c r="AE68">
        <v>362396.12</v>
      </c>
    </row>
    <row r="69" spans="1:34" x14ac:dyDescent="0.25">
      <c r="A69" t="s">
        <v>3244</v>
      </c>
      <c r="B69">
        <v>700211.66</v>
      </c>
      <c r="C69">
        <v>5000</v>
      </c>
      <c r="D69">
        <v>209653.02</v>
      </c>
      <c r="F69">
        <v>8397.24</v>
      </c>
      <c r="G69">
        <v>415210.11</v>
      </c>
      <c r="M69">
        <v>4020</v>
      </c>
      <c r="N69">
        <v>4012.1</v>
      </c>
      <c r="O69">
        <v>5000</v>
      </c>
      <c r="Q69">
        <v>-964404.7</v>
      </c>
      <c r="R69">
        <v>2191965</v>
      </c>
      <c r="U69">
        <v>526711.61</v>
      </c>
      <c r="V69">
        <v>119100</v>
      </c>
      <c r="W69">
        <v>653.05999999999995</v>
      </c>
      <c r="Y69">
        <v>1165330</v>
      </c>
      <c r="AA69">
        <v>1345725</v>
      </c>
      <c r="AC69">
        <v>3104</v>
      </c>
      <c r="AD69">
        <v>201042.78</v>
      </c>
      <c r="AE69">
        <v>69416.259999999995</v>
      </c>
      <c r="AH69">
        <v>277</v>
      </c>
    </row>
    <row r="70" spans="1:34" x14ac:dyDescent="0.25">
      <c r="A70" t="s">
        <v>3245</v>
      </c>
      <c r="B70">
        <v>750693.32</v>
      </c>
      <c r="C70">
        <v>0</v>
      </c>
      <c r="D70">
        <v>78663.97</v>
      </c>
      <c r="F70">
        <v>8118.15</v>
      </c>
      <c r="G70">
        <v>394686.63</v>
      </c>
      <c r="N70">
        <v>383.76</v>
      </c>
      <c r="Q70">
        <v>157791.46</v>
      </c>
      <c r="R70">
        <v>1302561.3500000001</v>
      </c>
      <c r="T70">
        <v>297.64999999999998</v>
      </c>
      <c r="U70">
        <v>676648.64</v>
      </c>
      <c r="V70">
        <v>610</v>
      </c>
      <c r="W70">
        <v>240</v>
      </c>
      <c r="Y70">
        <v>1576618.1</v>
      </c>
      <c r="AA70">
        <v>1737258.1</v>
      </c>
      <c r="AD70">
        <v>389024.51</v>
      </c>
      <c r="AE70">
        <v>138958.48000000001</v>
      </c>
      <c r="AG70">
        <v>14222.8</v>
      </c>
    </row>
    <row r="71" spans="1:34" x14ac:dyDescent="0.25">
      <c r="A71" t="s">
        <v>3246</v>
      </c>
      <c r="B71">
        <v>862495.46</v>
      </c>
      <c r="C71">
        <v>0</v>
      </c>
      <c r="D71">
        <v>152721.95000000001</v>
      </c>
      <c r="F71">
        <v>337715.09</v>
      </c>
      <c r="G71">
        <v>445990.5</v>
      </c>
      <c r="M71">
        <v>123810</v>
      </c>
      <c r="N71">
        <v>464</v>
      </c>
      <c r="Q71">
        <v>-2988.6</v>
      </c>
      <c r="R71">
        <v>1726865.73</v>
      </c>
      <c r="U71">
        <v>996797.6</v>
      </c>
      <c r="V71">
        <v>70780</v>
      </c>
      <c r="W71">
        <v>1348.01</v>
      </c>
      <c r="Y71">
        <v>1360432.8</v>
      </c>
      <c r="Z71">
        <v>91840</v>
      </c>
      <c r="AA71">
        <v>1734535.8</v>
      </c>
      <c r="AB71">
        <v>14888</v>
      </c>
      <c r="AD71">
        <v>488612.53</v>
      </c>
      <c r="AE71">
        <v>93520.21</v>
      </c>
    </row>
    <row r="72" spans="1:34" x14ac:dyDescent="0.25">
      <c r="A72" t="s">
        <v>3247</v>
      </c>
      <c r="B72">
        <v>489877.23</v>
      </c>
      <c r="C72">
        <v>0</v>
      </c>
      <c r="D72">
        <v>241530.56</v>
      </c>
      <c r="F72">
        <v>175303.32</v>
      </c>
      <c r="G72">
        <v>484191.85</v>
      </c>
      <c r="K72">
        <v>5455.2</v>
      </c>
      <c r="M72">
        <v>200410</v>
      </c>
      <c r="N72">
        <v>0</v>
      </c>
      <c r="Q72">
        <v>-241310.37</v>
      </c>
      <c r="R72">
        <v>1340923.19</v>
      </c>
      <c r="U72">
        <v>1074181.42</v>
      </c>
      <c r="V72">
        <v>132090</v>
      </c>
      <c r="W72">
        <v>892.48</v>
      </c>
      <c r="Y72">
        <v>1477292.3</v>
      </c>
      <c r="Z72">
        <v>102600</v>
      </c>
      <c r="AA72">
        <v>1818127.3</v>
      </c>
      <c r="AB72">
        <v>11760</v>
      </c>
      <c r="AC72">
        <v>3136</v>
      </c>
      <c r="AD72">
        <v>516378.82</v>
      </c>
      <c r="AE72">
        <v>135379.14000000001</v>
      </c>
    </row>
    <row r="73" spans="1:34" x14ac:dyDescent="0.25">
      <c r="A73" t="s">
        <v>3248</v>
      </c>
      <c r="B73">
        <v>709847.04000000004</v>
      </c>
      <c r="C73">
        <v>30000</v>
      </c>
      <c r="D73">
        <v>167136.15</v>
      </c>
      <c r="F73">
        <v>502774.97</v>
      </c>
      <c r="G73">
        <v>179916.78</v>
      </c>
      <c r="K73">
        <v>2232.2199999999998</v>
      </c>
      <c r="M73">
        <v>129954</v>
      </c>
      <c r="N73">
        <v>49601</v>
      </c>
      <c r="P73">
        <v>-24969.200000000001</v>
      </c>
      <c r="Q73">
        <v>-50100.89</v>
      </c>
      <c r="R73">
        <v>1495302.14</v>
      </c>
      <c r="U73">
        <v>881498.93</v>
      </c>
      <c r="V73">
        <v>206125</v>
      </c>
      <c r="W73">
        <v>588.41999999999996</v>
      </c>
      <c r="Y73">
        <v>1229233</v>
      </c>
      <c r="Z73">
        <v>6055.51</v>
      </c>
      <c r="AA73">
        <v>1421504</v>
      </c>
      <c r="AB73">
        <v>992</v>
      </c>
      <c r="AD73">
        <v>594917.73</v>
      </c>
      <c r="AE73">
        <v>105291.46</v>
      </c>
    </row>
    <row r="74" spans="1:34" x14ac:dyDescent="0.25">
      <c r="A74" t="s">
        <v>3249</v>
      </c>
      <c r="B74">
        <v>912731.78</v>
      </c>
      <c r="C74">
        <v>0</v>
      </c>
      <c r="D74">
        <v>83871.64</v>
      </c>
      <c r="F74">
        <v>1809745.17</v>
      </c>
      <c r="G74">
        <v>643152</v>
      </c>
      <c r="M74">
        <v>160106.9</v>
      </c>
      <c r="N74">
        <v>70086.720000000001</v>
      </c>
      <c r="Q74">
        <v>3025510.46</v>
      </c>
      <c r="R74">
        <v>464694.52</v>
      </c>
      <c r="U74">
        <v>453638.56</v>
      </c>
      <c r="V74">
        <v>57000.9</v>
      </c>
      <c r="W74">
        <v>1333.75</v>
      </c>
      <c r="Y74">
        <v>1271317.3</v>
      </c>
      <c r="Z74">
        <v>153800</v>
      </c>
      <c r="AA74">
        <v>1359703.3</v>
      </c>
      <c r="AB74">
        <v>7300</v>
      </c>
      <c r="AD74">
        <v>400136.01</v>
      </c>
      <c r="AE74">
        <v>270495</v>
      </c>
      <c r="AH74">
        <v>1</v>
      </c>
    </row>
    <row r="75" spans="1:34" x14ac:dyDescent="0.25">
      <c r="A75" t="s">
        <v>3250</v>
      </c>
      <c r="B75">
        <v>603985.46</v>
      </c>
      <c r="C75">
        <v>30000</v>
      </c>
      <c r="D75">
        <v>162294.51</v>
      </c>
      <c r="F75">
        <v>1010278.39</v>
      </c>
      <c r="G75">
        <v>336083.25</v>
      </c>
      <c r="K75">
        <v>5500</v>
      </c>
      <c r="M75">
        <v>114210</v>
      </c>
      <c r="N75">
        <v>20214</v>
      </c>
      <c r="Q75">
        <v>1322138.93</v>
      </c>
      <c r="R75">
        <v>961521.58</v>
      </c>
      <c r="U75">
        <v>646840.12</v>
      </c>
      <c r="V75">
        <v>144580</v>
      </c>
      <c r="W75">
        <v>1336.44</v>
      </c>
      <c r="Y75">
        <v>1107010</v>
      </c>
      <c r="Z75">
        <v>189400</v>
      </c>
      <c r="AA75">
        <v>1323134</v>
      </c>
      <c r="AD75">
        <v>603629.37</v>
      </c>
      <c r="AE75">
        <v>189691.09</v>
      </c>
      <c r="AH75">
        <v>30230</v>
      </c>
    </row>
    <row r="76" spans="1:34" x14ac:dyDescent="0.25">
      <c r="A76" t="s">
        <v>3251</v>
      </c>
      <c r="B76">
        <v>1050687.81</v>
      </c>
      <c r="C76">
        <v>30000</v>
      </c>
      <c r="D76">
        <v>71533.78</v>
      </c>
      <c r="F76">
        <v>1471345.5</v>
      </c>
      <c r="G76">
        <v>688049.15</v>
      </c>
      <c r="M76">
        <v>254900</v>
      </c>
      <c r="N76">
        <v>-814</v>
      </c>
      <c r="Q76">
        <v>666455.65</v>
      </c>
      <c r="R76">
        <v>2317512.06</v>
      </c>
      <c r="U76">
        <v>934545.24</v>
      </c>
      <c r="W76">
        <v>1251.78</v>
      </c>
      <c r="Y76">
        <v>1085897.3999999999</v>
      </c>
      <c r="Z76">
        <v>118200</v>
      </c>
      <c r="AA76">
        <v>1320088.3999999999</v>
      </c>
      <c r="AB76">
        <v>36258</v>
      </c>
      <c r="AD76">
        <v>296392.90999999997</v>
      </c>
      <c r="AE76">
        <v>178005.08</v>
      </c>
    </row>
    <row r="77" spans="1:34" x14ac:dyDescent="0.25">
      <c r="A77" t="s">
        <v>3252</v>
      </c>
      <c r="B77">
        <v>727020.73</v>
      </c>
      <c r="C77">
        <v>0</v>
      </c>
      <c r="D77">
        <v>54462.74</v>
      </c>
      <c r="F77">
        <v>413718.28</v>
      </c>
      <c r="G77">
        <v>238592.76</v>
      </c>
      <c r="M77">
        <v>314710</v>
      </c>
      <c r="N77">
        <v>1726.79</v>
      </c>
      <c r="Q77">
        <v>-807176.47</v>
      </c>
      <c r="R77">
        <v>2233839.69</v>
      </c>
      <c r="U77">
        <v>618706.15</v>
      </c>
      <c r="V77">
        <v>17100</v>
      </c>
      <c r="W77">
        <v>1226.7</v>
      </c>
      <c r="Y77">
        <v>1329296.6000000001</v>
      </c>
      <c r="Z77">
        <v>105900</v>
      </c>
      <c r="AA77">
        <v>1520956.6</v>
      </c>
      <c r="AB77">
        <v>12200</v>
      </c>
      <c r="AD77">
        <v>501906.48</v>
      </c>
      <c r="AE77">
        <v>151454.07999999999</v>
      </c>
    </row>
    <row r="78" spans="1:34" x14ac:dyDescent="0.25">
      <c r="A78" t="s">
        <v>3324</v>
      </c>
      <c r="B78">
        <v>630607.61</v>
      </c>
      <c r="C78">
        <v>7040</v>
      </c>
      <c r="D78">
        <v>52121.2</v>
      </c>
      <c r="F78">
        <v>75712.28</v>
      </c>
      <c r="G78">
        <v>485520.85</v>
      </c>
      <c r="N78">
        <v>649</v>
      </c>
      <c r="Q78">
        <v>-1257596.3899999999</v>
      </c>
      <c r="R78">
        <v>2560558.21</v>
      </c>
      <c r="U78">
        <v>595645.14</v>
      </c>
      <c r="V78">
        <v>66000</v>
      </c>
      <c r="W78">
        <v>826.38</v>
      </c>
      <c r="Y78">
        <v>1334040</v>
      </c>
      <c r="Z78">
        <v>65700</v>
      </c>
      <c r="AA78">
        <v>1529656</v>
      </c>
      <c r="AD78">
        <v>275963.09999999998</v>
      </c>
      <c r="AE78">
        <v>140591.29</v>
      </c>
      <c r="AH78">
        <v>47.01</v>
      </c>
    </row>
    <row r="79" spans="1:34" x14ac:dyDescent="0.25">
      <c r="A79" t="s">
        <v>3253</v>
      </c>
      <c r="B79">
        <v>193071.74</v>
      </c>
      <c r="C79">
        <v>11365</v>
      </c>
      <c r="D79">
        <v>88249.93</v>
      </c>
      <c r="F79">
        <v>142192.65</v>
      </c>
      <c r="G79">
        <v>540594.06000000006</v>
      </c>
      <c r="K79">
        <v>-131569</v>
      </c>
      <c r="M79">
        <v>-31460</v>
      </c>
      <c r="N79">
        <v>-5191.0200000000004</v>
      </c>
      <c r="Q79">
        <v>-280760.81</v>
      </c>
      <c r="R79">
        <v>1212676.51</v>
      </c>
      <c r="U79">
        <v>836485.94</v>
      </c>
      <c r="V79">
        <v>31460</v>
      </c>
      <c r="W79">
        <v>357.03</v>
      </c>
      <c r="Y79">
        <v>1241800</v>
      </c>
      <c r="Z79">
        <v>129492</v>
      </c>
      <c r="AA79">
        <v>1384550.5</v>
      </c>
      <c r="AC79">
        <v>10160</v>
      </c>
      <c r="AD79">
        <v>192621.84</v>
      </c>
      <c r="AE79">
        <v>40430.839999999997</v>
      </c>
      <c r="AF79">
        <v>55000</v>
      </c>
      <c r="AH79">
        <v>12000</v>
      </c>
    </row>
    <row r="80" spans="1:34" x14ac:dyDescent="0.25">
      <c r="A80" t="s">
        <v>3254</v>
      </c>
      <c r="B80">
        <v>134387.73000000001</v>
      </c>
      <c r="C80">
        <v>5475</v>
      </c>
      <c r="D80">
        <v>72576</v>
      </c>
      <c r="F80">
        <v>24112.86</v>
      </c>
      <c r="G80">
        <v>240543.86</v>
      </c>
      <c r="K80">
        <v>22438</v>
      </c>
      <c r="M80">
        <v>227200</v>
      </c>
      <c r="N80">
        <v>999.2</v>
      </c>
      <c r="Q80">
        <v>-1514594.26</v>
      </c>
      <c r="R80">
        <v>1431387.54</v>
      </c>
      <c r="U80">
        <v>692885.01</v>
      </c>
      <c r="W80">
        <v>15.71</v>
      </c>
      <c r="Y80">
        <v>1238900</v>
      </c>
      <c r="AA80">
        <v>1338164</v>
      </c>
      <c r="AD80">
        <v>339219.75</v>
      </c>
      <c r="AE80">
        <v>64692</v>
      </c>
      <c r="AH80">
        <v>50000</v>
      </c>
    </row>
    <row r="81" spans="1:35" x14ac:dyDescent="0.25">
      <c r="A81" t="s">
        <v>3255</v>
      </c>
      <c r="B81">
        <v>503799.87</v>
      </c>
      <c r="C81">
        <v>0</v>
      </c>
      <c r="D81">
        <v>60089.86</v>
      </c>
      <c r="F81">
        <v>297384.3</v>
      </c>
      <c r="G81">
        <v>939344.11</v>
      </c>
      <c r="K81">
        <v>40666</v>
      </c>
      <c r="M81">
        <v>127350</v>
      </c>
      <c r="N81">
        <v>12244.17</v>
      </c>
      <c r="Q81">
        <v>-349424.76</v>
      </c>
      <c r="R81">
        <v>2041384.85</v>
      </c>
      <c r="U81">
        <v>914048.1</v>
      </c>
      <c r="V81">
        <v>31500</v>
      </c>
      <c r="Y81">
        <v>2109200</v>
      </c>
      <c r="Z81">
        <v>143650</v>
      </c>
      <c r="AA81">
        <v>2345958</v>
      </c>
      <c r="AC81">
        <v>2580</v>
      </c>
      <c r="AD81">
        <v>253269.59</v>
      </c>
      <c r="AE81">
        <v>137415.92000000001</v>
      </c>
      <c r="AH81">
        <v>158672.04999999999</v>
      </c>
    </row>
    <row r="82" spans="1:35" x14ac:dyDescent="0.25">
      <c r="A82" t="s">
        <v>3256</v>
      </c>
      <c r="B82">
        <v>168731.06</v>
      </c>
      <c r="C82">
        <v>0</v>
      </c>
      <c r="D82">
        <v>169192.74</v>
      </c>
      <c r="F82">
        <v>402935.43</v>
      </c>
      <c r="G82">
        <v>316664.76</v>
      </c>
      <c r="M82">
        <v>73114.820000000007</v>
      </c>
      <c r="N82">
        <v>1880.12</v>
      </c>
      <c r="Q82">
        <v>-195237.16</v>
      </c>
      <c r="R82">
        <v>1173118.0900000001</v>
      </c>
      <c r="U82">
        <v>699697.85</v>
      </c>
      <c r="V82">
        <v>42000</v>
      </c>
      <c r="W82">
        <v>3295.86</v>
      </c>
      <c r="Y82">
        <v>1160160</v>
      </c>
      <c r="Z82">
        <v>123300</v>
      </c>
      <c r="AA82">
        <v>1266978.98</v>
      </c>
      <c r="AD82">
        <v>445008.39</v>
      </c>
      <c r="AE82">
        <v>74883.22</v>
      </c>
      <c r="AF82">
        <v>20000</v>
      </c>
      <c r="AH82">
        <v>35010</v>
      </c>
    </row>
    <row r="83" spans="1:35" x14ac:dyDescent="0.25">
      <c r="A83" t="s">
        <v>3257</v>
      </c>
      <c r="B83">
        <v>189170.95</v>
      </c>
      <c r="C83">
        <v>59144</v>
      </c>
      <c r="D83">
        <v>170257.28</v>
      </c>
      <c r="F83">
        <v>393715.62</v>
      </c>
      <c r="G83">
        <v>234718.91</v>
      </c>
      <c r="M83">
        <v>-542645</v>
      </c>
      <c r="N83">
        <v>0</v>
      </c>
      <c r="Q83">
        <v>-263152.27</v>
      </c>
      <c r="R83">
        <v>1745362.84</v>
      </c>
      <c r="U83">
        <v>992266.71</v>
      </c>
      <c r="V83">
        <v>453640</v>
      </c>
      <c r="W83">
        <v>1075.97</v>
      </c>
      <c r="Y83">
        <v>1679700</v>
      </c>
      <c r="Z83">
        <v>447800</v>
      </c>
      <c r="AA83">
        <v>1902974</v>
      </c>
      <c r="AC83">
        <v>22022</v>
      </c>
      <c r="AD83">
        <v>997857.67</v>
      </c>
      <c r="AE83">
        <v>257700.32</v>
      </c>
      <c r="AH83">
        <v>20000</v>
      </c>
    </row>
    <row r="84" spans="1:35" x14ac:dyDescent="0.25">
      <c r="A84" t="s">
        <v>3258</v>
      </c>
      <c r="B84">
        <v>184914.02</v>
      </c>
      <c r="C84">
        <v>87795.24</v>
      </c>
      <c r="D84">
        <v>107559.32</v>
      </c>
      <c r="F84">
        <v>882798.64</v>
      </c>
      <c r="G84">
        <v>497386.81</v>
      </c>
      <c r="N84">
        <v>220.69</v>
      </c>
      <c r="Q84">
        <v>-126192.94</v>
      </c>
      <c r="R84">
        <v>1929262.58</v>
      </c>
      <c r="T84">
        <v>139.47999999999999</v>
      </c>
      <c r="U84">
        <v>691676.06</v>
      </c>
      <c r="V84">
        <v>5600</v>
      </c>
      <c r="W84">
        <v>406.74</v>
      </c>
      <c r="Y84">
        <v>1454600</v>
      </c>
      <c r="Z84">
        <v>152220</v>
      </c>
      <c r="AA84">
        <v>1403272</v>
      </c>
      <c r="AC84">
        <v>9000</v>
      </c>
      <c r="AD84">
        <v>434548.89</v>
      </c>
      <c r="AE84">
        <v>111622.69</v>
      </c>
      <c r="AH84">
        <v>130400</v>
      </c>
    </row>
    <row r="85" spans="1:35" x14ac:dyDescent="0.25">
      <c r="A85" t="s">
        <v>3259</v>
      </c>
      <c r="B85">
        <v>733872.2</v>
      </c>
      <c r="C85">
        <v>83620</v>
      </c>
      <c r="D85">
        <v>12556.32</v>
      </c>
      <c r="F85">
        <v>162440.22</v>
      </c>
      <c r="G85">
        <v>245285.45</v>
      </c>
      <c r="M85">
        <v>211680</v>
      </c>
      <c r="N85">
        <v>744.06</v>
      </c>
      <c r="Q85">
        <v>-871371.42</v>
      </c>
      <c r="R85">
        <v>1851699.47</v>
      </c>
      <c r="U85">
        <v>869352.95</v>
      </c>
      <c r="W85">
        <v>1522.89</v>
      </c>
      <c r="Y85">
        <v>1257010</v>
      </c>
      <c r="Z85">
        <v>118988</v>
      </c>
      <c r="AA85">
        <v>1548915.12</v>
      </c>
      <c r="AB85">
        <v>22296</v>
      </c>
      <c r="AC85">
        <v>3848</v>
      </c>
      <c r="AD85">
        <v>211303.69</v>
      </c>
      <c r="AE85">
        <v>156188.95000000001</v>
      </c>
      <c r="AH85">
        <v>85000</v>
      </c>
    </row>
    <row r="86" spans="1:35" x14ac:dyDescent="0.25">
      <c r="A86" t="s">
        <v>3260</v>
      </c>
      <c r="B86">
        <v>262969.84999999998</v>
      </c>
      <c r="C86">
        <v>33714.32</v>
      </c>
      <c r="D86">
        <v>105942.36</v>
      </c>
      <c r="F86">
        <v>474777.08</v>
      </c>
      <c r="G86">
        <v>317704.59999999998</v>
      </c>
      <c r="N86">
        <v>-188163.07</v>
      </c>
      <c r="Q86">
        <v>170428.74</v>
      </c>
      <c r="R86">
        <v>1211766.1200000001</v>
      </c>
      <c r="U86">
        <v>561396.57999999996</v>
      </c>
      <c r="V86">
        <v>88620</v>
      </c>
      <c r="W86">
        <v>5.27</v>
      </c>
      <c r="Y86">
        <v>905720</v>
      </c>
      <c r="Z86">
        <v>92169.87</v>
      </c>
      <c r="AA86">
        <v>1056388</v>
      </c>
      <c r="AD86">
        <v>314849.32</v>
      </c>
      <c r="AE86">
        <v>50847.98</v>
      </c>
      <c r="AH86">
        <v>55000</v>
      </c>
      <c r="AI86">
        <v>7000</v>
      </c>
    </row>
    <row r="87" spans="1:35" x14ac:dyDescent="0.25">
      <c r="A87" t="s">
        <v>3261</v>
      </c>
      <c r="B87">
        <v>301347.96999999997</v>
      </c>
      <c r="C87">
        <v>18669.88</v>
      </c>
      <c r="D87">
        <v>12931.58</v>
      </c>
      <c r="F87">
        <v>47939.88</v>
      </c>
      <c r="G87">
        <v>642111.05000000005</v>
      </c>
      <c r="K87">
        <v>16270</v>
      </c>
      <c r="M87">
        <v>91230</v>
      </c>
      <c r="N87">
        <v>105</v>
      </c>
      <c r="Q87">
        <v>167147.26</v>
      </c>
      <c r="R87">
        <v>1379368.14</v>
      </c>
      <c r="U87">
        <v>840909.4</v>
      </c>
      <c r="W87">
        <v>921.45</v>
      </c>
      <c r="Y87">
        <v>1733570</v>
      </c>
      <c r="Z87">
        <v>133600</v>
      </c>
      <c r="AA87">
        <v>1980107</v>
      </c>
      <c r="AC87">
        <v>17692</v>
      </c>
      <c r="AD87">
        <v>556733.99</v>
      </c>
      <c r="AE87">
        <v>358685.34</v>
      </c>
      <c r="AH87">
        <v>55000</v>
      </c>
    </row>
    <row r="88" spans="1:35" x14ac:dyDescent="0.25">
      <c r="A88" t="s">
        <v>3331</v>
      </c>
      <c r="B88">
        <v>312612.27</v>
      </c>
      <c r="C88">
        <v>50568</v>
      </c>
      <c r="D88">
        <v>48510.38</v>
      </c>
      <c r="F88">
        <v>248601.35</v>
      </c>
      <c r="G88">
        <v>173492.09</v>
      </c>
      <c r="K88">
        <v>35520</v>
      </c>
      <c r="M88">
        <v>210597.5</v>
      </c>
      <c r="N88">
        <v>1415.95</v>
      </c>
      <c r="Q88">
        <v>-860089.41</v>
      </c>
      <c r="R88">
        <v>1583723.57</v>
      </c>
      <c r="U88">
        <v>671443.07</v>
      </c>
      <c r="V88">
        <v>17662.5</v>
      </c>
      <c r="W88">
        <v>425.17</v>
      </c>
      <c r="Y88">
        <v>1613440</v>
      </c>
      <c r="Z88">
        <v>132320</v>
      </c>
      <c r="AA88">
        <v>1865758</v>
      </c>
      <c r="AC88">
        <v>9644</v>
      </c>
      <c r="AD88">
        <v>206010.27</v>
      </c>
      <c r="AE88">
        <v>192337.16</v>
      </c>
      <c r="AH88">
        <v>65113.279999999999</v>
      </c>
    </row>
    <row r="89" spans="1:35" x14ac:dyDescent="0.25">
      <c r="A89" t="s">
        <v>3262</v>
      </c>
      <c r="B89">
        <v>259960.77</v>
      </c>
      <c r="C89">
        <v>0</v>
      </c>
      <c r="D89">
        <v>13770</v>
      </c>
      <c r="F89">
        <v>2</v>
      </c>
      <c r="G89">
        <v>103944.07</v>
      </c>
      <c r="J89">
        <v>18000</v>
      </c>
      <c r="N89">
        <v>212</v>
      </c>
      <c r="Q89">
        <v>65543.39</v>
      </c>
      <c r="R89">
        <v>378255.7</v>
      </c>
      <c r="U89">
        <v>743698.07</v>
      </c>
      <c r="W89">
        <v>312.14</v>
      </c>
      <c r="Y89">
        <v>1319550</v>
      </c>
      <c r="Z89">
        <v>142480</v>
      </c>
      <c r="AA89">
        <v>1532634.28</v>
      </c>
      <c r="AB89">
        <v>1700</v>
      </c>
      <c r="AD89">
        <v>377573.33</v>
      </c>
      <c r="AE89">
        <v>32081.85</v>
      </c>
    </row>
    <row r="90" spans="1:35" x14ac:dyDescent="0.25">
      <c r="A90" t="s">
        <v>3263</v>
      </c>
      <c r="B90">
        <v>616802.6</v>
      </c>
      <c r="C90">
        <v>-10000.06</v>
      </c>
      <c r="D90">
        <v>33457.120000000003</v>
      </c>
      <c r="F90">
        <v>-4924.0200000000004</v>
      </c>
      <c r="G90">
        <v>94468.69</v>
      </c>
      <c r="J90">
        <v>6000</v>
      </c>
      <c r="N90">
        <v>-454</v>
      </c>
      <c r="Q90">
        <v>-103523.93</v>
      </c>
      <c r="R90">
        <v>646850.12</v>
      </c>
      <c r="U90">
        <v>743882.72</v>
      </c>
      <c r="V90">
        <v>194140</v>
      </c>
      <c r="W90">
        <v>1118.1300000000001</v>
      </c>
      <c r="Y90">
        <v>1321180</v>
      </c>
      <c r="Z90">
        <v>55477.83</v>
      </c>
      <c r="AA90">
        <v>1429664.38</v>
      </c>
      <c r="AB90">
        <v>700</v>
      </c>
      <c r="AD90">
        <v>495971.83</v>
      </c>
      <c r="AE90">
        <v>90610.33</v>
      </c>
    </row>
    <row r="91" spans="1:35" x14ac:dyDescent="0.25">
      <c r="A91" t="s">
        <v>3264</v>
      </c>
      <c r="B91">
        <v>421932.7</v>
      </c>
      <c r="C91">
        <v>66800</v>
      </c>
      <c r="D91">
        <v>45954.35</v>
      </c>
      <c r="F91">
        <v>2442824.0299999998</v>
      </c>
      <c r="G91">
        <v>358023.23</v>
      </c>
      <c r="J91">
        <v>6000</v>
      </c>
      <c r="N91">
        <v>210</v>
      </c>
      <c r="Q91">
        <v>-170201.41</v>
      </c>
      <c r="R91">
        <v>3382854.97</v>
      </c>
      <c r="U91">
        <v>850397.1</v>
      </c>
      <c r="V91">
        <v>113600</v>
      </c>
      <c r="W91">
        <v>842.71</v>
      </c>
      <c r="Y91">
        <v>1287129.03</v>
      </c>
      <c r="Z91">
        <v>296620</v>
      </c>
      <c r="AA91">
        <v>1498383.03</v>
      </c>
      <c r="AB91">
        <v>800</v>
      </c>
      <c r="AC91">
        <v>1160</v>
      </c>
      <c r="AD91">
        <v>373706.49</v>
      </c>
      <c r="AE91">
        <v>247968.57</v>
      </c>
    </row>
    <row r="92" spans="1:35" x14ac:dyDescent="0.25">
      <c r="A92" t="s">
        <v>3265</v>
      </c>
      <c r="B92">
        <v>634719.76</v>
      </c>
      <c r="C92">
        <v>28000</v>
      </c>
      <c r="D92">
        <v>33595.5</v>
      </c>
      <c r="F92">
        <v>350022.76</v>
      </c>
      <c r="G92">
        <v>286929.01</v>
      </c>
      <c r="J92">
        <v>5800</v>
      </c>
      <c r="N92">
        <v>399</v>
      </c>
      <c r="Q92">
        <v>-5696.92</v>
      </c>
      <c r="R92">
        <v>1045747.78</v>
      </c>
      <c r="U92">
        <v>754423.41</v>
      </c>
      <c r="V92">
        <v>158200</v>
      </c>
      <c r="W92">
        <v>908.72</v>
      </c>
      <c r="Y92">
        <v>1185650</v>
      </c>
      <c r="Z92">
        <v>140140</v>
      </c>
      <c r="AA92">
        <v>1296985.21</v>
      </c>
      <c r="AD92">
        <v>331881.46999999997</v>
      </c>
      <c r="AE92">
        <v>103993.28</v>
      </c>
    </row>
    <row r="93" spans="1:35" x14ac:dyDescent="0.25">
      <c r="A93" t="s">
        <v>3266</v>
      </c>
      <c r="B93">
        <v>506701.81</v>
      </c>
      <c r="C93">
        <v>18296</v>
      </c>
      <c r="D93">
        <v>9350.4699999999993</v>
      </c>
      <c r="F93">
        <v>22560.47</v>
      </c>
      <c r="G93">
        <v>248058.4</v>
      </c>
      <c r="N93">
        <v>1727</v>
      </c>
      <c r="Q93">
        <v>302644.17</v>
      </c>
      <c r="R93">
        <v>320699.84999999998</v>
      </c>
      <c r="U93">
        <v>826049.12</v>
      </c>
      <c r="W93">
        <v>263.62</v>
      </c>
      <c r="Y93">
        <v>1048713</v>
      </c>
      <c r="Z93">
        <v>587080</v>
      </c>
      <c r="AA93">
        <v>1395671</v>
      </c>
      <c r="AB93">
        <v>19480</v>
      </c>
      <c r="AC93">
        <v>5536</v>
      </c>
      <c r="AD93">
        <v>444934.86</v>
      </c>
      <c r="AE93">
        <v>36637.75</v>
      </c>
    </row>
    <row r="94" spans="1:35" x14ac:dyDescent="0.25">
      <c r="A94" t="s">
        <v>3267</v>
      </c>
      <c r="B94">
        <v>307354.71000000002</v>
      </c>
      <c r="C94">
        <v>9496</v>
      </c>
      <c r="D94">
        <v>3013.41</v>
      </c>
      <c r="F94">
        <v>456683.06</v>
      </c>
      <c r="G94">
        <v>162744.37</v>
      </c>
      <c r="N94">
        <v>0</v>
      </c>
      <c r="Q94">
        <v>100689.64</v>
      </c>
      <c r="R94">
        <v>810688.21</v>
      </c>
      <c r="U94">
        <v>642649.65</v>
      </c>
      <c r="W94">
        <v>389.43</v>
      </c>
      <c r="Y94">
        <v>706398</v>
      </c>
      <c r="Z94">
        <v>148826.10999999999</v>
      </c>
      <c r="AA94">
        <v>810960</v>
      </c>
      <c r="AC94">
        <v>4068</v>
      </c>
      <c r="AD94">
        <v>345657.87</v>
      </c>
      <c r="AE94">
        <v>78383.62</v>
      </c>
    </row>
    <row r="95" spans="1:35" x14ac:dyDescent="0.25">
      <c r="A95" t="s">
        <v>3268</v>
      </c>
      <c r="B95">
        <v>198753.38</v>
      </c>
      <c r="C95">
        <v>0</v>
      </c>
      <c r="D95">
        <v>178633.36</v>
      </c>
      <c r="F95">
        <v>3</v>
      </c>
      <c r="G95">
        <v>809046.26</v>
      </c>
      <c r="J95">
        <v>6000</v>
      </c>
      <c r="N95">
        <v>202</v>
      </c>
      <c r="Q95">
        <v>622517.82999999996</v>
      </c>
      <c r="R95">
        <v>573056.03</v>
      </c>
      <c r="S95">
        <v>8319.1299999999992</v>
      </c>
      <c r="T95">
        <v>1328.82</v>
      </c>
      <c r="U95">
        <v>682922.22</v>
      </c>
      <c r="V95">
        <v>70000</v>
      </c>
      <c r="Y95">
        <v>1462050</v>
      </c>
      <c r="Z95">
        <v>605881</v>
      </c>
      <c r="AA95">
        <v>1614284</v>
      </c>
      <c r="AD95">
        <v>778131.78</v>
      </c>
      <c r="AE95">
        <v>206483.9</v>
      </c>
      <c r="AH95">
        <v>221.35</v>
      </c>
    </row>
    <row r="96" spans="1:35" x14ac:dyDescent="0.25">
      <c r="A96" t="s">
        <v>3269</v>
      </c>
      <c r="B96">
        <v>220728.78</v>
      </c>
      <c r="C96">
        <v>8296</v>
      </c>
      <c r="D96">
        <v>42168.07</v>
      </c>
      <c r="F96">
        <v>1295488.46</v>
      </c>
      <c r="G96">
        <v>150369.09</v>
      </c>
      <c r="J96">
        <v>13550</v>
      </c>
      <c r="N96">
        <v>2427.88</v>
      </c>
      <c r="Q96">
        <v>-201215.75</v>
      </c>
      <c r="R96">
        <v>1997218.5</v>
      </c>
      <c r="U96">
        <v>671523.21</v>
      </c>
      <c r="V96">
        <v>74000</v>
      </c>
      <c r="W96">
        <v>494.46</v>
      </c>
      <c r="Y96">
        <v>1150900</v>
      </c>
      <c r="Z96">
        <v>42800</v>
      </c>
      <c r="AA96">
        <v>1273021</v>
      </c>
      <c r="AD96">
        <v>391725.05</v>
      </c>
      <c r="AE96">
        <v>150635.13</v>
      </c>
      <c r="AH96">
        <v>6.72</v>
      </c>
    </row>
    <row r="97" spans="1:34" x14ac:dyDescent="0.25">
      <c r="A97" t="s">
        <v>3270</v>
      </c>
      <c r="B97">
        <v>475042.26</v>
      </c>
      <c r="C97">
        <v>124816</v>
      </c>
      <c r="D97">
        <v>20382.72</v>
      </c>
      <c r="F97">
        <v>141968.15</v>
      </c>
      <c r="G97">
        <v>300410.19</v>
      </c>
      <c r="J97">
        <v>6000</v>
      </c>
      <c r="N97">
        <v>1697.63</v>
      </c>
      <c r="Q97">
        <v>363663.43</v>
      </c>
      <c r="R97">
        <v>569833.9</v>
      </c>
      <c r="U97">
        <v>453320.64</v>
      </c>
      <c r="V97">
        <v>366000</v>
      </c>
      <c r="W97">
        <v>1036.44</v>
      </c>
      <c r="Y97">
        <v>1262276</v>
      </c>
      <c r="Z97">
        <v>452075.98</v>
      </c>
      <c r="AA97">
        <v>1522317</v>
      </c>
      <c r="AB97">
        <v>11800</v>
      </c>
      <c r="AD97">
        <v>417083.38</v>
      </c>
      <c r="AE97">
        <v>105144.32000000001</v>
      </c>
    </row>
    <row r="98" spans="1:34" x14ac:dyDescent="0.25">
      <c r="A98" t="s">
        <v>3271</v>
      </c>
      <c r="B98">
        <v>803227.56</v>
      </c>
      <c r="C98">
        <v>0</v>
      </c>
      <c r="D98">
        <v>56128.79</v>
      </c>
      <c r="F98">
        <v>8648.42</v>
      </c>
      <c r="G98">
        <v>483966.41</v>
      </c>
      <c r="J98">
        <v>6000</v>
      </c>
      <c r="N98">
        <v>491.5</v>
      </c>
      <c r="Q98">
        <v>306953.2</v>
      </c>
      <c r="R98">
        <v>528870.26</v>
      </c>
      <c r="U98">
        <v>961545.39</v>
      </c>
      <c r="V98">
        <v>493000</v>
      </c>
      <c r="W98">
        <v>1490.52</v>
      </c>
      <c r="Y98">
        <v>952400</v>
      </c>
      <c r="Z98">
        <v>402256</v>
      </c>
      <c r="AA98">
        <v>1287432</v>
      </c>
      <c r="AB98">
        <v>320</v>
      </c>
      <c r="AD98">
        <v>638055.79</v>
      </c>
      <c r="AE98">
        <v>132713.72</v>
      </c>
    </row>
    <row r="99" spans="1:34" x14ac:dyDescent="0.25">
      <c r="A99" t="s">
        <v>3272</v>
      </c>
      <c r="B99">
        <v>669065.4</v>
      </c>
      <c r="C99">
        <v>20000</v>
      </c>
      <c r="D99">
        <v>180545.97</v>
      </c>
      <c r="F99">
        <v>4066.41</v>
      </c>
      <c r="G99">
        <v>240324.2</v>
      </c>
      <c r="J99">
        <v>5500</v>
      </c>
      <c r="N99">
        <v>1955.32</v>
      </c>
      <c r="Q99">
        <v>-221307.91</v>
      </c>
      <c r="R99">
        <v>713142.2</v>
      </c>
      <c r="U99">
        <v>1262788.6499999999</v>
      </c>
      <c r="W99">
        <v>903.11</v>
      </c>
      <c r="Y99">
        <v>1556006.6</v>
      </c>
      <c r="Z99">
        <v>178078.58</v>
      </c>
      <c r="AA99">
        <v>1773809.6</v>
      </c>
      <c r="AD99">
        <v>234567.14</v>
      </c>
      <c r="AE99">
        <v>59042.83</v>
      </c>
      <c r="AF99">
        <v>100000</v>
      </c>
    </row>
    <row r="100" spans="1:34" x14ac:dyDescent="0.25">
      <c r="A100" t="s">
        <v>3273</v>
      </c>
      <c r="B100">
        <v>233991.73</v>
      </c>
      <c r="C100">
        <v>0</v>
      </c>
      <c r="D100">
        <v>41790.58</v>
      </c>
      <c r="F100">
        <v>143012.91</v>
      </c>
      <c r="G100">
        <v>283057.63</v>
      </c>
      <c r="J100">
        <v>6000</v>
      </c>
      <c r="N100">
        <v>230</v>
      </c>
      <c r="Q100">
        <v>307855.28999999998</v>
      </c>
      <c r="R100">
        <v>673323.61</v>
      </c>
      <c r="U100">
        <v>604714</v>
      </c>
      <c r="W100">
        <v>652.97</v>
      </c>
      <c r="Y100">
        <v>468420</v>
      </c>
      <c r="Z100">
        <v>342346.44</v>
      </c>
      <c r="AA100">
        <v>700217</v>
      </c>
      <c r="AB100">
        <v>2140</v>
      </c>
      <c r="AD100">
        <v>638332.94999999995</v>
      </c>
      <c r="AE100">
        <v>164719.51</v>
      </c>
    </row>
    <row r="101" spans="1:34" x14ac:dyDescent="0.25">
      <c r="A101" t="s">
        <v>3274</v>
      </c>
      <c r="B101">
        <v>521065.61</v>
      </c>
      <c r="C101">
        <v>0</v>
      </c>
      <c r="D101">
        <v>3251.22</v>
      </c>
      <c r="F101">
        <v>3</v>
      </c>
      <c r="G101">
        <v>413960.9</v>
      </c>
      <c r="J101">
        <v>5000</v>
      </c>
      <c r="N101">
        <v>210</v>
      </c>
      <c r="Q101">
        <v>-584685.38</v>
      </c>
      <c r="R101">
        <v>1404582.07</v>
      </c>
      <c r="U101">
        <v>633465.96</v>
      </c>
      <c r="V101">
        <v>200187</v>
      </c>
      <c r="W101">
        <v>1017.93</v>
      </c>
      <c r="Y101">
        <v>1000320</v>
      </c>
      <c r="Z101">
        <v>243236</v>
      </c>
      <c r="AA101">
        <v>1154960</v>
      </c>
      <c r="AB101">
        <v>1000</v>
      </c>
      <c r="AD101">
        <v>518712.84</v>
      </c>
      <c r="AE101">
        <v>75170.009999999995</v>
      </c>
    </row>
    <row r="102" spans="1:34" x14ac:dyDescent="0.25">
      <c r="A102" t="s">
        <v>3275</v>
      </c>
      <c r="B102">
        <v>294437.15000000002</v>
      </c>
      <c r="C102">
        <v>0</v>
      </c>
      <c r="D102">
        <v>60245.73</v>
      </c>
      <c r="F102">
        <v>1</v>
      </c>
      <c r="G102">
        <v>151018.82</v>
      </c>
      <c r="J102">
        <v>6000</v>
      </c>
      <c r="N102">
        <v>203</v>
      </c>
      <c r="Q102">
        <v>37239.22</v>
      </c>
      <c r="R102">
        <v>819557.49</v>
      </c>
      <c r="U102">
        <v>541839.38</v>
      </c>
      <c r="W102">
        <v>8200.83</v>
      </c>
      <c r="X102">
        <v>4900</v>
      </c>
      <c r="Y102">
        <v>2012730</v>
      </c>
      <c r="Z102">
        <v>162400</v>
      </c>
      <c r="AA102">
        <v>2217280.81</v>
      </c>
      <c r="AB102">
        <v>2140</v>
      </c>
      <c r="AC102">
        <v>11470</v>
      </c>
      <c r="AD102">
        <v>265321.88</v>
      </c>
      <c r="AE102">
        <v>327864.53000000003</v>
      </c>
    </row>
    <row r="103" spans="1:34" x14ac:dyDescent="0.25">
      <c r="A103" t="s">
        <v>3278</v>
      </c>
      <c r="B103">
        <v>191493.27</v>
      </c>
      <c r="C103">
        <v>0</v>
      </c>
      <c r="D103">
        <v>126312.82</v>
      </c>
      <c r="F103">
        <v>2</v>
      </c>
      <c r="G103">
        <v>457290.71</v>
      </c>
      <c r="J103">
        <v>6300</v>
      </c>
      <c r="N103">
        <v>0</v>
      </c>
      <c r="Q103">
        <v>186727.36</v>
      </c>
      <c r="R103">
        <v>474645.55</v>
      </c>
      <c r="U103">
        <v>706293.25</v>
      </c>
      <c r="W103">
        <v>356.71</v>
      </c>
      <c r="Y103">
        <v>1625981</v>
      </c>
      <c r="Z103">
        <v>205360</v>
      </c>
      <c r="AA103">
        <v>1728651</v>
      </c>
      <c r="AD103">
        <v>357815.35</v>
      </c>
      <c r="AE103">
        <v>139513.72</v>
      </c>
    </row>
    <row r="104" spans="1:34" x14ac:dyDescent="0.25">
      <c r="A104" t="s">
        <v>3279</v>
      </c>
      <c r="B104">
        <v>648071.31999999995</v>
      </c>
      <c r="C104">
        <v>15000</v>
      </c>
      <c r="D104">
        <v>375061.99</v>
      </c>
      <c r="F104">
        <v>4830.9399999999996</v>
      </c>
      <c r="G104">
        <v>172010</v>
      </c>
      <c r="J104">
        <v>5000</v>
      </c>
      <c r="N104">
        <v>1693.14</v>
      </c>
      <c r="Q104">
        <v>178203</v>
      </c>
      <c r="R104">
        <v>1172968.6100000001</v>
      </c>
      <c r="U104">
        <v>965240.01</v>
      </c>
      <c r="W104">
        <v>1365.59</v>
      </c>
      <c r="Y104">
        <v>556080</v>
      </c>
      <c r="Z104">
        <v>352698.48</v>
      </c>
      <c r="AA104">
        <v>897165.21</v>
      </c>
      <c r="AB104">
        <v>1140</v>
      </c>
      <c r="AD104">
        <v>741970.17</v>
      </c>
      <c r="AE104">
        <v>123591.49</v>
      </c>
      <c r="AH104">
        <v>5957.71</v>
      </c>
    </row>
    <row r="105" spans="1:34" x14ac:dyDescent="0.25">
      <c r="A105" t="s">
        <v>3327</v>
      </c>
      <c r="B105">
        <v>378124.14</v>
      </c>
      <c r="C105">
        <v>0</v>
      </c>
      <c r="D105">
        <v>13303.16</v>
      </c>
      <c r="F105">
        <v>226047.1</v>
      </c>
      <c r="G105">
        <v>338666.5</v>
      </c>
      <c r="J105">
        <v>6000</v>
      </c>
      <c r="N105">
        <v>522.33000000000004</v>
      </c>
      <c r="Q105">
        <v>199556.62</v>
      </c>
      <c r="R105">
        <v>764461.81</v>
      </c>
      <c r="U105">
        <v>532431.64</v>
      </c>
      <c r="W105">
        <v>848.31</v>
      </c>
      <c r="Y105">
        <v>1570500</v>
      </c>
      <c r="Z105">
        <v>370660.42</v>
      </c>
      <c r="AA105">
        <v>1738475</v>
      </c>
      <c r="AB105">
        <v>19570</v>
      </c>
      <c r="AD105">
        <v>222490.33</v>
      </c>
      <c r="AE105">
        <v>199324.9</v>
      </c>
      <c r="AH105">
        <v>540</v>
      </c>
    </row>
    <row r="106" spans="1:34" x14ac:dyDescent="0.25">
      <c r="A106" t="s">
        <v>3328</v>
      </c>
      <c r="B106">
        <v>601854.31999999995</v>
      </c>
      <c r="C106">
        <v>4220</v>
      </c>
      <c r="D106">
        <v>-6620.13</v>
      </c>
      <c r="F106">
        <v>883632.17</v>
      </c>
      <c r="G106">
        <v>134588.65</v>
      </c>
      <c r="J106">
        <v>6000</v>
      </c>
      <c r="N106">
        <v>2272</v>
      </c>
      <c r="Q106">
        <v>-68530.87</v>
      </c>
      <c r="R106">
        <v>1440238.21</v>
      </c>
      <c r="U106">
        <v>926035.05</v>
      </c>
      <c r="W106">
        <v>190.67</v>
      </c>
      <c r="Y106">
        <v>1353230</v>
      </c>
      <c r="Z106">
        <v>182824.39</v>
      </c>
      <c r="AA106">
        <v>1588629</v>
      </c>
      <c r="AB106">
        <v>1420</v>
      </c>
      <c r="AD106">
        <v>316572.3</v>
      </c>
      <c r="AE106">
        <v>157387.93</v>
      </c>
      <c r="AH106">
        <v>25.21</v>
      </c>
    </row>
    <row r="107" spans="1:34" x14ac:dyDescent="0.25">
      <c r="A107" t="s">
        <v>3333</v>
      </c>
      <c r="B107">
        <v>1216876.23</v>
      </c>
      <c r="C107">
        <v>8800</v>
      </c>
      <c r="D107">
        <v>72454.13</v>
      </c>
      <c r="F107">
        <v>1766979.19</v>
      </c>
      <c r="G107">
        <v>282357.96000000002</v>
      </c>
      <c r="J107">
        <v>11300</v>
      </c>
      <c r="N107">
        <v>150</v>
      </c>
      <c r="Q107">
        <v>521836.13</v>
      </c>
      <c r="R107">
        <v>2616413.23</v>
      </c>
      <c r="U107">
        <v>900200.74</v>
      </c>
      <c r="V107">
        <v>76640</v>
      </c>
      <c r="W107">
        <v>2677.15</v>
      </c>
      <c r="Y107">
        <v>667080</v>
      </c>
      <c r="Z107">
        <v>266182.8</v>
      </c>
      <c r="AA107">
        <v>836041.82</v>
      </c>
      <c r="AB107">
        <v>960</v>
      </c>
      <c r="AD107">
        <v>366470.55</v>
      </c>
      <c r="AE107">
        <v>216015.17</v>
      </c>
    </row>
    <row r="108" spans="1:34" x14ac:dyDescent="0.25">
      <c r="A108" t="s">
        <v>3281</v>
      </c>
      <c r="B108">
        <v>150338.69</v>
      </c>
      <c r="C108">
        <v>0</v>
      </c>
      <c r="D108">
        <v>73001.55</v>
      </c>
      <c r="F108">
        <v>-13362.98</v>
      </c>
      <c r="G108">
        <v>131959.54999999999</v>
      </c>
      <c r="N108">
        <v>1001.3</v>
      </c>
      <c r="Q108">
        <v>-1905053.59</v>
      </c>
      <c r="R108">
        <v>2310952.34</v>
      </c>
      <c r="S108">
        <v>117</v>
      </c>
      <c r="U108">
        <v>815025.38</v>
      </c>
      <c r="V108">
        <v>75000</v>
      </c>
      <c r="W108">
        <v>529.12</v>
      </c>
      <c r="Y108">
        <v>967590</v>
      </c>
      <c r="Z108">
        <v>232280</v>
      </c>
      <c r="AA108">
        <v>1161382.6399999999</v>
      </c>
      <c r="AD108">
        <v>743248.81</v>
      </c>
      <c r="AE108">
        <v>55198.29</v>
      </c>
    </row>
    <row r="109" spans="1:34" x14ac:dyDescent="0.25">
      <c r="A109" t="s">
        <v>3282</v>
      </c>
      <c r="B109">
        <v>722319.94</v>
      </c>
      <c r="C109">
        <v>0</v>
      </c>
      <c r="D109">
        <v>40138.050000000003</v>
      </c>
      <c r="F109">
        <v>1229897.26</v>
      </c>
      <c r="G109">
        <v>79813.36</v>
      </c>
      <c r="K109">
        <v>6000</v>
      </c>
      <c r="N109">
        <v>532.72</v>
      </c>
      <c r="Q109">
        <v>794380.63</v>
      </c>
      <c r="R109">
        <v>1228203.58</v>
      </c>
      <c r="U109">
        <v>631034.84</v>
      </c>
      <c r="V109">
        <v>75000</v>
      </c>
      <c r="W109">
        <v>2469.6</v>
      </c>
      <c r="Y109">
        <v>877100</v>
      </c>
      <c r="Z109">
        <v>144300</v>
      </c>
      <c r="AA109">
        <v>1071387.8400000001</v>
      </c>
      <c r="AD109">
        <v>379789.17</v>
      </c>
      <c r="AE109">
        <v>120120.75</v>
      </c>
    </row>
    <row r="110" spans="1:34" x14ac:dyDescent="0.25">
      <c r="A110" t="s">
        <v>3283</v>
      </c>
      <c r="B110">
        <v>88242.64</v>
      </c>
      <c r="C110">
        <v>0</v>
      </c>
      <c r="D110">
        <v>37877.96</v>
      </c>
      <c r="F110">
        <v>1199097.6599999999</v>
      </c>
      <c r="G110">
        <v>146970.54999999999</v>
      </c>
      <c r="K110">
        <v>6000</v>
      </c>
      <c r="N110">
        <v>555.89</v>
      </c>
      <c r="Q110">
        <v>302595.07</v>
      </c>
      <c r="R110">
        <v>1322855.6000000001</v>
      </c>
      <c r="U110">
        <v>854611.3</v>
      </c>
      <c r="V110">
        <v>91000</v>
      </c>
      <c r="W110">
        <v>1051.94</v>
      </c>
      <c r="Y110">
        <v>955500</v>
      </c>
      <c r="Z110">
        <v>288400</v>
      </c>
      <c r="AA110">
        <v>1152210.8</v>
      </c>
      <c r="AB110">
        <v>7240</v>
      </c>
      <c r="AD110">
        <v>782700.99</v>
      </c>
      <c r="AE110">
        <v>117120.2</v>
      </c>
    </row>
    <row r="111" spans="1:34" x14ac:dyDescent="0.25">
      <c r="A111" t="s">
        <v>3284</v>
      </c>
      <c r="B111">
        <v>197187.22</v>
      </c>
      <c r="C111">
        <v>0</v>
      </c>
      <c r="D111">
        <v>172413.75</v>
      </c>
      <c r="F111">
        <v>1048293.1</v>
      </c>
      <c r="G111">
        <v>260177.8</v>
      </c>
      <c r="N111">
        <v>-509</v>
      </c>
      <c r="Q111">
        <v>-195022.42</v>
      </c>
      <c r="R111">
        <v>2235714.37</v>
      </c>
      <c r="U111">
        <v>757279.09</v>
      </c>
      <c r="V111">
        <v>87250</v>
      </c>
      <c r="W111">
        <v>1688.83</v>
      </c>
      <c r="Y111">
        <v>1357572</v>
      </c>
      <c r="Z111">
        <v>168800</v>
      </c>
      <c r="AA111">
        <v>1552599</v>
      </c>
      <c r="AB111">
        <v>3060</v>
      </c>
      <c r="AC111">
        <v>11104</v>
      </c>
      <c r="AD111">
        <v>622579.06999999995</v>
      </c>
      <c r="AE111">
        <v>258832.93</v>
      </c>
    </row>
    <row r="112" spans="1:34" x14ac:dyDescent="0.25">
      <c r="A112" t="s">
        <v>3285</v>
      </c>
      <c r="B112">
        <v>339709.54</v>
      </c>
      <c r="C112">
        <v>0</v>
      </c>
      <c r="D112">
        <v>58626.2</v>
      </c>
      <c r="F112">
        <v>406348.67</v>
      </c>
      <c r="G112">
        <v>36569.620000000003</v>
      </c>
      <c r="J112">
        <v>37200</v>
      </c>
      <c r="N112">
        <v>1379.4</v>
      </c>
      <c r="Q112">
        <v>-868090.31</v>
      </c>
      <c r="R112">
        <v>1762414.5</v>
      </c>
      <c r="U112">
        <v>706453.6</v>
      </c>
      <c r="V112">
        <v>114000</v>
      </c>
      <c r="W112">
        <v>568.91999999999996</v>
      </c>
      <c r="Y112">
        <v>786546.6</v>
      </c>
      <c r="Z112">
        <v>125200</v>
      </c>
      <c r="AA112">
        <v>979995.6</v>
      </c>
      <c r="AC112">
        <v>6232</v>
      </c>
      <c r="AD112">
        <v>533574.34</v>
      </c>
      <c r="AE112">
        <v>140293.74</v>
      </c>
    </row>
    <row r="113" spans="1:34" x14ac:dyDescent="0.25">
      <c r="A113" t="s">
        <v>3286</v>
      </c>
      <c r="B113">
        <v>57254.03</v>
      </c>
      <c r="C113">
        <v>0</v>
      </c>
      <c r="D113">
        <v>21207.89</v>
      </c>
      <c r="F113">
        <v>1905856.92</v>
      </c>
      <c r="G113">
        <v>142766.07999999999</v>
      </c>
      <c r="H113">
        <v>1</v>
      </c>
      <c r="N113">
        <v>1086</v>
      </c>
      <c r="Q113">
        <v>1948609.62</v>
      </c>
      <c r="R113">
        <v>513834.47</v>
      </c>
      <c r="U113">
        <v>574318.49</v>
      </c>
      <c r="V113">
        <v>76000</v>
      </c>
      <c r="W113">
        <v>570.29999999999995</v>
      </c>
      <c r="Y113">
        <v>737600</v>
      </c>
      <c r="Z113">
        <v>106530.77</v>
      </c>
      <c r="AA113">
        <v>883462.15</v>
      </c>
      <c r="AB113">
        <v>1088</v>
      </c>
      <c r="AC113">
        <v>5440</v>
      </c>
      <c r="AD113">
        <v>681684.27</v>
      </c>
      <c r="AE113">
        <v>124139.31</v>
      </c>
    </row>
    <row r="114" spans="1:34" x14ac:dyDescent="0.25">
      <c r="A114" t="s">
        <v>3287</v>
      </c>
      <c r="B114">
        <v>190027.94</v>
      </c>
      <c r="C114">
        <v>191847.06</v>
      </c>
      <c r="D114">
        <v>328485.59000000003</v>
      </c>
      <c r="F114">
        <v>441193.93</v>
      </c>
      <c r="G114">
        <v>157809.24</v>
      </c>
      <c r="K114">
        <v>-1840.74</v>
      </c>
      <c r="N114">
        <v>-1645.22</v>
      </c>
      <c r="Q114">
        <v>-2652436.2000000002</v>
      </c>
      <c r="R114">
        <v>3774792.24</v>
      </c>
      <c r="U114">
        <v>1294737.25</v>
      </c>
      <c r="V114">
        <v>239680</v>
      </c>
      <c r="W114">
        <v>10.66</v>
      </c>
      <c r="Y114">
        <v>1072846.26</v>
      </c>
      <c r="Z114">
        <v>208300</v>
      </c>
      <c r="AA114">
        <v>1321308.26</v>
      </c>
      <c r="AB114">
        <v>13320</v>
      </c>
      <c r="AD114">
        <v>932192.91</v>
      </c>
      <c r="AE114">
        <v>120034.32</v>
      </c>
    </row>
    <row r="115" spans="1:34" x14ac:dyDescent="0.25">
      <c r="A115" t="s">
        <v>3288</v>
      </c>
      <c r="B115">
        <v>478551.94</v>
      </c>
      <c r="C115">
        <v>0</v>
      </c>
      <c r="D115">
        <v>28036.639999999999</v>
      </c>
      <c r="F115">
        <v>249838.47</v>
      </c>
      <c r="G115">
        <v>293640.23</v>
      </c>
      <c r="N115">
        <v>-8362.5</v>
      </c>
      <c r="Q115">
        <v>-911010.05</v>
      </c>
      <c r="R115">
        <v>1908283.93</v>
      </c>
      <c r="U115">
        <v>627389.78</v>
      </c>
      <c r="V115">
        <v>151880</v>
      </c>
      <c r="W115">
        <v>564.05999999999995</v>
      </c>
      <c r="Y115">
        <v>1009000</v>
      </c>
      <c r="AA115">
        <v>1195655.1000000001</v>
      </c>
      <c r="AB115">
        <v>4200</v>
      </c>
      <c r="AC115">
        <v>2688</v>
      </c>
      <c r="AD115">
        <v>373226.85</v>
      </c>
      <c r="AE115">
        <v>94582.99</v>
      </c>
    </row>
    <row r="116" spans="1:34" x14ac:dyDescent="0.25">
      <c r="A116" t="s">
        <v>3289</v>
      </c>
      <c r="B116">
        <v>266932.42</v>
      </c>
      <c r="C116">
        <v>0</v>
      </c>
      <c r="D116">
        <v>35917.74</v>
      </c>
      <c r="F116">
        <v>914347.24</v>
      </c>
      <c r="G116">
        <v>203208.94</v>
      </c>
      <c r="N116">
        <v>-18.72</v>
      </c>
      <c r="Q116">
        <v>-437847.08</v>
      </c>
      <c r="R116">
        <v>1980426.11</v>
      </c>
      <c r="U116">
        <v>618117</v>
      </c>
      <c r="V116">
        <v>144000</v>
      </c>
      <c r="W116">
        <v>524.48</v>
      </c>
      <c r="Y116">
        <v>836206</v>
      </c>
      <c r="Z116">
        <v>117390</v>
      </c>
      <c r="AA116">
        <v>957176</v>
      </c>
      <c r="AB116">
        <v>7892.5</v>
      </c>
      <c r="AC116">
        <v>7088</v>
      </c>
      <c r="AD116">
        <v>598590.30000000005</v>
      </c>
      <c r="AE116">
        <v>124292.05</v>
      </c>
    </row>
    <row r="117" spans="1:34" x14ac:dyDescent="0.25">
      <c r="A117" t="s">
        <v>3290</v>
      </c>
      <c r="B117">
        <v>405520</v>
      </c>
      <c r="C117">
        <v>26962.9</v>
      </c>
      <c r="D117">
        <v>14923.68</v>
      </c>
      <c r="F117">
        <v>164077.34</v>
      </c>
      <c r="G117">
        <v>396313.97</v>
      </c>
      <c r="N117">
        <v>-1897</v>
      </c>
      <c r="Q117">
        <v>-1054989.74</v>
      </c>
      <c r="R117">
        <v>2133398.12</v>
      </c>
      <c r="U117">
        <v>814685.29</v>
      </c>
      <c r="V117">
        <v>71000</v>
      </c>
      <c r="W117">
        <v>688.05</v>
      </c>
      <c r="Y117">
        <v>1582558.6</v>
      </c>
      <c r="Z117">
        <v>146400</v>
      </c>
      <c r="AA117">
        <v>1806703.7</v>
      </c>
      <c r="AD117">
        <v>561027.49</v>
      </c>
      <c r="AE117">
        <v>119349.24</v>
      </c>
    </row>
    <row r="118" spans="1:34" x14ac:dyDescent="0.25">
      <c r="A118" t="s">
        <v>3291</v>
      </c>
      <c r="B118">
        <v>61249.95</v>
      </c>
      <c r="C118">
        <v>0</v>
      </c>
      <c r="D118">
        <v>33671.33</v>
      </c>
      <c r="F118">
        <v>5</v>
      </c>
      <c r="G118">
        <v>133057.45000000001</v>
      </c>
      <c r="K118">
        <v>6000</v>
      </c>
      <c r="N118">
        <v>-1864</v>
      </c>
      <c r="Q118">
        <v>-1511542.96</v>
      </c>
      <c r="R118">
        <v>1945240.49</v>
      </c>
      <c r="U118">
        <v>430047.67</v>
      </c>
      <c r="V118">
        <v>121500</v>
      </c>
      <c r="W118">
        <v>840.37</v>
      </c>
      <c r="Y118">
        <v>959882.9</v>
      </c>
      <c r="Z118">
        <v>337727.5</v>
      </c>
      <c r="AA118">
        <v>1202179.8999999999</v>
      </c>
      <c r="AC118">
        <v>3600</v>
      </c>
      <c r="AD118">
        <v>585368.32999999996</v>
      </c>
      <c r="AE118">
        <v>31461.88</v>
      </c>
      <c r="AH118">
        <v>16.13</v>
      </c>
    </row>
    <row r="119" spans="1:34" x14ac:dyDescent="0.25">
      <c r="A119" t="s">
        <v>3292</v>
      </c>
      <c r="B119">
        <v>123083.21</v>
      </c>
      <c r="C119">
        <v>0</v>
      </c>
      <c r="D119">
        <v>52071.199999999997</v>
      </c>
      <c r="F119">
        <v>259714.56</v>
      </c>
      <c r="G119">
        <v>117549.83</v>
      </c>
      <c r="N119">
        <v>0</v>
      </c>
      <c r="Q119">
        <v>-1801723.99</v>
      </c>
      <c r="R119">
        <v>2404357.2799999998</v>
      </c>
      <c r="U119">
        <v>1045936.42</v>
      </c>
      <c r="W119">
        <v>509.34</v>
      </c>
      <c r="Y119">
        <v>721300</v>
      </c>
      <c r="AA119">
        <v>948848.45</v>
      </c>
      <c r="AD119">
        <v>607940.42000000004</v>
      </c>
      <c r="AE119">
        <v>102296.38</v>
      </c>
    </row>
    <row r="120" spans="1:34" x14ac:dyDescent="0.25">
      <c r="A120" t="s">
        <v>3293</v>
      </c>
      <c r="B120">
        <v>347149.46</v>
      </c>
      <c r="C120">
        <v>6000</v>
      </c>
      <c r="D120">
        <v>19589.59</v>
      </c>
      <c r="F120">
        <v>7</v>
      </c>
      <c r="G120">
        <v>125571.98</v>
      </c>
      <c r="N120">
        <v>-9508.27</v>
      </c>
      <c r="Q120">
        <v>-2700059.1</v>
      </c>
      <c r="R120">
        <v>3154007.83</v>
      </c>
      <c r="U120">
        <v>680418.29</v>
      </c>
      <c r="W120">
        <v>523.52</v>
      </c>
      <c r="Y120">
        <v>1135200</v>
      </c>
      <c r="Z120">
        <v>157200</v>
      </c>
      <c r="AA120">
        <v>1337150.8999999999</v>
      </c>
      <c r="AB120">
        <v>4400</v>
      </c>
      <c r="AC120">
        <v>5936</v>
      </c>
      <c r="AD120">
        <v>314398.96999999997</v>
      </c>
      <c r="AE120">
        <v>27553.37</v>
      </c>
    </row>
    <row r="121" spans="1:34" x14ac:dyDescent="0.25">
      <c r="A121" t="s">
        <v>3294</v>
      </c>
      <c r="B121">
        <v>287030.21000000002</v>
      </c>
      <c r="C121">
        <v>0</v>
      </c>
      <c r="D121">
        <v>35455.300000000003</v>
      </c>
      <c r="F121">
        <v>500327.94</v>
      </c>
      <c r="G121">
        <v>199952.55</v>
      </c>
      <c r="M121">
        <v>331435</v>
      </c>
      <c r="N121">
        <v>-114.41</v>
      </c>
      <c r="Q121">
        <v>-1329898.3500000001</v>
      </c>
      <c r="R121">
        <v>2272032.2400000002</v>
      </c>
      <c r="U121">
        <v>855137.11</v>
      </c>
      <c r="W121">
        <v>743.54</v>
      </c>
      <c r="Y121">
        <v>939338</v>
      </c>
      <c r="Z121">
        <v>231227.25</v>
      </c>
      <c r="AA121">
        <v>1090269</v>
      </c>
      <c r="AB121">
        <v>4700</v>
      </c>
      <c r="AD121">
        <v>783915.8</v>
      </c>
      <c r="AE121">
        <v>155755.57999999999</v>
      </c>
    </row>
    <row r="122" spans="1:34" x14ac:dyDescent="0.25">
      <c r="A122" t="s">
        <v>3295</v>
      </c>
      <c r="B122">
        <v>54203.78</v>
      </c>
      <c r="C122">
        <v>0</v>
      </c>
      <c r="D122">
        <v>310003.71000000002</v>
      </c>
      <c r="F122">
        <v>224629.83</v>
      </c>
      <c r="G122">
        <v>5220.7</v>
      </c>
      <c r="K122">
        <v>10000</v>
      </c>
      <c r="N122">
        <v>654</v>
      </c>
      <c r="Q122">
        <v>-1078900.8899999999</v>
      </c>
      <c r="R122">
        <v>1679735.01</v>
      </c>
      <c r="U122">
        <v>518875.54</v>
      </c>
      <c r="V122">
        <v>138000</v>
      </c>
      <c r="W122">
        <v>305.52999999999997</v>
      </c>
      <c r="Y122">
        <v>438600</v>
      </c>
      <c r="Z122">
        <v>60500</v>
      </c>
      <c r="AA122">
        <v>632783.21</v>
      </c>
      <c r="AB122">
        <v>480</v>
      </c>
      <c r="AC122">
        <v>1504</v>
      </c>
      <c r="AD122">
        <v>306136.83</v>
      </c>
      <c r="AE122">
        <v>131657.01999999999</v>
      </c>
    </row>
    <row r="123" spans="1:34" x14ac:dyDescent="0.25">
      <c r="A123" t="s">
        <v>3296</v>
      </c>
      <c r="B123">
        <v>557853.97</v>
      </c>
      <c r="C123">
        <v>0</v>
      </c>
      <c r="D123">
        <v>32886.28</v>
      </c>
      <c r="F123">
        <v>1218.7</v>
      </c>
      <c r="G123">
        <v>106044.99</v>
      </c>
      <c r="K123">
        <v>6000</v>
      </c>
      <c r="N123">
        <v>205.61</v>
      </c>
      <c r="Q123">
        <v>-1209047.1100000001</v>
      </c>
      <c r="R123">
        <v>1611506.92</v>
      </c>
      <c r="U123">
        <v>569355.1</v>
      </c>
      <c r="V123">
        <v>318400</v>
      </c>
      <c r="W123">
        <v>704.83</v>
      </c>
      <c r="Y123">
        <v>978800</v>
      </c>
      <c r="Z123">
        <v>259511</v>
      </c>
      <c r="AA123">
        <v>1185175</v>
      </c>
      <c r="AD123">
        <v>409880.28</v>
      </c>
      <c r="AE123">
        <v>36005.129999999997</v>
      </c>
    </row>
    <row r="124" spans="1:34" x14ac:dyDescent="0.25">
      <c r="A124" t="s">
        <v>3297</v>
      </c>
      <c r="B124">
        <v>168677.93</v>
      </c>
      <c r="C124">
        <v>107187.01</v>
      </c>
      <c r="D124">
        <v>362331.71</v>
      </c>
      <c r="F124">
        <v>-28989.439999999999</v>
      </c>
      <c r="G124">
        <v>545524.13</v>
      </c>
      <c r="J124">
        <v>59800</v>
      </c>
      <c r="N124">
        <v>6288.34</v>
      </c>
      <c r="Q124">
        <v>323510.74</v>
      </c>
      <c r="R124">
        <v>667875.67000000004</v>
      </c>
      <c r="U124">
        <v>612019.78</v>
      </c>
      <c r="V124">
        <v>65500</v>
      </c>
      <c r="W124">
        <v>309.25</v>
      </c>
      <c r="Y124">
        <v>155610.6</v>
      </c>
      <c r="Z124">
        <v>122400</v>
      </c>
      <c r="AA124">
        <v>297646.59999999998</v>
      </c>
      <c r="AC124">
        <v>7548</v>
      </c>
      <c r="AD124">
        <v>281221.24</v>
      </c>
      <c r="AE124">
        <v>61142.2</v>
      </c>
    </row>
    <row r="125" spans="1:34" x14ac:dyDescent="0.25">
      <c r="A125" t="s">
        <v>3298</v>
      </c>
      <c r="B125">
        <v>181292.65</v>
      </c>
      <c r="C125">
        <v>0</v>
      </c>
      <c r="D125">
        <v>36308.01</v>
      </c>
      <c r="F125">
        <v>526681.32999999996</v>
      </c>
      <c r="G125">
        <v>177597</v>
      </c>
      <c r="H125">
        <v>1</v>
      </c>
      <c r="K125">
        <v>440</v>
      </c>
      <c r="N125">
        <v>-1465.59</v>
      </c>
      <c r="Q125">
        <v>459354.27</v>
      </c>
      <c r="R125">
        <v>654977.96</v>
      </c>
      <c r="U125">
        <v>880489.68</v>
      </c>
      <c r="V125">
        <v>95000</v>
      </c>
      <c r="W125">
        <v>572.11</v>
      </c>
      <c r="Y125">
        <v>856035.9</v>
      </c>
      <c r="Z125">
        <v>157600</v>
      </c>
      <c r="AA125">
        <v>1067323.29</v>
      </c>
      <c r="AC125">
        <v>9772</v>
      </c>
      <c r="AD125">
        <v>683159.15</v>
      </c>
      <c r="AE125">
        <v>195489.9</v>
      </c>
    </row>
    <row r="126" spans="1:34" x14ac:dyDescent="0.25">
      <c r="A126" t="s">
        <v>3299</v>
      </c>
      <c r="B126">
        <v>599161.06999999995</v>
      </c>
      <c r="C126">
        <v>0</v>
      </c>
      <c r="D126">
        <v>206847.37</v>
      </c>
      <c r="F126">
        <v>135581.35</v>
      </c>
      <c r="G126">
        <v>226647.23</v>
      </c>
      <c r="N126">
        <v>0</v>
      </c>
      <c r="Q126">
        <v>-2297024.46</v>
      </c>
      <c r="R126">
        <v>3175397.16</v>
      </c>
      <c r="U126">
        <v>1189473.8700000001</v>
      </c>
      <c r="V126">
        <v>319500</v>
      </c>
      <c r="W126">
        <v>553.6</v>
      </c>
      <c r="Y126">
        <v>1542400</v>
      </c>
      <c r="AA126">
        <v>1889395.3</v>
      </c>
      <c r="AB126">
        <v>3200</v>
      </c>
      <c r="AC126">
        <v>3840</v>
      </c>
      <c r="AD126">
        <v>562164.84</v>
      </c>
      <c r="AE126">
        <v>75831.009999999995</v>
      </c>
    </row>
    <row r="127" spans="1:34" x14ac:dyDescent="0.25">
      <c r="A127" t="s">
        <v>3300</v>
      </c>
      <c r="B127">
        <v>323618.23</v>
      </c>
      <c r="C127">
        <v>0</v>
      </c>
      <c r="D127">
        <v>50916.29</v>
      </c>
      <c r="F127">
        <v>74360.759999999995</v>
      </c>
      <c r="G127">
        <v>128891.86</v>
      </c>
      <c r="N127">
        <v>0</v>
      </c>
      <c r="Q127">
        <v>-636130.38</v>
      </c>
      <c r="R127">
        <v>1191484.79</v>
      </c>
      <c r="U127">
        <v>781319.79</v>
      </c>
      <c r="V127">
        <v>231500</v>
      </c>
      <c r="W127">
        <v>418.82</v>
      </c>
      <c r="Y127">
        <v>847400</v>
      </c>
      <c r="Z127">
        <v>145000</v>
      </c>
      <c r="AA127">
        <v>1176514</v>
      </c>
      <c r="AB127">
        <v>3280</v>
      </c>
      <c r="AC127">
        <v>6100</v>
      </c>
      <c r="AD127">
        <v>549311.43000000005</v>
      </c>
      <c r="AE127">
        <v>66351.23</v>
      </c>
    </row>
    <row r="128" spans="1:34" x14ac:dyDescent="0.25">
      <c r="A128" t="s">
        <v>3301</v>
      </c>
      <c r="B128">
        <v>644006.78</v>
      </c>
      <c r="C128">
        <v>0</v>
      </c>
      <c r="D128">
        <v>302457.57</v>
      </c>
      <c r="F128">
        <v>2097789.14</v>
      </c>
      <c r="G128">
        <v>152822.16</v>
      </c>
      <c r="N128">
        <v>4810</v>
      </c>
      <c r="Q128">
        <v>2173059.27</v>
      </c>
      <c r="R128">
        <v>918887.6</v>
      </c>
      <c r="U128">
        <v>821764.2</v>
      </c>
      <c r="V128">
        <v>236500</v>
      </c>
      <c r="W128">
        <v>672.57</v>
      </c>
      <c r="Y128">
        <v>1594920</v>
      </c>
      <c r="Z128">
        <v>172320</v>
      </c>
      <c r="AA128">
        <v>1940504</v>
      </c>
      <c r="AB128">
        <v>2520</v>
      </c>
      <c r="AC128">
        <v>5480</v>
      </c>
      <c r="AD128">
        <v>381568.85</v>
      </c>
      <c r="AE128">
        <v>164995.14000000001</v>
      </c>
      <c r="AH128">
        <v>12865</v>
      </c>
    </row>
    <row r="129" spans="1:34" x14ac:dyDescent="0.25">
      <c r="A129" t="s">
        <v>3302</v>
      </c>
      <c r="B129">
        <v>283890.51</v>
      </c>
      <c r="C129">
        <v>6900</v>
      </c>
      <c r="D129">
        <v>41772.120000000003</v>
      </c>
      <c r="F129">
        <v>77259.06</v>
      </c>
      <c r="G129">
        <v>127355.69</v>
      </c>
      <c r="N129">
        <v>335</v>
      </c>
      <c r="Q129">
        <v>-1315124.06</v>
      </c>
      <c r="R129">
        <v>1855787.89</v>
      </c>
      <c r="U129">
        <v>952130.13</v>
      </c>
      <c r="W129">
        <v>419.52</v>
      </c>
      <c r="Y129">
        <v>978940</v>
      </c>
      <c r="Z129">
        <v>166080</v>
      </c>
      <c r="AA129">
        <v>1316869</v>
      </c>
      <c r="AB129">
        <v>140</v>
      </c>
      <c r="AC129">
        <v>500</v>
      </c>
      <c r="AD129">
        <v>496335.83</v>
      </c>
      <c r="AE129">
        <v>35151.269999999997</v>
      </c>
      <c r="AH129">
        <v>12190</v>
      </c>
    </row>
    <row r="130" spans="1:34" x14ac:dyDescent="0.25">
      <c r="A130" t="s">
        <v>3303</v>
      </c>
      <c r="B130">
        <v>258842.06</v>
      </c>
      <c r="C130">
        <v>0</v>
      </c>
      <c r="D130">
        <v>53764.38</v>
      </c>
      <c r="F130">
        <v>296615.49</v>
      </c>
      <c r="G130">
        <v>258587.61</v>
      </c>
      <c r="N130">
        <v>0</v>
      </c>
      <c r="Q130">
        <v>-499173.19</v>
      </c>
      <c r="R130">
        <v>1498231.3</v>
      </c>
      <c r="T130">
        <v>498.98</v>
      </c>
      <c r="U130">
        <v>816784.07</v>
      </c>
      <c r="W130">
        <v>425.94</v>
      </c>
      <c r="AA130">
        <v>197995</v>
      </c>
      <c r="AB130">
        <v>8160</v>
      </c>
      <c r="AC130">
        <v>1760</v>
      </c>
      <c r="AD130">
        <v>463117.48</v>
      </c>
      <c r="AE130">
        <v>69620.08</v>
      </c>
      <c r="AH130">
        <v>12230</v>
      </c>
    </row>
    <row r="131" spans="1:34" x14ac:dyDescent="0.25">
      <c r="A131" t="s">
        <v>3304</v>
      </c>
      <c r="B131">
        <v>596856.47</v>
      </c>
      <c r="C131">
        <v>13800</v>
      </c>
      <c r="D131">
        <v>97493.73</v>
      </c>
      <c r="F131">
        <v>252256.23</v>
      </c>
      <c r="G131">
        <v>50003.18</v>
      </c>
      <c r="N131">
        <v>0</v>
      </c>
      <c r="Q131">
        <v>-1303561.58</v>
      </c>
      <c r="R131">
        <v>2202136.4300000002</v>
      </c>
      <c r="U131">
        <v>1056152.1399999999</v>
      </c>
      <c r="V131">
        <v>123500</v>
      </c>
      <c r="W131">
        <v>855.78</v>
      </c>
      <c r="Y131">
        <v>1700990</v>
      </c>
      <c r="AA131">
        <v>1919817</v>
      </c>
      <c r="AC131">
        <v>3264</v>
      </c>
      <c r="AD131">
        <v>431252.05</v>
      </c>
      <c r="AE131">
        <v>58740.31</v>
      </c>
      <c r="AH131">
        <v>14892.57</v>
      </c>
    </row>
    <row r="132" spans="1:34" x14ac:dyDescent="0.25">
      <c r="A132" t="s">
        <v>3305</v>
      </c>
      <c r="B132">
        <v>454530.13</v>
      </c>
      <c r="C132">
        <v>0</v>
      </c>
      <c r="D132">
        <v>3812.39</v>
      </c>
      <c r="F132">
        <v>1913251.45</v>
      </c>
      <c r="G132">
        <v>982864.1</v>
      </c>
      <c r="N132">
        <v>1348</v>
      </c>
      <c r="Q132">
        <v>2989856.6</v>
      </c>
      <c r="R132">
        <v>655276.54</v>
      </c>
      <c r="U132">
        <v>1097121.28</v>
      </c>
      <c r="V132">
        <v>40000</v>
      </c>
      <c r="W132">
        <v>819.73</v>
      </c>
      <c r="Y132">
        <v>1368180</v>
      </c>
      <c r="Z132">
        <v>298620</v>
      </c>
      <c r="AA132">
        <v>1704291</v>
      </c>
      <c r="AB132">
        <v>320</v>
      </c>
      <c r="AC132">
        <v>28280</v>
      </c>
      <c r="AD132">
        <v>615078.39</v>
      </c>
      <c r="AE132">
        <v>462624.69</v>
      </c>
      <c r="AH132">
        <v>66435</v>
      </c>
    </row>
    <row r="133" spans="1:34" x14ac:dyDescent="0.25">
      <c r="A133" t="s">
        <v>3306</v>
      </c>
      <c r="B133">
        <v>343038.28</v>
      </c>
      <c r="C133">
        <v>6900</v>
      </c>
      <c r="D133">
        <v>44471.53</v>
      </c>
      <c r="F133">
        <v>1170711.07</v>
      </c>
      <c r="G133">
        <v>114429.17</v>
      </c>
      <c r="N133">
        <v>1138</v>
      </c>
      <c r="Q133">
        <v>166819.68</v>
      </c>
      <c r="R133">
        <v>1904716.16</v>
      </c>
      <c r="S133">
        <v>1000</v>
      </c>
      <c r="U133">
        <v>1000323.09</v>
      </c>
      <c r="W133">
        <v>681.82</v>
      </c>
      <c r="Y133">
        <v>1448200</v>
      </c>
      <c r="AA133">
        <v>1792644</v>
      </c>
      <c r="AB133">
        <v>830</v>
      </c>
      <c r="AD133">
        <v>678240.65</v>
      </c>
      <c r="AE133">
        <v>147354.04999999999</v>
      </c>
      <c r="AH133">
        <v>16665</v>
      </c>
    </row>
    <row r="134" spans="1:34" x14ac:dyDescent="0.25">
      <c r="A134" t="s">
        <v>3307</v>
      </c>
      <c r="B134">
        <v>277671.78999999998</v>
      </c>
      <c r="C134">
        <v>0</v>
      </c>
      <c r="D134">
        <v>70281.09</v>
      </c>
      <c r="F134">
        <v>133516.35999999999</v>
      </c>
      <c r="G134">
        <v>361908.14</v>
      </c>
      <c r="N134">
        <v>0</v>
      </c>
      <c r="Q134">
        <v>-1385819.73</v>
      </c>
      <c r="R134">
        <v>2482221.21</v>
      </c>
      <c r="U134">
        <v>1006268.56</v>
      </c>
      <c r="V134">
        <v>190000</v>
      </c>
      <c r="W134">
        <v>559.66999999999996</v>
      </c>
      <c r="Y134">
        <v>1337400</v>
      </c>
      <c r="AA134">
        <v>1646498</v>
      </c>
      <c r="AB134">
        <v>11310</v>
      </c>
      <c r="AC134">
        <v>8520</v>
      </c>
      <c r="AD134">
        <v>734638.75</v>
      </c>
      <c r="AE134">
        <v>131910.57999999999</v>
      </c>
      <c r="AF134">
        <v>22030</v>
      </c>
    </row>
    <row r="135" spans="1:34" x14ac:dyDescent="0.25">
      <c r="A135" t="s">
        <v>3308</v>
      </c>
      <c r="B135">
        <v>924705.61</v>
      </c>
      <c r="C135">
        <v>0</v>
      </c>
      <c r="D135">
        <v>166841.21</v>
      </c>
      <c r="F135">
        <v>464066.47</v>
      </c>
      <c r="G135">
        <v>33961.269999999997</v>
      </c>
      <c r="N135">
        <v>-314</v>
      </c>
      <c r="Q135">
        <v>-2649584.19</v>
      </c>
      <c r="R135">
        <v>3637434.23</v>
      </c>
      <c r="U135">
        <v>1146277.6499999999</v>
      </c>
      <c r="V135">
        <v>270000</v>
      </c>
      <c r="W135">
        <v>457.12</v>
      </c>
      <c r="Y135">
        <v>1240000</v>
      </c>
      <c r="Z135">
        <v>33600</v>
      </c>
      <c r="AA135">
        <v>1468503</v>
      </c>
      <c r="AC135">
        <v>46360</v>
      </c>
      <c r="AD135">
        <v>229205.61</v>
      </c>
      <c r="AE135">
        <v>129877.64</v>
      </c>
    </row>
    <row r="136" spans="1:34" x14ac:dyDescent="0.25">
      <c r="A136" t="s">
        <v>3309</v>
      </c>
      <c r="B136">
        <v>721225.25</v>
      </c>
      <c r="C136">
        <v>28930</v>
      </c>
      <c r="D136">
        <v>783508.55</v>
      </c>
      <c r="F136">
        <v>1798397.21</v>
      </c>
      <c r="G136">
        <v>9836.2999999999993</v>
      </c>
      <c r="N136">
        <v>-200</v>
      </c>
      <c r="Q136">
        <v>2940892.88</v>
      </c>
      <c r="U136">
        <v>1003749.1</v>
      </c>
      <c r="V136">
        <v>336000</v>
      </c>
      <c r="W136">
        <v>330.31</v>
      </c>
      <c r="Y136">
        <v>999420</v>
      </c>
      <c r="AA136">
        <v>1154039</v>
      </c>
      <c r="AC136">
        <v>25956</v>
      </c>
      <c r="AD136">
        <v>287484.90000000002</v>
      </c>
      <c r="AE136">
        <v>146945.18</v>
      </c>
      <c r="AH136">
        <v>15000</v>
      </c>
    </row>
    <row r="137" spans="1:34" x14ac:dyDescent="0.25">
      <c r="A137" t="s">
        <v>3310</v>
      </c>
      <c r="B137">
        <v>469426</v>
      </c>
      <c r="C137">
        <v>0</v>
      </c>
      <c r="D137">
        <v>252994.1</v>
      </c>
      <c r="F137">
        <v>114424.13</v>
      </c>
      <c r="G137">
        <v>353351.67999999999</v>
      </c>
      <c r="K137">
        <v>-15000</v>
      </c>
      <c r="N137">
        <v>-1022.3</v>
      </c>
      <c r="Q137">
        <v>616369.17000000004</v>
      </c>
      <c r="R137">
        <v>431249.19</v>
      </c>
      <c r="U137">
        <v>547069.93999999994</v>
      </c>
      <c r="W137">
        <v>613.99</v>
      </c>
      <c r="Z137">
        <v>271120</v>
      </c>
      <c r="AA137">
        <v>149941</v>
      </c>
      <c r="AB137">
        <v>14880</v>
      </c>
      <c r="AC137">
        <v>19752</v>
      </c>
      <c r="AD137">
        <v>277677.63</v>
      </c>
      <c r="AH137">
        <v>13012.45</v>
      </c>
    </row>
    <row r="138" spans="1:34" x14ac:dyDescent="0.25">
      <c r="A138" t="s">
        <v>3311</v>
      </c>
      <c r="B138">
        <v>277601.32</v>
      </c>
      <c r="C138">
        <v>19620</v>
      </c>
      <c r="D138">
        <v>581865.04</v>
      </c>
      <c r="F138">
        <v>68254</v>
      </c>
      <c r="G138">
        <v>176188.18</v>
      </c>
      <c r="N138">
        <v>0</v>
      </c>
      <c r="Q138">
        <v>929102.6</v>
      </c>
      <c r="U138">
        <v>820849.62</v>
      </c>
      <c r="W138">
        <v>256.87</v>
      </c>
      <c r="Z138">
        <v>85227.5</v>
      </c>
      <c r="AA138">
        <v>172036</v>
      </c>
      <c r="AB138">
        <v>8472</v>
      </c>
      <c r="AC138">
        <v>1416</v>
      </c>
      <c r="AD138">
        <v>308554.05</v>
      </c>
      <c r="AF138">
        <v>15000</v>
      </c>
      <c r="AH138">
        <v>600</v>
      </c>
    </row>
    <row r="139" spans="1:34" x14ac:dyDescent="0.25">
      <c r="A139" t="s">
        <v>3312</v>
      </c>
      <c r="B139">
        <v>693970.38</v>
      </c>
      <c r="C139">
        <v>0</v>
      </c>
      <c r="D139">
        <v>508349.36</v>
      </c>
      <c r="F139">
        <v>125891.23</v>
      </c>
      <c r="G139">
        <v>410137.87</v>
      </c>
      <c r="K139">
        <v>14500</v>
      </c>
      <c r="N139">
        <v>657.96</v>
      </c>
      <c r="Q139">
        <v>1138884.8600000001</v>
      </c>
      <c r="R139">
        <v>343312.84</v>
      </c>
      <c r="U139">
        <v>1464144.76</v>
      </c>
      <c r="V139">
        <v>22810</v>
      </c>
      <c r="W139">
        <v>1894</v>
      </c>
      <c r="Y139">
        <v>1464300</v>
      </c>
      <c r="Z139">
        <v>18280</v>
      </c>
      <c r="AA139">
        <v>1671390</v>
      </c>
      <c r="AB139">
        <v>1140</v>
      </c>
      <c r="AC139">
        <v>1740</v>
      </c>
      <c r="AD139">
        <v>594739.31000000006</v>
      </c>
      <c r="AE139">
        <v>25431.27</v>
      </c>
      <c r="AH139">
        <v>68600</v>
      </c>
    </row>
    <row r="140" spans="1:34" x14ac:dyDescent="0.25">
      <c r="A140" t="s">
        <v>3313</v>
      </c>
      <c r="B140">
        <v>403807.72</v>
      </c>
      <c r="C140">
        <v>0</v>
      </c>
      <c r="D140">
        <v>593434.02</v>
      </c>
      <c r="F140">
        <v>119699.55</v>
      </c>
      <c r="G140">
        <v>124567.19</v>
      </c>
      <c r="N140">
        <v>-969</v>
      </c>
      <c r="Q140">
        <v>-680356.83</v>
      </c>
      <c r="R140">
        <v>1627802.29</v>
      </c>
      <c r="U140">
        <v>1079420.55</v>
      </c>
      <c r="V140">
        <v>30100</v>
      </c>
      <c r="W140">
        <v>376.54</v>
      </c>
      <c r="Z140">
        <v>139647.5</v>
      </c>
      <c r="AA140">
        <v>401480.07</v>
      </c>
      <c r="AB140">
        <v>3476</v>
      </c>
      <c r="AC140">
        <v>41172</v>
      </c>
      <c r="AD140">
        <v>198945.69</v>
      </c>
      <c r="AH140">
        <v>55788.81</v>
      </c>
    </row>
    <row r="141" spans="1:34" x14ac:dyDescent="0.25">
      <c r="A141" t="s">
        <v>3314</v>
      </c>
      <c r="B141">
        <v>869317.08</v>
      </c>
      <c r="C141">
        <v>0</v>
      </c>
      <c r="D141">
        <v>904891.59</v>
      </c>
      <c r="F141">
        <v>17</v>
      </c>
      <c r="G141">
        <v>61408.97</v>
      </c>
      <c r="N141">
        <v>417</v>
      </c>
      <c r="Q141">
        <v>-1137265.4099999999</v>
      </c>
      <c r="R141">
        <v>2560000</v>
      </c>
      <c r="U141">
        <v>1609735.53</v>
      </c>
      <c r="W141">
        <v>698.9</v>
      </c>
      <c r="Y141">
        <v>863400</v>
      </c>
      <c r="Z141">
        <v>50400</v>
      </c>
      <c r="AA141">
        <v>1204436</v>
      </c>
      <c r="AB141">
        <v>34632</v>
      </c>
      <c r="AC141">
        <v>4504</v>
      </c>
      <c r="AD141">
        <v>414439.93</v>
      </c>
      <c r="AE141">
        <v>46879.45</v>
      </c>
      <c r="AH141">
        <v>67500</v>
      </c>
    </row>
    <row r="142" spans="1:34" x14ac:dyDescent="0.25">
      <c r="A142" t="s">
        <v>3315</v>
      </c>
      <c r="B142">
        <v>894721.82</v>
      </c>
      <c r="C142">
        <v>0</v>
      </c>
      <c r="D142">
        <v>49427.46</v>
      </c>
      <c r="F142">
        <v>645948.56000000006</v>
      </c>
      <c r="G142">
        <v>177225.69</v>
      </c>
      <c r="N142">
        <v>0</v>
      </c>
      <c r="Q142">
        <v>-1585667.52</v>
      </c>
      <c r="R142">
        <v>2875000</v>
      </c>
      <c r="U142">
        <v>893673.79</v>
      </c>
      <c r="W142">
        <v>473.93</v>
      </c>
      <c r="Y142">
        <v>1657866</v>
      </c>
      <c r="Z142">
        <v>896709.13</v>
      </c>
      <c r="AA142">
        <v>1772528</v>
      </c>
      <c r="AC142">
        <v>15184</v>
      </c>
      <c r="AD142">
        <v>692935.95</v>
      </c>
      <c r="AE142">
        <v>76723.850000000006</v>
      </c>
    </row>
    <row r="143" spans="1:34" x14ac:dyDescent="0.25">
      <c r="A143" t="s">
        <v>3316</v>
      </c>
      <c r="B143">
        <v>874447.97</v>
      </c>
      <c r="C143">
        <v>0</v>
      </c>
      <c r="D143">
        <v>18139.689999999999</v>
      </c>
      <c r="F143">
        <v>1500312.34</v>
      </c>
      <c r="G143">
        <v>745777.35</v>
      </c>
      <c r="N143">
        <v>0</v>
      </c>
      <c r="Q143">
        <v>575556.48</v>
      </c>
      <c r="R143">
        <v>2368242.5</v>
      </c>
      <c r="U143">
        <v>1103269.96</v>
      </c>
      <c r="V143">
        <v>344000</v>
      </c>
      <c r="W143">
        <v>577.37</v>
      </c>
      <c r="Y143">
        <v>1300100</v>
      </c>
      <c r="AA143">
        <v>1408621</v>
      </c>
      <c r="AB143">
        <v>22776</v>
      </c>
      <c r="AD143">
        <v>652979.53</v>
      </c>
      <c r="AE143">
        <v>211222.43</v>
      </c>
    </row>
    <row r="144" spans="1:34" x14ac:dyDescent="0.25">
      <c r="A144" t="s">
        <v>3317</v>
      </c>
      <c r="B144">
        <v>734863.3</v>
      </c>
      <c r="C144">
        <v>0</v>
      </c>
      <c r="D144">
        <v>173339.16</v>
      </c>
      <c r="F144">
        <v>1276073.22</v>
      </c>
      <c r="G144">
        <v>111503.39</v>
      </c>
      <c r="N144">
        <v>-7787.4</v>
      </c>
      <c r="Q144">
        <v>506845.44</v>
      </c>
      <c r="R144">
        <v>1552681.09</v>
      </c>
      <c r="U144">
        <v>694801.84</v>
      </c>
      <c r="V144">
        <v>62290</v>
      </c>
      <c r="W144">
        <v>454.75</v>
      </c>
      <c r="Y144">
        <v>113030</v>
      </c>
      <c r="Z144">
        <v>477209.2</v>
      </c>
      <c r="AA144">
        <v>362598.53</v>
      </c>
      <c r="AB144">
        <v>11832</v>
      </c>
      <c r="AC144">
        <v>27240</v>
      </c>
      <c r="AD144">
        <v>303176.78999999998</v>
      </c>
      <c r="AE144">
        <v>115373.34</v>
      </c>
    </row>
    <row r="145" spans="1:34" x14ac:dyDescent="0.25">
      <c r="A145" t="s">
        <v>3332</v>
      </c>
      <c r="B145">
        <v>1376752.87</v>
      </c>
      <c r="C145">
        <v>210107</v>
      </c>
      <c r="D145">
        <v>146480.34</v>
      </c>
      <c r="F145">
        <v>1591575.14</v>
      </c>
      <c r="G145">
        <v>632481.96</v>
      </c>
      <c r="K145">
        <v>55000</v>
      </c>
      <c r="N145">
        <v>4908.83</v>
      </c>
      <c r="Q145">
        <v>387178.62</v>
      </c>
      <c r="R145">
        <v>2662147.65</v>
      </c>
      <c r="U145">
        <v>1504728.54</v>
      </c>
      <c r="W145">
        <v>-1087.1400000000001</v>
      </c>
      <c r="Y145">
        <v>1091610</v>
      </c>
      <c r="AA145">
        <v>1196140</v>
      </c>
      <c r="AC145">
        <v>3960</v>
      </c>
      <c r="AD145">
        <v>289993.34000000003</v>
      </c>
      <c r="AE145">
        <v>20305.849999999999</v>
      </c>
    </row>
    <row r="146" spans="1:34" x14ac:dyDescent="0.25">
      <c r="A146" t="s">
        <v>3318</v>
      </c>
      <c r="B146">
        <v>556038.39</v>
      </c>
      <c r="C146">
        <v>0</v>
      </c>
      <c r="D146">
        <v>969651.09</v>
      </c>
      <c r="F146">
        <v>4</v>
      </c>
      <c r="G146">
        <v>-31347.86</v>
      </c>
      <c r="K146">
        <v>950</v>
      </c>
      <c r="N146">
        <v>1441.41</v>
      </c>
      <c r="Q146">
        <v>-1133343.46</v>
      </c>
      <c r="R146">
        <v>1849445.73</v>
      </c>
      <c r="U146">
        <v>1466890.91</v>
      </c>
      <c r="V146">
        <v>186989</v>
      </c>
      <c r="W146">
        <v>5.94</v>
      </c>
      <c r="Y146">
        <v>917232</v>
      </c>
      <c r="Z146">
        <v>204290</v>
      </c>
      <c r="AA146">
        <v>1090819.68</v>
      </c>
      <c r="AC146">
        <v>7684</v>
      </c>
      <c r="AD146">
        <v>529560.01</v>
      </c>
      <c r="AE146">
        <v>13412.22</v>
      </c>
      <c r="AH146">
        <v>31850</v>
      </c>
    </row>
    <row r="147" spans="1:34" x14ac:dyDescent="0.25">
      <c r="A147" t="s">
        <v>3319</v>
      </c>
      <c r="B147">
        <v>417351.86</v>
      </c>
      <c r="C147">
        <v>53952</v>
      </c>
      <c r="D147">
        <v>214447.87</v>
      </c>
      <c r="F147">
        <v>79640.639999999999</v>
      </c>
      <c r="G147">
        <v>328497.11</v>
      </c>
      <c r="K147">
        <v>17690.349999999999</v>
      </c>
      <c r="N147">
        <v>103</v>
      </c>
      <c r="Q147">
        <v>-2110940.86</v>
      </c>
      <c r="R147">
        <v>2606531.4300000002</v>
      </c>
      <c r="U147">
        <v>1328670.22</v>
      </c>
      <c r="V147">
        <v>362400</v>
      </c>
      <c r="W147">
        <v>403.26</v>
      </c>
      <c r="Y147">
        <v>1328202</v>
      </c>
      <c r="Z147">
        <v>428725</v>
      </c>
      <c r="AA147">
        <v>1512337</v>
      </c>
      <c r="AB147">
        <v>38996</v>
      </c>
      <c r="AD147">
        <v>919951.69</v>
      </c>
      <c r="AE147">
        <v>61110.23</v>
      </c>
      <c r="AH147">
        <v>19700</v>
      </c>
    </row>
    <row r="148" spans="1:34" x14ac:dyDescent="0.25">
      <c r="A148" t="s">
        <v>3320</v>
      </c>
      <c r="B148">
        <v>347077.39</v>
      </c>
      <c r="C148">
        <v>0</v>
      </c>
      <c r="D148">
        <v>95101.71</v>
      </c>
      <c r="F148">
        <v>6</v>
      </c>
      <c r="G148">
        <v>53042.66</v>
      </c>
      <c r="K148">
        <v>12500</v>
      </c>
      <c r="N148">
        <v>1321.44</v>
      </c>
      <c r="Q148">
        <v>-891542.91</v>
      </c>
      <c r="R148">
        <v>1289115.33</v>
      </c>
      <c r="U148">
        <v>1336320.68</v>
      </c>
      <c r="W148">
        <v>487.95</v>
      </c>
      <c r="Y148">
        <v>1273688</v>
      </c>
      <c r="Z148">
        <v>198000</v>
      </c>
      <c r="AA148">
        <v>1436306.77</v>
      </c>
      <c r="AB148">
        <v>19778</v>
      </c>
      <c r="AD148">
        <v>976466.37</v>
      </c>
      <c r="AE148">
        <v>11671.59</v>
      </c>
      <c r="AH148">
        <v>22750</v>
      </c>
    </row>
    <row r="149" spans="1:34" x14ac:dyDescent="0.25">
      <c r="A149" t="s">
        <v>3321</v>
      </c>
      <c r="B149">
        <v>236162.44</v>
      </c>
      <c r="C149">
        <v>0</v>
      </c>
      <c r="D149">
        <v>463742.28</v>
      </c>
      <c r="F149">
        <v>1725442.91</v>
      </c>
      <c r="G149">
        <v>226479.71</v>
      </c>
      <c r="K149">
        <v>10500</v>
      </c>
      <c r="N149">
        <v>119</v>
      </c>
      <c r="Q149">
        <v>-35595.83</v>
      </c>
      <c r="R149">
        <v>2316929.4300000002</v>
      </c>
      <c r="U149">
        <v>1246066.21</v>
      </c>
      <c r="V149">
        <v>40000</v>
      </c>
      <c r="W149">
        <v>654.86</v>
      </c>
      <c r="Y149">
        <v>1151490</v>
      </c>
      <c r="Z149">
        <v>205141</v>
      </c>
      <c r="AA149">
        <v>1353019.25</v>
      </c>
      <c r="AB149">
        <v>9786</v>
      </c>
      <c r="AD149">
        <v>600669.09</v>
      </c>
      <c r="AE149">
        <v>223852.99</v>
      </c>
      <c r="AH149">
        <v>10600</v>
      </c>
    </row>
    <row r="150" spans="1:34" x14ac:dyDescent="0.25">
      <c r="A150" t="s">
        <v>3322</v>
      </c>
      <c r="B150">
        <v>285538.81</v>
      </c>
      <c r="C150">
        <v>0</v>
      </c>
      <c r="D150">
        <v>130478.02</v>
      </c>
      <c r="F150">
        <v>864690.63</v>
      </c>
      <c r="G150">
        <v>93829.94</v>
      </c>
      <c r="K150">
        <v>8500</v>
      </c>
      <c r="N150">
        <v>109</v>
      </c>
      <c r="Q150">
        <v>-1243772.8799999999</v>
      </c>
      <c r="R150">
        <v>2601070</v>
      </c>
      <c r="U150">
        <v>978061.6</v>
      </c>
      <c r="V150">
        <v>89860</v>
      </c>
      <c r="W150">
        <v>327.01</v>
      </c>
      <c r="Y150">
        <v>418900</v>
      </c>
      <c r="Z150">
        <v>283000</v>
      </c>
      <c r="AA150">
        <v>548070</v>
      </c>
      <c r="AC150">
        <v>27296</v>
      </c>
      <c r="AD150">
        <v>793531.3</v>
      </c>
      <c r="AE150">
        <v>95510.03</v>
      </c>
    </row>
    <row r="151" spans="1:34" x14ac:dyDescent="0.25">
      <c r="A151" t="s">
        <v>3276</v>
      </c>
      <c r="B151">
        <v>70616.06</v>
      </c>
      <c r="C151">
        <v>0</v>
      </c>
      <c r="D151">
        <v>63468.52</v>
      </c>
      <c r="F151">
        <v>623483.38</v>
      </c>
      <c r="G151">
        <v>38977.440000000002</v>
      </c>
      <c r="J151">
        <v>-131280</v>
      </c>
      <c r="M151">
        <v>96530</v>
      </c>
      <c r="N151">
        <v>7067</v>
      </c>
      <c r="Q151">
        <v>-420267.66</v>
      </c>
      <c r="R151">
        <v>1543067.19</v>
      </c>
      <c r="U151">
        <v>1026985.99</v>
      </c>
      <c r="W151">
        <v>356.72</v>
      </c>
      <c r="Y151">
        <v>1164200</v>
      </c>
      <c r="AA151">
        <v>1383153</v>
      </c>
      <c r="AC151">
        <v>37340</v>
      </c>
      <c r="AD151">
        <v>628806.03</v>
      </c>
      <c r="AE151">
        <v>91814.81</v>
      </c>
      <c r="AH151">
        <v>35000</v>
      </c>
    </row>
    <row r="152" spans="1:34" x14ac:dyDescent="0.25">
      <c r="A152" t="s">
        <v>3277</v>
      </c>
      <c r="B152">
        <v>392772.82</v>
      </c>
      <c r="C152">
        <v>0</v>
      </c>
      <c r="D152">
        <v>376489.36</v>
      </c>
      <c r="F152">
        <v>-63234.06</v>
      </c>
      <c r="G152">
        <v>-276630.15000000002</v>
      </c>
      <c r="I152">
        <v>265500</v>
      </c>
      <c r="M152">
        <v>46500</v>
      </c>
      <c r="N152">
        <v>1</v>
      </c>
      <c r="Q152">
        <v>-791360.7</v>
      </c>
      <c r="R152">
        <v>1115354.6000000001</v>
      </c>
      <c r="U152">
        <v>935011.33</v>
      </c>
      <c r="W152">
        <v>471.16</v>
      </c>
      <c r="Y152">
        <v>935390</v>
      </c>
      <c r="Z152">
        <v>97300</v>
      </c>
      <c r="AA152">
        <v>1026162</v>
      </c>
      <c r="AC152">
        <v>13340</v>
      </c>
      <c r="AD152">
        <v>225151.97</v>
      </c>
      <c r="AE152">
        <v>37590.449999999997</v>
      </c>
      <c r="AH152">
        <v>35000</v>
      </c>
    </row>
    <row r="153" spans="1:34" x14ac:dyDescent="0.25">
      <c r="A153" t="s">
        <v>3280</v>
      </c>
      <c r="B153">
        <v>419565.41</v>
      </c>
      <c r="C153">
        <v>0</v>
      </c>
      <c r="D153">
        <v>50934.02</v>
      </c>
      <c r="F153">
        <v>448539</v>
      </c>
      <c r="G153">
        <v>328730.62</v>
      </c>
      <c r="J153">
        <v>0</v>
      </c>
      <c r="M153">
        <v>76400</v>
      </c>
      <c r="N153">
        <v>0</v>
      </c>
      <c r="P153">
        <v>-230742.42</v>
      </c>
      <c r="Q153">
        <v>654989.75</v>
      </c>
      <c r="R153">
        <v>1287495.99</v>
      </c>
      <c r="U153">
        <v>671942.85</v>
      </c>
      <c r="V153">
        <v>60000</v>
      </c>
      <c r="W153">
        <v>1110.51</v>
      </c>
      <c r="Y153">
        <v>1371310</v>
      </c>
      <c r="Z153">
        <v>127954</v>
      </c>
      <c r="AA153">
        <v>1464397</v>
      </c>
      <c r="AC153">
        <v>32000</v>
      </c>
      <c r="AD153">
        <v>557056.84</v>
      </c>
      <c r="AE153">
        <v>92327.79</v>
      </c>
      <c r="AH153">
        <v>235000</v>
      </c>
    </row>
    <row r="154" spans="1:34" x14ac:dyDescent="0.25">
      <c r="A154" t="s">
        <v>3329</v>
      </c>
      <c r="B154">
        <v>41312.449999999997</v>
      </c>
      <c r="C154">
        <v>0</v>
      </c>
      <c r="D154">
        <v>240679.64</v>
      </c>
      <c r="F154">
        <v>672693.35</v>
      </c>
      <c r="G154">
        <v>187778.26</v>
      </c>
      <c r="M154">
        <v>84150</v>
      </c>
      <c r="Q154">
        <v>-703041.31</v>
      </c>
      <c r="R154">
        <v>1993235.29</v>
      </c>
      <c r="U154">
        <v>783877.98</v>
      </c>
      <c r="W154">
        <v>382.82</v>
      </c>
      <c r="Y154">
        <v>1147840</v>
      </c>
      <c r="Z154">
        <v>86900</v>
      </c>
      <c r="AA154">
        <v>1238840</v>
      </c>
      <c r="AB154">
        <v>3000</v>
      </c>
      <c r="AC154">
        <v>51780</v>
      </c>
      <c r="AD154">
        <v>464706.99</v>
      </c>
      <c r="AE154">
        <v>192464.09</v>
      </c>
      <c r="AH154">
        <v>35000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S165"/>
  <sheetViews>
    <sheetView topLeftCell="AF1" zoomScale="107" zoomScaleNormal="107" workbookViewId="0">
      <selection activeCell="AR4" sqref="AR4"/>
    </sheetView>
  </sheetViews>
  <sheetFormatPr defaultRowHeight="13.8" x14ac:dyDescent="0.25"/>
  <cols>
    <col min="1" max="1" width="5.5" bestFit="1" customWidth="1"/>
    <col min="2" max="2" width="12.69921875" bestFit="1" customWidth="1"/>
    <col min="3" max="3" width="6.69921875" style="71" bestFit="1" customWidth="1"/>
    <col min="4" max="4" width="26.59765625" style="58" customWidth="1"/>
    <col min="5" max="5" width="47.19921875" bestFit="1" customWidth="1"/>
    <col min="6" max="9" width="8.796875" style="297"/>
    <col min="14" max="18" width="8.796875" style="297"/>
    <col min="23" max="30" width="8.796875" style="297"/>
    <col min="40" max="40" width="19" style="76" bestFit="1" customWidth="1"/>
    <col min="41" max="41" width="15.5" style="31" bestFit="1" customWidth="1"/>
    <col min="42" max="42" width="15.09765625" style="21" bestFit="1" customWidth="1"/>
    <col min="43" max="43" width="15.09765625" style="15" bestFit="1" customWidth="1"/>
    <col min="44" max="44" width="15.09765625" style="16" bestFit="1" customWidth="1"/>
    <col min="45" max="45" width="16.8984375" style="21" bestFit="1" customWidth="1"/>
  </cols>
  <sheetData>
    <row r="1" spans="1:45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3181</v>
      </c>
      <c r="N1" s="297" t="s">
        <v>2448</v>
      </c>
      <c r="O1" s="297" t="s">
        <v>2449</v>
      </c>
      <c r="P1" s="297" t="s">
        <v>3340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3337</v>
      </c>
      <c r="X1" s="297" t="s">
        <v>2456</v>
      </c>
      <c r="Y1" s="297" t="s">
        <v>2457</v>
      </c>
      <c r="Z1" s="297" t="s">
        <v>2458</v>
      </c>
      <c r="AA1" s="297" t="s">
        <v>2459</v>
      </c>
      <c r="AB1" s="297" t="s">
        <v>2802</v>
      </c>
      <c r="AC1" s="297" t="s">
        <v>2460</v>
      </c>
      <c r="AD1" s="297" t="s">
        <v>2461</v>
      </c>
      <c r="AE1" t="s">
        <v>2462</v>
      </c>
      <c r="AF1" t="s">
        <v>2463</v>
      </c>
      <c r="AG1" t="s">
        <v>2464</v>
      </c>
      <c r="AH1" t="s">
        <v>2465</v>
      </c>
      <c r="AI1" t="s">
        <v>2466</v>
      </c>
      <c r="AJ1" t="s">
        <v>2583</v>
      </c>
      <c r="AK1" t="s">
        <v>2585</v>
      </c>
      <c r="AL1" t="s">
        <v>2467</v>
      </c>
      <c r="AM1" t="s">
        <v>2586</v>
      </c>
      <c r="AN1" s="76" t="s">
        <v>6</v>
      </c>
      <c r="AO1" s="31" t="s">
        <v>7</v>
      </c>
      <c r="AP1" s="21" t="s">
        <v>8</v>
      </c>
      <c r="AQ1" s="15" t="s">
        <v>9</v>
      </c>
      <c r="AR1" s="16" t="s">
        <v>10</v>
      </c>
      <c r="AS1" s="21" t="s">
        <v>11</v>
      </c>
    </row>
    <row r="2" spans="1:45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3182</v>
      </c>
      <c r="N2" s="297" t="s">
        <v>2476</v>
      </c>
      <c r="O2" s="297" t="s">
        <v>2477</v>
      </c>
      <c r="P2" s="297" t="s">
        <v>3341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3338</v>
      </c>
      <c r="X2" s="297" t="s">
        <v>2484</v>
      </c>
      <c r="Y2" s="297" t="s">
        <v>2485</v>
      </c>
      <c r="Z2" s="297" t="s">
        <v>2486</v>
      </c>
      <c r="AA2" s="297" t="s">
        <v>2487</v>
      </c>
      <c r="AB2" s="297" t="s">
        <v>2803</v>
      </c>
      <c r="AC2" s="297" t="s">
        <v>2488</v>
      </c>
      <c r="AD2" s="297" t="s">
        <v>2489</v>
      </c>
      <c r="AE2" t="s">
        <v>2490</v>
      </c>
      <c r="AF2" t="s">
        <v>2491</v>
      </c>
      <c r="AG2" t="s">
        <v>2492</v>
      </c>
      <c r="AH2" t="s">
        <v>2493</v>
      </c>
      <c r="AI2" t="s">
        <v>2494</v>
      </c>
      <c r="AJ2" t="s">
        <v>2588</v>
      </c>
      <c r="AK2" t="s">
        <v>2590</v>
      </c>
      <c r="AL2" t="s">
        <v>2495</v>
      </c>
      <c r="AM2" t="s">
        <v>2591</v>
      </c>
    </row>
    <row r="3" spans="1:45" x14ac:dyDescent="0.25">
      <c r="E3" t="s">
        <v>2496</v>
      </c>
      <c r="F3" s="297">
        <v>71705125.120000005</v>
      </c>
      <c r="G3" s="297">
        <v>2110600.5299999998</v>
      </c>
      <c r="H3" s="297">
        <v>22554593.690000001</v>
      </c>
      <c r="I3" s="297">
        <v>224.55</v>
      </c>
      <c r="J3">
        <v>96655796.569999993</v>
      </c>
      <c r="K3">
        <v>45698001.700000003</v>
      </c>
      <c r="L3">
        <v>2</v>
      </c>
      <c r="M3">
        <v>460400</v>
      </c>
      <c r="N3" s="297">
        <v>224820</v>
      </c>
      <c r="O3" s="297">
        <v>331444.03000000003</v>
      </c>
      <c r="P3" s="297">
        <v>1300</v>
      </c>
      <c r="Q3" s="297">
        <v>3948625.23</v>
      </c>
      <c r="R3" s="297">
        <v>532419.67000000004</v>
      </c>
      <c r="S3">
        <v>522186</v>
      </c>
      <c r="T3">
        <v>-2487546.9</v>
      </c>
      <c r="U3">
        <v>-50507146.520000003</v>
      </c>
      <c r="V3">
        <v>276992173.44999999</v>
      </c>
      <c r="W3" s="297">
        <v>9586.1299999999992</v>
      </c>
      <c r="X3" s="297">
        <v>6272.82</v>
      </c>
      <c r="Y3" s="297">
        <v>124801272.95999999</v>
      </c>
      <c r="Z3" s="297">
        <v>13492760.800000001</v>
      </c>
      <c r="AA3" s="297">
        <v>103619.35</v>
      </c>
      <c r="AB3" s="297">
        <v>4900</v>
      </c>
      <c r="AC3" s="297">
        <v>159820414.94999999</v>
      </c>
      <c r="AD3" s="297">
        <v>20547455.82</v>
      </c>
      <c r="AE3">
        <v>187893071.44999999</v>
      </c>
      <c r="AF3">
        <v>699652.5</v>
      </c>
      <c r="AG3">
        <v>989695</v>
      </c>
      <c r="AH3">
        <v>69941980.090000004</v>
      </c>
      <c r="AI3">
        <v>17918085.16</v>
      </c>
      <c r="AJ3">
        <v>262030</v>
      </c>
      <c r="AK3">
        <v>14222.8</v>
      </c>
      <c r="AL3">
        <v>2464180.27</v>
      </c>
      <c r="AM3">
        <v>7000</v>
      </c>
      <c r="AN3" s="76">
        <f t="shared" ref="AN3:AS3" si="0">SUM(AN4:AN154)</f>
        <v>96370543.889999926</v>
      </c>
      <c r="AO3" s="31">
        <f t="shared" si="0"/>
        <v>5038608.9300000016</v>
      </c>
      <c r="AP3" s="21">
        <f t="shared" si="0"/>
        <v>91331934.959999964</v>
      </c>
      <c r="AQ3" s="15">
        <f t="shared" si="0"/>
        <v>318786282.8300001</v>
      </c>
      <c r="AR3" s="16">
        <f t="shared" si="0"/>
        <v>280189917.27000016</v>
      </c>
      <c r="AS3" s="26">
        <f t="shared" si="0"/>
        <v>38596365.559999995</v>
      </c>
    </row>
    <row r="4" spans="1:45" x14ac:dyDescent="0.25">
      <c r="A4" t="s">
        <v>524</v>
      </c>
      <c r="B4" t="s">
        <v>526</v>
      </c>
      <c r="C4" s="71">
        <v>3670</v>
      </c>
      <c r="D4" s="58" t="s">
        <v>1247</v>
      </c>
      <c r="E4" t="s">
        <v>3183</v>
      </c>
      <c r="F4" s="297">
        <v>825934.46</v>
      </c>
      <c r="G4" s="297">
        <v>0</v>
      </c>
      <c r="H4" s="297">
        <v>51425.72</v>
      </c>
      <c r="J4">
        <v>133187.72</v>
      </c>
      <c r="K4">
        <v>317905.65999999997</v>
      </c>
      <c r="N4" s="297">
        <v>3000</v>
      </c>
      <c r="O4" s="297">
        <v>3000</v>
      </c>
      <c r="Q4" s="297">
        <v>145610</v>
      </c>
      <c r="R4" s="297">
        <v>360</v>
      </c>
      <c r="S4">
        <v>28500</v>
      </c>
      <c r="U4">
        <v>-1328620.31</v>
      </c>
      <c r="V4">
        <v>2193223.69</v>
      </c>
      <c r="Y4" s="297">
        <v>966044.17</v>
      </c>
      <c r="AA4" s="297">
        <v>1010.59</v>
      </c>
      <c r="AC4" s="297">
        <v>950900</v>
      </c>
      <c r="AD4" s="297">
        <v>71460</v>
      </c>
      <c r="AE4">
        <v>1091195</v>
      </c>
      <c r="AF4">
        <v>8400</v>
      </c>
      <c r="AG4">
        <v>3032</v>
      </c>
      <c r="AH4">
        <v>464550.18</v>
      </c>
      <c r="AI4">
        <v>17818.400000000001</v>
      </c>
      <c r="AL4">
        <v>10010</v>
      </c>
      <c r="AN4" s="76">
        <f>SUM(F4:I4)</f>
        <v>877360.17999999993</v>
      </c>
      <c r="AO4" s="31">
        <f>SUM(N4:R4)</f>
        <v>151970</v>
      </c>
      <c r="AP4" s="21">
        <f>AN4-AO4</f>
        <v>725390.17999999993</v>
      </c>
      <c r="AQ4" s="15">
        <f>SUM(W4:AD4)</f>
        <v>1989414.76</v>
      </c>
      <c r="AR4" s="16">
        <f>SUM(AE4:AM4)</f>
        <v>1595005.5799999998</v>
      </c>
      <c r="AS4" s="26">
        <f>AQ4-AR4</f>
        <v>394409.18000000017</v>
      </c>
    </row>
    <row r="5" spans="1:45" x14ac:dyDescent="0.25">
      <c r="A5" t="s">
        <v>524</v>
      </c>
      <c r="B5" t="s">
        <v>526</v>
      </c>
      <c r="C5" s="71">
        <v>5165</v>
      </c>
      <c r="D5" s="58" t="s">
        <v>1248</v>
      </c>
      <c r="E5" t="s">
        <v>3184</v>
      </c>
      <c r="F5" s="297">
        <v>553115.06000000006</v>
      </c>
      <c r="G5" s="297">
        <v>0</v>
      </c>
      <c r="H5" s="297">
        <v>124604.56</v>
      </c>
      <c r="J5">
        <v>859419.95</v>
      </c>
      <c r="K5">
        <v>897326.73</v>
      </c>
      <c r="N5" s="297">
        <v>3000</v>
      </c>
      <c r="O5" s="297">
        <v>6000</v>
      </c>
      <c r="Q5" s="297">
        <v>10000</v>
      </c>
      <c r="R5" s="297">
        <v>0</v>
      </c>
      <c r="U5">
        <v>1014425.91</v>
      </c>
      <c r="V5">
        <v>1265427.9099999999</v>
      </c>
      <c r="Y5" s="297">
        <v>859202.12</v>
      </c>
      <c r="AA5" s="297">
        <v>745.86</v>
      </c>
      <c r="AC5" s="297">
        <v>1495460</v>
      </c>
      <c r="AE5">
        <v>1598429</v>
      </c>
      <c r="AH5">
        <v>484871.8</v>
      </c>
      <c r="AI5">
        <v>16277.7</v>
      </c>
      <c r="AL5">
        <v>10480</v>
      </c>
      <c r="AN5" s="76">
        <f t="shared" ref="AN5:AN68" si="1">SUM(F5:I5)</f>
        <v>677719.62000000011</v>
      </c>
      <c r="AO5" s="31">
        <f t="shared" ref="AO5:AO68" si="2">SUM(N5:R5)</f>
        <v>19000</v>
      </c>
      <c r="AP5" s="21">
        <f t="shared" ref="AP5:AP68" si="3">AN5-AO5</f>
        <v>658719.62000000011</v>
      </c>
      <c r="AQ5" s="15">
        <f t="shared" ref="AQ5:AQ68" si="4">SUM(W5:AD5)</f>
        <v>2355407.98</v>
      </c>
      <c r="AR5" s="16">
        <f t="shared" ref="AR5:AR68" si="5">SUM(AE5:AM5)</f>
        <v>2110058.5</v>
      </c>
      <c r="AS5" s="26">
        <f t="shared" ref="AS5:AS68" si="6">AQ5-AR5</f>
        <v>245349.47999999998</v>
      </c>
    </row>
    <row r="6" spans="1:45" x14ac:dyDescent="0.25">
      <c r="A6" t="s">
        <v>524</v>
      </c>
      <c r="B6" t="s">
        <v>526</v>
      </c>
      <c r="C6" s="71">
        <v>4663</v>
      </c>
      <c r="D6" s="58" t="s">
        <v>1249</v>
      </c>
      <c r="E6" t="s">
        <v>3185</v>
      </c>
      <c r="F6" s="297">
        <v>637664.4</v>
      </c>
      <c r="G6" s="297">
        <v>0</v>
      </c>
      <c r="H6" s="297">
        <v>113489.57</v>
      </c>
      <c r="J6">
        <v>1006568.01</v>
      </c>
      <c r="K6">
        <v>782429.22</v>
      </c>
      <c r="N6" s="297">
        <v>4000</v>
      </c>
      <c r="O6" s="297">
        <v>6000</v>
      </c>
      <c r="Q6" s="297">
        <v>246000</v>
      </c>
      <c r="R6" s="297">
        <v>686.81</v>
      </c>
      <c r="S6">
        <v>36000</v>
      </c>
      <c r="U6">
        <v>-1365940.63</v>
      </c>
      <c r="V6">
        <v>3482828.65</v>
      </c>
      <c r="Y6" s="297">
        <v>923628.36</v>
      </c>
      <c r="Z6" s="297">
        <v>248430</v>
      </c>
      <c r="AA6" s="297">
        <v>1556.75</v>
      </c>
      <c r="AC6" s="297">
        <v>1807560</v>
      </c>
      <c r="AE6">
        <v>1928871</v>
      </c>
      <c r="AF6">
        <v>4600</v>
      </c>
      <c r="AG6">
        <v>3752</v>
      </c>
      <c r="AH6">
        <v>729529.76</v>
      </c>
      <c r="AI6">
        <v>96925.98</v>
      </c>
      <c r="AL6">
        <v>10000</v>
      </c>
      <c r="AN6" s="76">
        <f t="shared" si="1"/>
        <v>751153.97</v>
      </c>
      <c r="AO6" s="31">
        <f t="shared" si="2"/>
        <v>256686.81</v>
      </c>
      <c r="AP6" s="21">
        <f t="shared" si="3"/>
        <v>494467.16</v>
      </c>
      <c r="AQ6" s="15">
        <f t="shared" si="4"/>
        <v>2981175.11</v>
      </c>
      <c r="AR6" s="16">
        <f t="shared" si="5"/>
        <v>2773678.7399999998</v>
      </c>
      <c r="AS6" s="26">
        <f t="shared" si="6"/>
        <v>207496.37000000011</v>
      </c>
    </row>
    <row r="7" spans="1:45" x14ac:dyDescent="0.25">
      <c r="A7" t="s">
        <v>524</v>
      </c>
      <c r="B7" t="s">
        <v>526</v>
      </c>
      <c r="C7" s="71">
        <v>4364</v>
      </c>
      <c r="D7" s="58" t="s">
        <v>1250</v>
      </c>
      <c r="E7" t="s">
        <v>3186</v>
      </c>
      <c r="F7" s="297">
        <v>739473.92000000004</v>
      </c>
      <c r="G7" s="297">
        <v>0</v>
      </c>
      <c r="H7" s="297">
        <v>66568.600000000006</v>
      </c>
      <c r="J7">
        <v>137922.6</v>
      </c>
      <c r="K7">
        <v>440359.4</v>
      </c>
      <c r="N7" s="297">
        <v>2000</v>
      </c>
      <c r="O7" s="297">
        <v>54000</v>
      </c>
      <c r="Q7" s="297">
        <v>92950</v>
      </c>
      <c r="R7" s="297">
        <v>11486</v>
      </c>
      <c r="U7">
        <v>-2930738.58</v>
      </c>
      <c r="V7">
        <v>3940312</v>
      </c>
      <c r="Y7" s="297">
        <v>872364.62</v>
      </c>
      <c r="AA7" s="297">
        <v>563.29</v>
      </c>
      <c r="AC7" s="297">
        <v>806090</v>
      </c>
      <c r="AE7">
        <v>866090</v>
      </c>
      <c r="AH7">
        <v>453858.84</v>
      </c>
      <c r="AI7">
        <v>154400.6</v>
      </c>
      <c r="AL7">
        <v>10000</v>
      </c>
      <c r="AN7" s="76">
        <f t="shared" si="1"/>
        <v>806042.52</v>
      </c>
      <c r="AO7" s="31">
        <f t="shared" si="2"/>
        <v>160436</v>
      </c>
      <c r="AP7" s="21">
        <f t="shared" si="3"/>
        <v>645606.52</v>
      </c>
      <c r="AQ7" s="15">
        <f t="shared" si="4"/>
        <v>1679017.9100000001</v>
      </c>
      <c r="AR7" s="16">
        <f t="shared" si="5"/>
        <v>1484349.4400000002</v>
      </c>
      <c r="AS7" s="26">
        <f t="shared" si="6"/>
        <v>194668.46999999997</v>
      </c>
    </row>
    <row r="8" spans="1:45" x14ac:dyDescent="0.25">
      <c r="A8" t="s">
        <v>524</v>
      </c>
      <c r="B8" t="s">
        <v>526</v>
      </c>
      <c r="C8" s="71">
        <v>4222</v>
      </c>
      <c r="D8" s="58" t="s">
        <v>1251</v>
      </c>
      <c r="E8" t="s">
        <v>3187</v>
      </c>
      <c r="F8" s="297">
        <v>616326.68000000005</v>
      </c>
      <c r="G8" s="297">
        <v>0</v>
      </c>
      <c r="H8" s="297">
        <v>100734.46</v>
      </c>
      <c r="J8">
        <v>290240.86</v>
      </c>
      <c r="K8">
        <v>422428.02</v>
      </c>
      <c r="M8">
        <v>194900</v>
      </c>
      <c r="N8" s="297">
        <v>2500</v>
      </c>
      <c r="O8" s="297">
        <v>12000</v>
      </c>
      <c r="Q8" s="297">
        <v>60000</v>
      </c>
      <c r="R8" s="297">
        <v>212.15</v>
      </c>
      <c r="U8">
        <v>-1443466.16</v>
      </c>
      <c r="V8">
        <v>2735240.51</v>
      </c>
      <c r="Y8" s="297">
        <v>1006114.67</v>
      </c>
      <c r="Z8" s="297">
        <v>18200</v>
      </c>
      <c r="AA8" s="297">
        <v>585.69000000000005</v>
      </c>
      <c r="AC8" s="297">
        <v>1108880</v>
      </c>
      <c r="AE8">
        <v>1186979</v>
      </c>
      <c r="AH8">
        <v>568435.04</v>
      </c>
      <c r="AI8">
        <v>20777.8</v>
      </c>
      <c r="AL8">
        <v>10175</v>
      </c>
      <c r="AN8" s="76">
        <f t="shared" si="1"/>
        <v>717061.14</v>
      </c>
      <c r="AO8" s="31">
        <f t="shared" si="2"/>
        <v>74712.149999999994</v>
      </c>
      <c r="AP8" s="21">
        <f t="shared" si="3"/>
        <v>642348.99</v>
      </c>
      <c r="AQ8" s="15">
        <f t="shared" si="4"/>
        <v>2133780.36</v>
      </c>
      <c r="AR8" s="16">
        <f t="shared" si="5"/>
        <v>1786366.84</v>
      </c>
      <c r="AS8" s="26">
        <f t="shared" si="6"/>
        <v>347413.51999999979</v>
      </c>
    </row>
    <row r="9" spans="1:45" x14ac:dyDescent="0.25">
      <c r="A9" t="s">
        <v>524</v>
      </c>
      <c r="B9" t="s">
        <v>526</v>
      </c>
      <c r="C9" s="71">
        <v>3681</v>
      </c>
      <c r="D9" s="58" t="s">
        <v>1252</v>
      </c>
      <c r="E9" t="s">
        <v>3188</v>
      </c>
      <c r="F9" s="297">
        <v>470459.88</v>
      </c>
      <c r="G9" s="297">
        <v>0</v>
      </c>
      <c r="H9" s="297">
        <v>200307.24</v>
      </c>
      <c r="I9" s="297">
        <v>24</v>
      </c>
      <c r="J9">
        <v>757035.11</v>
      </c>
      <c r="K9">
        <v>1165902.95</v>
      </c>
      <c r="O9" s="297">
        <v>12000</v>
      </c>
      <c r="Q9" s="297">
        <v>60000</v>
      </c>
      <c r="U9">
        <v>-56407.8</v>
      </c>
      <c r="V9">
        <v>2266802.89</v>
      </c>
      <c r="Y9" s="297">
        <v>725232.15</v>
      </c>
      <c r="Z9" s="297">
        <v>110000</v>
      </c>
      <c r="AA9" s="297">
        <v>273.81</v>
      </c>
      <c r="AC9" s="297">
        <v>525210</v>
      </c>
      <c r="AE9">
        <v>638045</v>
      </c>
      <c r="AH9">
        <v>302133.07</v>
      </c>
      <c r="AI9">
        <v>24886.799999999999</v>
      </c>
      <c r="AL9">
        <v>10000</v>
      </c>
      <c r="AN9" s="76">
        <f t="shared" si="1"/>
        <v>670791.12</v>
      </c>
      <c r="AO9" s="31">
        <f t="shared" si="2"/>
        <v>72000</v>
      </c>
      <c r="AP9" s="21">
        <f t="shared" si="3"/>
        <v>598791.12</v>
      </c>
      <c r="AQ9" s="15">
        <f t="shared" si="4"/>
        <v>1360715.96</v>
      </c>
      <c r="AR9" s="16">
        <f t="shared" si="5"/>
        <v>975064.87000000011</v>
      </c>
      <c r="AS9" s="26">
        <f t="shared" si="6"/>
        <v>385651.08999999985</v>
      </c>
    </row>
    <row r="10" spans="1:45" x14ac:dyDescent="0.25">
      <c r="A10" t="s">
        <v>524</v>
      </c>
      <c r="B10" t="s">
        <v>526</v>
      </c>
      <c r="C10" s="71">
        <v>2627</v>
      </c>
      <c r="D10" s="58" t="s">
        <v>1253</v>
      </c>
      <c r="E10" t="s">
        <v>3189</v>
      </c>
      <c r="F10" s="297">
        <v>424765.81</v>
      </c>
      <c r="G10" s="297">
        <v>0</v>
      </c>
      <c r="H10" s="297">
        <v>50551.03</v>
      </c>
      <c r="I10" s="297">
        <v>21.87</v>
      </c>
      <c r="J10">
        <v>927956.11</v>
      </c>
      <c r="K10">
        <v>328573.75</v>
      </c>
      <c r="O10" s="297">
        <v>6500</v>
      </c>
      <c r="R10" s="297">
        <v>0</v>
      </c>
      <c r="S10">
        <v>50400</v>
      </c>
      <c r="U10">
        <v>-844981.6</v>
      </c>
      <c r="V10">
        <v>2678016.84</v>
      </c>
      <c r="Y10" s="297">
        <v>934632.91</v>
      </c>
      <c r="Z10" s="297">
        <v>59320</v>
      </c>
      <c r="AA10" s="297">
        <v>690.63</v>
      </c>
      <c r="AC10" s="297">
        <v>1167500</v>
      </c>
      <c r="AE10">
        <v>1269234.46</v>
      </c>
      <c r="AF10">
        <v>5400</v>
      </c>
      <c r="AG10">
        <v>3152</v>
      </c>
      <c r="AH10">
        <v>583235.4</v>
      </c>
      <c r="AI10">
        <v>298666.34999999998</v>
      </c>
      <c r="AL10">
        <v>20000</v>
      </c>
      <c r="AN10" s="76">
        <f t="shared" si="1"/>
        <v>475338.70999999996</v>
      </c>
      <c r="AO10" s="31">
        <f t="shared" si="2"/>
        <v>6500</v>
      </c>
      <c r="AP10" s="21">
        <f t="shared" si="3"/>
        <v>468838.70999999996</v>
      </c>
      <c r="AQ10" s="15">
        <f t="shared" si="4"/>
        <v>2162143.54</v>
      </c>
      <c r="AR10" s="16">
        <f t="shared" si="5"/>
        <v>2179688.21</v>
      </c>
      <c r="AS10" s="26">
        <f t="shared" si="6"/>
        <v>-17544.669999999925</v>
      </c>
    </row>
    <row r="11" spans="1:45" x14ac:dyDescent="0.25">
      <c r="A11" t="s">
        <v>524</v>
      </c>
      <c r="B11" t="s">
        <v>526</v>
      </c>
      <c r="C11" s="71">
        <v>2345</v>
      </c>
      <c r="D11" s="58" t="s">
        <v>1254</v>
      </c>
      <c r="E11" t="s">
        <v>3190</v>
      </c>
      <c r="F11" s="297">
        <v>540056.81000000006</v>
      </c>
      <c r="G11" s="297">
        <v>0</v>
      </c>
      <c r="H11" s="297">
        <v>109327.15</v>
      </c>
      <c r="J11">
        <v>1669813.2</v>
      </c>
      <c r="K11">
        <v>413958.74</v>
      </c>
      <c r="O11" s="297">
        <v>6501</v>
      </c>
      <c r="R11" s="297">
        <v>35676.730000000003</v>
      </c>
      <c r="S11">
        <v>131300</v>
      </c>
      <c r="U11">
        <v>2087810.37</v>
      </c>
      <c r="V11">
        <v>585220.22</v>
      </c>
      <c r="Y11" s="297">
        <v>1143412.99</v>
      </c>
      <c r="AA11" s="297">
        <v>615.4</v>
      </c>
      <c r="AC11" s="297">
        <v>1052260</v>
      </c>
      <c r="AE11">
        <v>1166365</v>
      </c>
      <c r="AF11">
        <v>6120</v>
      </c>
      <c r="AG11">
        <v>5808</v>
      </c>
      <c r="AH11">
        <v>757684.27</v>
      </c>
      <c r="AI11">
        <v>204773.54</v>
      </c>
      <c r="AL11">
        <v>10000</v>
      </c>
      <c r="AN11" s="76">
        <f t="shared" si="1"/>
        <v>649383.96000000008</v>
      </c>
      <c r="AO11" s="31">
        <f t="shared" si="2"/>
        <v>42177.73</v>
      </c>
      <c r="AP11" s="21">
        <f t="shared" si="3"/>
        <v>607206.2300000001</v>
      </c>
      <c r="AQ11" s="15">
        <f t="shared" si="4"/>
        <v>2196288.3899999997</v>
      </c>
      <c r="AR11" s="16">
        <f t="shared" si="5"/>
        <v>2150750.81</v>
      </c>
      <c r="AS11" s="26">
        <f t="shared" si="6"/>
        <v>45537.579999999609</v>
      </c>
    </row>
    <row r="12" spans="1:45" x14ac:dyDescent="0.25">
      <c r="A12" t="s">
        <v>524</v>
      </c>
      <c r="B12" t="s">
        <v>526</v>
      </c>
      <c r="C12" s="71">
        <v>2209</v>
      </c>
      <c r="D12" s="58" t="s">
        <v>1255</v>
      </c>
      <c r="E12" t="s">
        <v>3191</v>
      </c>
      <c r="F12" s="297">
        <v>612275.76</v>
      </c>
      <c r="G12" s="297">
        <v>0</v>
      </c>
      <c r="H12" s="297">
        <v>156085.84</v>
      </c>
      <c r="J12">
        <v>239618.52</v>
      </c>
      <c r="K12">
        <v>621963.36</v>
      </c>
      <c r="O12" s="297">
        <v>6000</v>
      </c>
      <c r="R12" s="297">
        <v>123</v>
      </c>
      <c r="U12">
        <v>34346.51</v>
      </c>
      <c r="V12">
        <v>1804328.64</v>
      </c>
      <c r="Y12" s="297">
        <v>812424.17</v>
      </c>
      <c r="AA12" s="297">
        <v>655.58</v>
      </c>
      <c r="AC12" s="297">
        <v>537180</v>
      </c>
      <c r="AE12">
        <v>714131.49</v>
      </c>
      <c r="AF12">
        <v>3200</v>
      </c>
      <c r="AG12">
        <v>3232</v>
      </c>
      <c r="AH12">
        <v>462799.17</v>
      </c>
      <c r="AI12">
        <v>309531.76</v>
      </c>
      <c r="AL12">
        <v>10000</v>
      </c>
      <c r="AN12" s="76">
        <f t="shared" si="1"/>
        <v>768361.6</v>
      </c>
      <c r="AO12" s="31">
        <f t="shared" si="2"/>
        <v>6123</v>
      </c>
      <c r="AP12" s="21">
        <f t="shared" si="3"/>
        <v>762238.6</v>
      </c>
      <c r="AQ12" s="15">
        <f t="shared" si="4"/>
        <v>1350259.75</v>
      </c>
      <c r="AR12" s="16">
        <f t="shared" si="5"/>
        <v>1502894.42</v>
      </c>
      <c r="AS12" s="26">
        <f t="shared" si="6"/>
        <v>-152634.66999999993</v>
      </c>
    </row>
    <row r="13" spans="1:45" x14ac:dyDescent="0.25">
      <c r="A13" t="s">
        <v>524</v>
      </c>
      <c r="B13" t="s">
        <v>526</v>
      </c>
      <c r="C13" s="71">
        <v>2329</v>
      </c>
      <c r="D13" s="58" t="s">
        <v>1256</v>
      </c>
      <c r="E13" t="s">
        <v>3192</v>
      </c>
      <c r="F13" s="297">
        <v>583410.1</v>
      </c>
      <c r="G13" s="297">
        <v>0</v>
      </c>
      <c r="H13" s="297">
        <v>51096.88</v>
      </c>
      <c r="J13">
        <v>192986.97</v>
      </c>
      <c r="K13">
        <v>372215.63</v>
      </c>
      <c r="O13" s="297">
        <v>-6000</v>
      </c>
      <c r="Q13" s="297">
        <v>107100</v>
      </c>
      <c r="R13" s="297">
        <v>-386.5</v>
      </c>
      <c r="U13">
        <v>450428.32</v>
      </c>
      <c r="V13">
        <v>667029.63</v>
      </c>
      <c r="Y13" s="297">
        <v>878005.44</v>
      </c>
      <c r="Z13" s="297">
        <v>13850.2</v>
      </c>
      <c r="AA13" s="297">
        <v>557.15</v>
      </c>
      <c r="AC13" s="297">
        <v>696060</v>
      </c>
      <c r="AE13">
        <v>843497</v>
      </c>
      <c r="AH13">
        <v>626200.56000000006</v>
      </c>
      <c r="AI13">
        <v>67007.100000000006</v>
      </c>
      <c r="AL13">
        <v>4010</v>
      </c>
      <c r="AN13" s="76">
        <f t="shared" si="1"/>
        <v>634506.98</v>
      </c>
      <c r="AO13" s="31">
        <f t="shared" si="2"/>
        <v>100713.5</v>
      </c>
      <c r="AP13" s="21">
        <f t="shared" si="3"/>
        <v>533793.48</v>
      </c>
      <c r="AQ13" s="15">
        <f t="shared" si="4"/>
        <v>1588472.79</v>
      </c>
      <c r="AR13" s="16">
        <f t="shared" si="5"/>
        <v>1540714.6600000001</v>
      </c>
      <c r="AS13" s="26">
        <f t="shared" si="6"/>
        <v>47758.129999999888</v>
      </c>
    </row>
    <row r="14" spans="1:45" x14ac:dyDescent="0.25">
      <c r="A14" t="s">
        <v>524</v>
      </c>
      <c r="B14" t="s">
        <v>526</v>
      </c>
      <c r="C14" s="71">
        <v>2781</v>
      </c>
      <c r="D14" s="58" t="s">
        <v>1257</v>
      </c>
      <c r="E14" t="s">
        <v>3193</v>
      </c>
      <c r="F14" s="297">
        <v>402048.56</v>
      </c>
      <c r="G14" s="297">
        <v>0</v>
      </c>
      <c r="H14" s="297">
        <v>206794.66</v>
      </c>
      <c r="J14">
        <v>3</v>
      </c>
      <c r="K14">
        <v>786041.48</v>
      </c>
      <c r="O14" s="297">
        <v>6000</v>
      </c>
      <c r="R14" s="297">
        <v>122</v>
      </c>
      <c r="S14">
        <v>6450</v>
      </c>
      <c r="U14">
        <v>546282.14</v>
      </c>
      <c r="V14">
        <v>818351.54</v>
      </c>
      <c r="Y14" s="297">
        <v>897342.3</v>
      </c>
      <c r="AA14" s="297">
        <v>549.12</v>
      </c>
      <c r="AC14" s="297">
        <v>764050</v>
      </c>
      <c r="AD14" s="297">
        <v>96000</v>
      </c>
      <c r="AE14">
        <v>1132269</v>
      </c>
      <c r="AH14">
        <v>461259.3</v>
      </c>
      <c r="AI14">
        <v>47191.1</v>
      </c>
      <c r="AL14">
        <v>9500</v>
      </c>
      <c r="AN14" s="76">
        <f t="shared" si="1"/>
        <v>608843.22</v>
      </c>
      <c r="AO14" s="31">
        <f t="shared" si="2"/>
        <v>6122</v>
      </c>
      <c r="AP14" s="21">
        <f t="shared" si="3"/>
        <v>602721.22</v>
      </c>
      <c r="AQ14" s="15">
        <f t="shared" si="4"/>
        <v>1757941.42</v>
      </c>
      <c r="AR14" s="16">
        <f t="shared" si="5"/>
        <v>1650219.4000000001</v>
      </c>
      <c r="AS14" s="26">
        <f t="shared" si="6"/>
        <v>107722.01999999979</v>
      </c>
    </row>
    <row r="15" spans="1:45" x14ac:dyDescent="0.25">
      <c r="A15" t="s">
        <v>524</v>
      </c>
      <c r="B15" t="s">
        <v>526</v>
      </c>
      <c r="C15" s="71">
        <v>3427</v>
      </c>
      <c r="D15" s="58" t="s">
        <v>1258</v>
      </c>
      <c r="E15" t="s">
        <v>3194</v>
      </c>
      <c r="F15" s="297">
        <v>942860</v>
      </c>
      <c r="G15" s="297">
        <v>0</v>
      </c>
      <c r="H15" s="297">
        <v>86573.41</v>
      </c>
      <c r="J15">
        <v>541540.39</v>
      </c>
      <c r="K15">
        <v>75913.53</v>
      </c>
      <c r="O15" s="297">
        <v>12000</v>
      </c>
      <c r="Q15" s="297">
        <v>102280</v>
      </c>
      <c r="R15" s="297">
        <v>1206.3499999999999</v>
      </c>
      <c r="S15">
        <v>38000</v>
      </c>
      <c r="U15">
        <v>-2929233.37</v>
      </c>
      <c r="V15">
        <v>3873985.05</v>
      </c>
      <c r="Y15" s="297">
        <v>1199726.1000000001</v>
      </c>
      <c r="Z15" s="297">
        <v>1284.3699999999999</v>
      </c>
      <c r="AA15" s="297">
        <v>342.37</v>
      </c>
      <c r="AC15" s="297">
        <v>1329830</v>
      </c>
      <c r="AE15">
        <v>1395830</v>
      </c>
      <c r="AH15">
        <v>441815.24</v>
      </c>
      <c r="AI15">
        <v>76888.3</v>
      </c>
      <c r="AL15">
        <v>10000</v>
      </c>
      <c r="AN15" s="76">
        <f t="shared" si="1"/>
        <v>1029433.41</v>
      </c>
      <c r="AO15" s="31">
        <f t="shared" si="2"/>
        <v>115486.35</v>
      </c>
      <c r="AP15" s="21">
        <f t="shared" si="3"/>
        <v>913947.06</v>
      </c>
      <c r="AQ15" s="15">
        <f t="shared" si="4"/>
        <v>2531182.8400000003</v>
      </c>
      <c r="AR15" s="16">
        <f t="shared" si="5"/>
        <v>1924533.54</v>
      </c>
      <c r="AS15" s="26">
        <f t="shared" si="6"/>
        <v>606649.30000000028</v>
      </c>
    </row>
    <row r="16" spans="1:45" x14ac:dyDescent="0.25">
      <c r="A16" t="s">
        <v>524</v>
      </c>
      <c r="B16" t="s">
        <v>526</v>
      </c>
      <c r="C16" s="71">
        <v>2582</v>
      </c>
      <c r="D16" s="58" t="s">
        <v>1259</v>
      </c>
      <c r="E16" t="s">
        <v>3195</v>
      </c>
      <c r="F16" s="297">
        <v>332891.88</v>
      </c>
      <c r="G16" s="297">
        <v>0</v>
      </c>
      <c r="H16" s="297">
        <v>116111.06</v>
      </c>
      <c r="J16">
        <v>1475910</v>
      </c>
      <c r="K16">
        <v>271340.34000000003</v>
      </c>
      <c r="O16" s="297">
        <v>12000</v>
      </c>
      <c r="Q16" s="297">
        <v>38858.01</v>
      </c>
      <c r="R16" s="297">
        <v>1935.47</v>
      </c>
      <c r="U16">
        <v>32853.67</v>
      </c>
      <c r="V16">
        <v>2037072.22</v>
      </c>
      <c r="Y16" s="297">
        <v>903632.03</v>
      </c>
      <c r="Z16" s="297">
        <v>70070</v>
      </c>
      <c r="AA16" s="297">
        <v>340.15</v>
      </c>
      <c r="AC16" s="297">
        <v>1408540</v>
      </c>
      <c r="AD16" s="297">
        <v>1115.8900000000001</v>
      </c>
      <c r="AE16">
        <v>1516496</v>
      </c>
      <c r="AH16">
        <v>571176.9</v>
      </c>
      <c r="AI16">
        <v>114201.26</v>
      </c>
      <c r="AL16">
        <v>10000</v>
      </c>
      <c r="AN16" s="76">
        <f t="shared" si="1"/>
        <v>449002.94</v>
      </c>
      <c r="AO16" s="31">
        <f t="shared" si="2"/>
        <v>52793.48</v>
      </c>
      <c r="AP16" s="21">
        <f t="shared" si="3"/>
        <v>396209.46</v>
      </c>
      <c r="AQ16" s="15">
        <f t="shared" si="4"/>
        <v>2383698.0700000003</v>
      </c>
      <c r="AR16" s="16">
        <f t="shared" si="5"/>
        <v>2211874.1599999997</v>
      </c>
      <c r="AS16" s="26">
        <f t="shared" si="6"/>
        <v>171823.91000000061</v>
      </c>
    </row>
    <row r="17" spans="1:45" x14ac:dyDescent="0.25">
      <c r="A17" t="s">
        <v>524</v>
      </c>
      <c r="B17" t="s">
        <v>526</v>
      </c>
      <c r="C17" s="71">
        <v>1491</v>
      </c>
      <c r="D17" s="58" t="s">
        <v>1260</v>
      </c>
      <c r="E17" t="s">
        <v>3196</v>
      </c>
      <c r="F17" s="297">
        <v>376216.97</v>
      </c>
      <c r="G17" s="297">
        <v>0</v>
      </c>
      <c r="H17" s="297">
        <v>78431.56</v>
      </c>
      <c r="J17">
        <v>101375.91</v>
      </c>
      <c r="K17">
        <v>574592.46</v>
      </c>
      <c r="O17" s="297">
        <v>0</v>
      </c>
      <c r="Q17" s="297">
        <v>83200</v>
      </c>
      <c r="R17" s="297">
        <v>669</v>
      </c>
      <c r="U17">
        <v>-1737432.74</v>
      </c>
      <c r="V17">
        <v>2706524.69</v>
      </c>
      <c r="Y17" s="297">
        <v>602499.93999999994</v>
      </c>
      <c r="AA17" s="297">
        <v>225.42</v>
      </c>
      <c r="AC17" s="297">
        <v>1215639</v>
      </c>
      <c r="AE17">
        <v>1336390</v>
      </c>
      <c r="AH17">
        <v>210251.69</v>
      </c>
      <c r="AI17">
        <v>171511.72</v>
      </c>
      <c r="AL17">
        <v>10000</v>
      </c>
      <c r="AN17" s="76">
        <f t="shared" si="1"/>
        <v>454648.52999999997</v>
      </c>
      <c r="AO17" s="31">
        <f t="shared" si="2"/>
        <v>83869</v>
      </c>
      <c r="AP17" s="21">
        <f t="shared" si="3"/>
        <v>370779.52999999997</v>
      </c>
      <c r="AQ17" s="15">
        <f t="shared" si="4"/>
        <v>1818364.3599999999</v>
      </c>
      <c r="AR17" s="16">
        <f t="shared" si="5"/>
        <v>1728153.41</v>
      </c>
      <c r="AS17" s="26">
        <f t="shared" si="6"/>
        <v>90210.949999999953</v>
      </c>
    </row>
    <row r="18" spans="1:45" x14ac:dyDescent="0.25">
      <c r="A18" t="s">
        <v>524</v>
      </c>
      <c r="B18" t="s">
        <v>526</v>
      </c>
      <c r="C18" s="71">
        <v>2154</v>
      </c>
      <c r="D18" s="58" t="s">
        <v>1261</v>
      </c>
      <c r="E18" t="s">
        <v>3197</v>
      </c>
      <c r="F18" s="297">
        <v>293350.48</v>
      </c>
      <c r="G18" s="297">
        <v>0</v>
      </c>
      <c r="H18" s="297">
        <v>251934.29</v>
      </c>
      <c r="J18">
        <v>1808727.19</v>
      </c>
      <c r="K18">
        <v>805423.78</v>
      </c>
      <c r="N18" s="297">
        <v>22000</v>
      </c>
      <c r="O18" s="297">
        <v>0</v>
      </c>
      <c r="Q18" s="297">
        <v>77700</v>
      </c>
      <c r="R18" s="297">
        <v>0</v>
      </c>
      <c r="S18">
        <v>78150</v>
      </c>
      <c r="U18">
        <v>1710911.45</v>
      </c>
      <c r="V18">
        <v>865508.28</v>
      </c>
      <c r="Y18" s="297">
        <v>1212119.6200000001</v>
      </c>
      <c r="AA18" s="297">
        <v>149.97</v>
      </c>
      <c r="AC18" s="297">
        <v>866430</v>
      </c>
      <c r="AE18">
        <v>1033799</v>
      </c>
      <c r="AH18">
        <v>523656.61</v>
      </c>
      <c r="AI18">
        <v>18457.97</v>
      </c>
      <c r="AL18">
        <v>10000</v>
      </c>
      <c r="AN18" s="76">
        <f t="shared" si="1"/>
        <v>545284.77</v>
      </c>
      <c r="AO18" s="31">
        <f t="shared" si="2"/>
        <v>99700</v>
      </c>
      <c r="AP18" s="21">
        <f t="shared" si="3"/>
        <v>445584.77</v>
      </c>
      <c r="AQ18" s="15">
        <f t="shared" si="4"/>
        <v>2078699.59</v>
      </c>
      <c r="AR18" s="16">
        <f t="shared" si="5"/>
        <v>1585913.5799999998</v>
      </c>
      <c r="AS18" s="26">
        <f t="shared" si="6"/>
        <v>492786.01000000024</v>
      </c>
    </row>
    <row r="19" spans="1:45" x14ac:dyDescent="0.25">
      <c r="A19" t="s">
        <v>524</v>
      </c>
      <c r="B19" t="s">
        <v>526</v>
      </c>
      <c r="C19" s="71">
        <v>3909</v>
      </c>
      <c r="D19" s="58" t="s">
        <v>1262</v>
      </c>
      <c r="E19" t="s">
        <v>3198</v>
      </c>
      <c r="F19" s="297">
        <v>354666.01</v>
      </c>
      <c r="G19" s="297">
        <v>0</v>
      </c>
      <c r="H19" s="297">
        <v>78228.320000000007</v>
      </c>
      <c r="J19">
        <v>-11212.96</v>
      </c>
      <c r="K19">
        <v>91749.34</v>
      </c>
      <c r="O19" s="297">
        <v>6000</v>
      </c>
      <c r="R19" s="297">
        <v>0</v>
      </c>
      <c r="S19">
        <v>14400</v>
      </c>
      <c r="U19">
        <v>-2586526.0099999998</v>
      </c>
      <c r="V19">
        <v>2831701.19</v>
      </c>
      <c r="Y19" s="297">
        <v>862419.21</v>
      </c>
      <c r="AA19" s="297">
        <v>229.84</v>
      </c>
      <c r="AC19" s="297">
        <v>1367040</v>
      </c>
      <c r="AE19">
        <v>1459411</v>
      </c>
      <c r="AH19">
        <v>267262.96999999997</v>
      </c>
      <c r="AI19">
        <v>146545.54999999999</v>
      </c>
      <c r="AL19">
        <v>10000</v>
      </c>
      <c r="AN19" s="76">
        <f t="shared" si="1"/>
        <v>432894.33</v>
      </c>
      <c r="AO19" s="31">
        <f t="shared" si="2"/>
        <v>6000</v>
      </c>
      <c r="AP19" s="21">
        <f t="shared" si="3"/>
        <v>426894.33</v>
      </c>
      <c r="AQ19" s="15">
        <f t="shared" si="4"/>
        <v>2229689.0499999998</v>
      </c>
      <c r="AR19" s="16">
        <f t="shared" si="5"/>
        <v>1883219.52</v>
      </c>
      <c r="AS19" s="26">
        <f t="shared" si="6"/>
        <v>346469.5299999998</v>
      </c>
    </row>
    <row r="20" spans="1:45" x14ac:dyDescent="0.25">
      <c r="A20" t="s">
        <v>524</v>
      </c>
      <c r="B20" t="s">
        <v>526</v>
      </c>
      <c r="C20" s="71">
        <v>2875</v>
      </c>
      <c r="D20" s="58" t="s">
        <v>1263</v>
      </c>
      <c r="E20" t="s">
        <v>3199</v>
      </c>
      <c r="F20" s="297">
        <v>489708.25</v>
      </c>
      <c r="G20" s="297">
        <v>0</v>
      </c>
      <c r="H20" s="297">
        <v>121787.95</v>
      </c>
      <c r="J20">
        <v>2102224.9900000002</v>
      </c>
      <c r="K20">
        <v>702807.3</v>
      </c>
      <c r="O20" s="297">
        <v>0</v>
      </c>
      <c r="Q20" s="297">
        <v>20000</v>
      </c>
      <c r="R20" s="297">
        <v>1362</v>
      </c>
      <c r="S20">
        <v>78000</v>
      </c>
      <c r="T20">
        <v>-357414.25</v>
      </c>
      <c r="U20">
        <v>-1874082.52</v>
      </c>
      <c r="V20">
        <v>5546813.3099999996</v>
      </c>
      <c r="Y20" s="297">
        <v>1028695.62</v>
      </c>
      <c r="AA20" s="297">
        <v>383.7</v>
      </c>
      <c r="AC20" s="297">
        <v>1194330</v>
      </c>
      <c r="AE20">
        <v>1448089.77</v>
      </c>
      <c r="AH20">
        <v>328757.13</v>
      </c>
      <c r="AI20">
        <v>318302.46999999997</v>
      </c>
      <c r="AL20">
        <v>10300</v>
      </c>
      <c r="AN20" s="76">
        <f t="shared" si="1"/>
        <v>611496.19999999995</v>
      </c>
      <c r="AO20" s="31">
        <f t="shared" si="2"/>
        <v>21362</v>
      </c>
      <c r="AP20" s="21">
        <f t="shared" si="3"/>
        <v>590134.19999999995</v>
      </c>
      <c r="AQ20" s="15">
        <f t="shared" si="4"/>
        <v>2223409.3199999998</v>
      </c>
      <c r="AR20" s="16">
        <f t="shared" si="5"/>
        <v>2105449.37</v>
      </c>
      <c r="AS20" s="26">
        <f t="shared" si="6"/>
        <v>117959.94999999972</v>
      </c>
    </row>
    <row r="21" spans="1:45" x14ac:dyDescent="0.25">
      <c r="A21" t="s">
        <v>524</v>
      </c>
      <c r="B21" t="s">
        <v>526</v>
      </c>
      <c r="C21" s="71">
        <v>4102</v>
      </c>
      <c r="D21" s="58" t="s">
        <v>1264</v>
      </c>
      <c r="E21" t="s">
        <v>3200</v>
      </c>
      <c r="F21" s="297">
        <v>788314.22</v>
      </c>
      <c r="G21" s="297">
        <v>0</v>
      </c>
      <c r="H21" s="297">
        <v>65978.350000000006</v>
      </c>
      <c r="J21">
        <v>2267587.7000000002</v>
      </c>
      <c r="K21">
        <v>1821197.17</v>
      </c>
      <c r="N21" s="297">
        <v>2000</v>
      </c>
      <c r="O21" s="297">
        <v>8000</v>
      </c>
      <c r="Q21" s="297">
        <v>20460</v>
      </c>
      <c r="R21" s="297">
        <v>150</v>
      </c>
      <c r="U21">
        <v>3199009.64</v>
      </c>
      <c r="V21">
        <v>1606327.04</v>
      </c>
      <c r="Y21" s="297">
        <v>1462138.18</v>
      </c>
      <c r="AA21" s="297">
        <v>534.78</v>
      </c>
      <c r="AC21" s="297">
        <v>2437700</v>
      </c>
      <c r="AE21">
        <v>2574615</v>
      </c>
      <c r="AF21">
        <v>8472</v>
      </c>
      <c r="AH21">
        <v>639353.52</v>
      </c>
      <c r="AI21">
        <v>441244.68</v>
      </c>
      <c r="AL21">
        <v>10010</v>
      </c>
      <c r="AN21" s="76">
        <f t="shared" si="1"/>
        <v>854292.57</v>
      </c>
      <c r="AO21" s="31">
        <f t="shared" si="2"/>
        <v>30610</v>
      </c>
      <c r="AP21" s="21">
        <f t="shared" si="3"/>
        <v>823682.57</v>
      </c>
      <c r="AQ21" s="15">
        <f t="shared" si="4"/>
        <v>3900372.96</v>
      </c>
      <c r="AR21" s="16">
        <f t="shared" si="5"/>
        <v>3673695.2</v>
      </c>
      <c r="AS21" s="26">
        <f t="shared" si="6"/>
        <v>226677.75999999978</v>
      </c>
    </row>
    <row r="22" spans="1:45" x14ac:dyDescent="0.25">
      <c r="A22" t="s">
        <v>524</v>
      </c>
      <c r="B22" t="s">
        <v>526</v>
      </c>
      <c r="C22" s="71">
        <v>3593</v>
      </c>
      <c r="D22" s="58" t="s">
        <v>1265</v>
      </c>
      <c r="E22" t="s">
        <v>3201</v>
      </c>
      <c r="F22" s="297">
        <v>931634.82</v>
      </c>
      <c r="G22" s="297">
        <v>0</v>
      </c>
      <c r="H22" s="297">
        <v>233753.03</v>
      </c>
      <c r="I22" s="297">
        <v>178.68</v>
      </c>
      <c r="J22">
        <v>1505494.17</v>
      </c>
      <c r="K22">
        <v>623922.97</v>
      </c>
      <c r="O22" s="297">
        <v>6000</v>
      </c>
      <c r="U22">
        <v>1936258.6</v>
      </c>
      <c r="V22">
        <v>1373222.93</v>
      </c>
      <c r="Y22" s="297">
        <v>736712.49</v>
      </c>
      <c r="AA22" s="297">
        <v>1092.3</v>
      </c>
      <c r="AC22" s="297">
        <v>809350</v>
      </c>
      <c r="AE22">
        <v>1083083</v>
      </c>
      <c r="AH22">
        <v>233459.65</v>
      </c>
      <c r="AI22">
        <v>183170</v>
      </c>
      <c r="AL22">
        <v>10000</v>
      </c>
      <c r="AN22" s="76">
        <f t="shared" si="1"/>
        <v>1165566.5299999998</v>
      </c>
      <c r="AO22" s="31">
        <f t="shared" si="2"/>
        <v>6000</v>
      </c>
      <c r="AP22" s="21">
        <f t="shared" si="3"/>
        <v>1159566.5299999998</v>
      </c>
      <c r="AQ22" s="15">
        <f t="shared" si="4"/>
        <v>1547154.79</v>
      </c>
      <c r="AR22" s="16">
        <f t="shared" si="5"/>
        <v>1509712.65</v>
      </c>
      <c r="AS22" s="26">
        <f t="shared" si="6"/>
        <v>37442.14000000013</v>
      </c>
    </row>
    <row r="23" spans="1:45" x14ac:dyDescent="0.25">
      <c r="A23" t="s">
        <v>524</v>
      </c>
      <c r="B23" t="s">
        <v>526</v>
      </c>
      <c r="C23" s="71">
        <v>2119</v>
      </c>
      <c r="D23" s="58" t="s">
        <v>1266</v>
      </c>
      <c r="E23" t="s">
        <v>3202</v>
      </c>
      <c r="F23" s="297">
        <v>323950.67</v>
      </c>
      <c r="G23" s="297">
        <v>0</v>
      </c>
      <c r="H23" s="297">
        <v>209576.16</v>
      </c>
      <c r="J23">
        <v>2131728.14</v>
      </c>
      <c r="K23">
        <v>389848.7</v>
      </c>
      <c r="N23" s="297">
        <v>2000</v>
      </c>
      <c r="O23" s="297">
        <v>0</v>
      </c>
      <c r="Q23" s="297">
        <v>-6200</v>
      </c>
      <c r="S23">
        <v>11400</v>
      </c>
      <c r="U23">
        <v>2668498.5499999998</v>
      </c>
      <c r="V23">
        <v>466379.49</v>
      </c>
      <c r="Y23" s="297">
        <v>783051.37</v>
      </c>
      <c r="Z23" s="297">
        <v>6200</v>
      </c>
      <c r="AA23" s="297">
        <v>309.05</v>
      </c>
      <c r="AC23" s="297">
        <v>1032620</v>
      </c>
      <c r="AD23" s="297">
        <v>102000</v>
      </c>
      <c r="AE23">
        <v>1063120</v>
      </c>
      <c r="AH23">
        <v>462611.31</v>
      </c>
      <c r="AI23">
        <v>258063.48</v>
      </c>
      <c r="AL23">
        <v>108000</v>
      </c>
      <c r="AN23" s="76">
        <f t="shared" si="1"/>
        <v>533526.82999999996</v>
      </c>
      <c r="AO23" s="31">
        <f t="shared" si="2"/>
        <v>-4200</v>
      </c>
      <c r="AP23" s="21">
        <f t="shared" si="3"/>
        <v>537726.82999999996</v>
      </c>
      <c r="AQ23" s="15">
        <f t="shared" si="4"/>
        <v>1924180.42</v>
      </c>
      <c r="AR23" s="16">
        <f t="shared" si="5"/>
        <v>1891794.79</v>
      </c>
      <c r="AS23" s="26">
        <f t="shared" si="6"/>
        <v>32385.629999999888</v>
      </c>
    </row>
    <row r="24" spans="1:45" x14ac:dyDescent="0.25">
      <c r="A24" t="s">
        <v>524</v>
      </c>
      <c r="B24" t="s">
        <v>526</v>
      </c>
      <c r="C24" s="71">
        <v>2646</v>
      </c>
      <c r="D24" s="58" t="s">
        <v>1267</v>
      </c>
      <c r="E24" t="s">
        <v>3203</v>
      </c>
      <c r="F24" s="297">
        <v>438226.74</v>
      </c>
      <c r="G24" s="297">
        <v>28542.6</v>
      </c>
      <c r="H24" s="297">
        <v>150763.51999999999</v>
      </c>
      <c r="J24">
        <v>170661.54</v>
      </c>
      <c r="K24">
        <v>45692.92</v>
      </c>
      <c r="N24" s="297">
        <v>13000</v>
      </c>
      <c r="O24" s="297">
        <v>11000</v>
      </c>
      <c r="Q24" s="297">
        <v>9000</v>
      </c>
      <c r="R24" s="297">
        <v>-2233.0100000000002</v>
      </c>
      <c r="S24">
        <v>-1300</v>
      </c>
      <c r="U24">
        <v>-862542.75</v>
      </c>
      <c r="V24">
        <v>1804328.64</v>
      </c>
      <c r="Y24" s="297">
        <v>1036575.46</v>
      </c>
      <c r="AA24" s="297">
        <v>350.7</v>
      </c>
      <c r="AC24" s="297">
        <v>174930</v>
      </c>
      <c r="AE24">
        <v>441662.82</v>
      </c>
      <c r="AG24">
        <v>3000</v>
      </c>
      <c r="AH24">
        <v>474029.26</v>
      </c>
      <c r="AI24">
        <v>332239.64</v>
      </c>
      <c r="AL24">
        <v>10010</v>
      </c>
      <c r="AN24" s="76">
        <f t="shared" si="1"/>
        <v>617532.86</v>
      </c>
      <c r="AO24" s="31">
        <f t="shared" si="2"/>
        <v>30766.989999999998</v>
      </c>
      <c r="AP24" s="21">
        <f t="shared" si="3"/>
        <v>586765.87</v>
      </c>
      <c r="AQ24" s="15">
        <f t="shared" si="4"/>
        <v>1211856.1599999999</v>
      </c>
      <c r="AR24" s="16">
        <f t="shared" si="5"/>
        <v>1260941.7200000002</v>
      </c>
      <c r="AS24" s="26">
        <f t="shared" si="6"/>
        <v>-49085.560000000289</v>
      </c>
    </row>
    <row r="25" spans="1:45" x14ac:dyDescent="0.25">
      <c r="A25" t="s">
        <v>524</v>
      </c>
      <c r="B25" t="s">
        <v>526</v>
      </c>
      <c r="C25" s="71">
        <v>6232</v>
      </c>
      <c r="D25" s="58" t="s">
        <v>1268</v>
      </c>
      <c r="E25" t="s">
        <v>3204</v>
      </c>
      <c r="F25" s="297">
        <v>457022.76</v>
      </c>
      <c r="G25" s="297">
        <v>0</v>
      </c>
      <c r="H25" s="297">
        <v>282791.82</v>
      </c>
      <c r="J25">
        <v>315308.98</v>
      </c>
      <c r="K25">
        <v>283907.07</v>
      </c>
      <c r="N25" s="297">
        <v>13500</v>
      </c>
      <c r="O25" s="297">
        <v>6000</v>
      </c>
      <c r="Q25" s="297">
        <v>82600</v>
      </c>
      <c r="R25" s="297">
        <v>0</v>
      </c>
      <c r="U25">
        <v>-636412.84</v>
      </c>
      <c r="V25">
        <v>1601555.91</v>
      </c>
      <c r="Y25" s="297">
        <v>876854.02</v>
      </c>
      <c r="Z25" s="297">
        <v>88750</v>
      </c>
      <c r="AA25" s="297">
        <v>610.5</v>
      </c>
      <c r="AC25" s="297">
        <v>1653420</v>
      </c>
      <c r="AE25">
        <v>1756636</v>
      </c>
      <c r="AH25">
        <v>470820.36</v>
      </c>
      <c r="AI25">
        <v>53383.6</v>
      </c>
      <c r="AL25">
        <v>10000</v>
      </c>
      <c r="AN25" s="76">
        <f t="shared" si="1"/>
        <v>739814.58000000007</v>
      </c>
      <c r="AO25" s="31">
        <f t="shared" si="2"/>
        <v>102100</v>
      </c>
      <c r="AP25" s="21">
        <f t="shared" si="3"/>
        <v>637714.58000000007</v>
      </c>
      <c r="AQ25" s="15">
        <f t="shared" si="4"/>
        <v>2619634.52</v>
      </c>
      <c r="AR25" s="16">
        <f t="shared" si="5"/>
        <v>2290839.96</v>
      </c>
      <c r="AS25" s="26">
        <f t="shared" si="6"/>
        <v>328794.56000000006</v>
      </c>
    </row>
    <row r="26" spans="1:45" x14ac:dyDescent="0.25">
      <c r="A26" t="s">
        <v>524</v>
      </c>
      <c r="B26" t="s">
        <v>526</v>
      </c>
      <c r="C26" s="71">
        <v>5126</v>
      </c>
      <c r="D26" s="58" t="s">
        <v>1269</v>
      </c>
      <c r="E26" t="s">
        <v>3205</v>
      </c>
      <c r="F26" s="297">
        <v>262009.9</v>
      </c>
      <c r="G26" s="297">
        <v>0</v>
      </c>
      <c r="H26" s="297">
        <v>267514.82</v>
      </c>
      <c r="J26">
        <v>34059.49</v>
      </c>
      <c r="K26">
        <v>431257.09</v>
      </c>
      <c r="O26" s="297">
        <v>8000</v>
      </c>
      <c r="Q26" s="297">
        <v>161210</v>
      </c>
      <c r="R26" s="297">
        <v>55.5</v>
      </c>
      <c r="S26">
        <v>12000</v>
      </c>
      <c r="U26">
        <v>-682558.82</v>
      </c>
      <c r="V26">
        <v>1188537.31</v>
      </c>
      <c r="Y26" s="297">
        <v>1004884.63</v>
      </c>
      <c r="Z26" s="297">
        <v>74000</v>
      </c>
      <c r="AA26" s="297">
        <v>426.64</v>
      </c>
      <c r="AC26" s="297">
        <v>1116500</v>
      </c>
      <c r="AE26">
        <v>1237207</v>
      </c>
      <c r="AH26">
        <v>519111.06</v>
      </c>
      <c r="AI26">
        <v>58653.9</v>
      </c>
      <c r="AL26">
        <v>10000</v>
      </c>
      <c r="AN26" s="76">
        <f t="shared" si="1"/>
        <v>529524.72</v>
      </c>
      <c r="AO26" s="31">
        <f t="shared" si="2"/>
        <v>169265.5</v>
      </c>
      <c r="AP26" s="21">
        <f t="shared" si="3"/>
        <v>360259.22</v>
      </c>
      <c r="AQ26" s="15">
        <f t="shared" si="4"/>
        <v>2195811.2699999996</v>
      </c>
      <c r="AR26" s="16">
        <f t="shared" si="5"/>
        <v>1824971.96</v>
      </c>
      <c r="AS26" s="26">
        <f t="shared" si="6"/>
        <v>370839.30999999959</v>
      </c>
    </row>
    <row r="27" spans="1:45" x14ac:dyDescent="0.25">
      <c r="A27" t="s">
        <v>524</v>
      </c>
      <c r="B27" t="s">
        <v>526</v>
      </c>
      <c r="C27" s="71">
        <v>2780</v>
      </c>
      <c r="D27" s="58" t="s">
        <v>1270</v>
      </c>
      <c r="E27" t="s">
        <v>3325</v>
      </c>
      <c r="F27" s="297">
        <v>347961.12</v>
      </c>
      <c r="G27" s="297">
        <v>0</v>
      </c>
      <c r="H27" s="297">
        <v>43657</v>
      </c>
      <c r="J27">
        <v>662149.44999999995</v>
      </c>
      <c r="K27">
        <v>337405.99</v>
      </c>
      <c r="N27" s="297">
        <v>6000</v>
      </c>
      <c r="O27" s="297">
        <v>6000</v>
      </c>
      <c r="R27" s="297">
        <v>770.54</v>
      </c>
      <c r="U27">
        <v>-2121661.7000000002</v>
      </c>
      <c r="V27">
        <v>3378480.39</v>
      </c>
      <c r="Y27" s="297">
        <v>702720.99</v>
      </c>
      <c r="Z27" s="297">
        <v>39.25</v>
      </c>
      <c r="AA27" s="297">
        <v>239.76</v>
      </c>
      <c r="AC27" s="297">
        <v>991900</v>
      </c>
      <c r="AE27">
        <v>1084939</v>
      </c>
      <c r="AH27">
        <v>283515.03000000003</v>
      </c>
      <c r="AI27">
        <v>108946.64</v>
      </c>
      <c r="AL27">
        <v>10000</v>
      </c>
      <c r="AN27" s="76">
        <f t="shared" si="1"/>
        <v>391618.12</v>
      </c>
      <c r="AO27" s="31">
        <f t="shared" si="2"/>
        <v>12770.54</v>
      </c>
      <c r="AP27" s="21">
        <f t="shared" si="3"/>
        <v>378847.58</v>
      </c>
      <c r="AQ27" s="15">
        <f t="shared" si="4"/>
        <v>1694900</v>
      </c>
      <c r="AR27" s="16">
        <f t="shared" si="5"/>
        <v>1487400.67</v>
      </c>
      <c r="AS27" s="26">
        <f t="shared" si="6"/>
        <v>207499.33000000007</v>
      </c>
    </row>
    <row r="28" spans="1:45" x14ac:dyDescent="0.25">
      <c r="A28" t="s">
        <v>524</v>
      </c>
      <c r="B28" t="s">
        <v>526</v>
      </c>
      <c r="C28" s="71">
        <v>2904</v>
      </c>
      <c r="D28" s="58" t="s">
        <v>1271</v>
      </c>
      <c r="E28" t="s">
        <v>3330</v>
      </c>
      <c r="F28" s="297">
        <v>430469.65</v>
      </c>
      <c r="G28" s="297">
        <v>0</v>
      </c>
      <c r="H28" s="297">
        <v>160273.04</v>
      </c>
      <c r="J28">
        <v>3118585.27</v>
      </c>
      <c r="K28">
        <v>499700.18</v>
      </c>
      <c r="O28" s="297">
        <v>12491</v>
      </c>
      <c r="R28" s="297">
        <v>470</v>
      </c>
      <c r="U28">
        <v>-520926.34</v>
      </c>
      <c r="V28">
        <v>4652638.84</v>
      </c>
      <c r="Y28" s="297">
        <v>245772.93</v>
      </c>
      <c r="AA28" s="297">
        <v>812.16</v>
      </c>
      <c r="AC28" s="297">
        <v>235770</v>
      </c>
      <c r="AD28" s="297">
        <v>687212.72</v>
      </c>
      <c r="AE28">
        <v>507622</v>
      </c>
      <c r="AG28">
        <v>19000</v>
      </c>
      <c r="AH28">
        <v>307523.71000000002</v>
      </c>
      <c r="AI28">
        <v>170947.46</v>
      </c>
      <c r="AL28">
        <v>6000</v>
      </c>
      <c r="AN28" s="76">
        <f t="shared" si="1"/>
        <v>590742.69000000006</v>
      </c>
      <c r="AO28" s="31">
        <f t="shared" si="2"/>
        <v>12961</v>
      </c>
      <c r="AP28" s="21">
        <f t="shared" si="3"/>
        <v>577781.69000000006</v>
      </c>
      <c r="AQ28" s="15">
        <f t="shared" si="4"/>
        <v>1169567.81</v>
      </c>
      <c r="AR28" s="16">
        <f t="shared" si="5"/>
        <v>1011093.1699999999</v>
      </c>
      <c r="AS28" s="26">
        <f t="shared" si="6"/>
        <v>158474.64000000013</v>
      </c>
    </row>
    <row r="29" spans="1:45" x14ac:dyDescent="0.25">
      <c r="A29" t="s">
        <v>529</v>
      </c>
      <c r="B29" t="s">
        <v>530</v>
      </c>
      <c r="C29" s="71">
        <v>3964</v>
      </c>
      <c r="D29" s="58" t="s">
        <v>1272</v>
      </c>
      <c r="E29" t="s">
        <v>3206</v>
      </c>
      <c r="F29" s="297">
        <v>506708.39</v>
      </c>
      <c r="G29" s="297">
        <v>0</v>
      </c>
      <c r="H29" s="297">
        <v>15171.42</v>
      </c>
      <c r="J29">
        <v>1908619.01</v>
      </c>
      <c r="K29">
        <v>198369.73</v>
      </c>
      <c r="R29" s="297">
        <v>-2126</v>
      </c>
      <c r="U29">
        <v>-1354880.5</v>
      </c>
      <c r="V29">
        <v>3908830.71</v>
      </c>
      <c r="Y29" s="297">
        <v>577021.66</v>
      </c>
      <c r="Z29" s="297">
        <v>800000</v>
      </c>
      <c r="AA29" s="297">
        <v>1118.78</v>
      </c>
      <c r="AC29" s="297">
        <v>1345760</v>
      </c>
      <c r="AD29" s="297">
        <v>423016</v>
      </c>
      <c r="AE29">
        <v>1568038</v>
      </c>
      <c r="AG29">
        <v>33884</v>
      </c>
      <c r="AH29">
        <v>998298</v>
      </c>
      <c r="AI29">
        <v>208262.1</v>
      </c>
      <c r="AL29">
        <v>11140</v>
      </c>
      <c r="AN29" s="76">
        <f t="shared" si="1"/>
        <v>521879.81</v>
      </c>
      <c r="AO29" s="31">
        <f t="shared" si="2"/>
        <v>-2126</v>
      </c>
      <c r="AP29" s="21">
        <f t="shared" si="3"/>
        <v>524005.81</v>
      </c>
      <c r="AQ29" s="15">
        <f t="shared" si="4"/>
        <v>3146916.4400000004</v>
      </c>
      <c r="AR29" s="16">
        <f t="shared" si="5"/>
        <v>2819622.1</v>
      </c>
      <c r="AS29" s="26">
        <f t="shared" si="6"/>
        <v>327294.34000000032</v>
      </c>
    </row>
    <row r="30" spans="1:45" x14ac:dyDescent="0.25">
      <c r="A30" t="s">
        <v>529</v>
      </c>
      <c r="B30" t="s">
        <v>530</v>
      </c>
      <c r="C30" s="71">
        <v>5112</v>
      </c>
      <c r="D30" s="58" t="s">
        <v>1273</v>
      </c>
      <c r="E30" t="s">
        <v>3207</v>
      </c>
      <c r="F30" s="297">
        <v>355348.21</v>
      </c>
      <c r="G30" s="297">
        <v>25144</v>
      </c>
      <c r="H30" s="297">
        <v>485621.78</v>
      </c>
      <c r="J30">
        <v>675192</v>
      </c>
      <c r="K30">
        <v>638173</v>
      </c>
      <c r="N30" s="297">
        <v>-45400</v>
      </c>
      <c r="R30" s="297">
        <v>-3609.48</v>
      </c>
      <c r="U30">
        <v>-2394041.27</v>
      </c>
      <c r="V30">
        <v>4779390.07</v>
      </c>
      <c r="X30" s="297">
        <v>917.66</v>
      </c>
      <c r="Y30" s="297">
        <v>828911.79</v>
      </c>
      <c r="Z30" s="297">
        <v>582000</v>
      </c>
      <c r="AC30" s="297">
        <v>1330020</v>
      </c>
      <c r="AD30" s="297">
        <v>195680</v>
      </c>
      <c r="AE30">
        <v>1547430</v>
      </c>
      <c r="AG30">
        <v>2860</v>
      </c>
      <c r="AH30">
        <v>1312039.78</v>
      </c>
      <c r="AI30">
        <v>129560</v>
      </c>
      <c r="AN30" s="76">
        <f t="shared" si="1"/>
        <v>866113.99</v>
      </c>
      <c r="AO30" s="31">
        <f t="shared" si="2"/>
        <v>-49009.48</v>
      </c>
      <c r="AP30" s="21">
        <f t="shared" si="3"/>
        <v>915123.47</v>
      </c>
      <c r="AQ30" s="15">
        <f t="shared" si="4"/>
        <v>2937529.45</v>
      </c>
      <c r="AR30" s="16">
        <f t="shared" si="5"/>
        <v>2991889.7800000003</v>
      </c>
      <c r="AS30" s="26">
        <f t="shared" si="6"/>
        <v>-54360.330000000075</v>
      </c>
    </row>
    <row r="31" spans="1:45" x14ac:dyDescent="0.25">
      <c r="A31" t="s">
        <v>529</v>
      </c>
      <c r="B31" t="s">
        <v>530</v>
      </c>
      <c r="C31" s="71">
        <v>2863</v>
      </c>
      <c r="D31" s="58" t="s">
        <v>1274</v>
      </c>
      <c r="E31" t="s">
        <v>3208</v>
      </c>
      <c r="F31" s="297">
        <v>183959.05</v>
      </c>
      <c r="G31" s="297">
        <v>0</v>
      </c>
      <c r="H31" s="297">
        <v>70079.64</v>
      </c>
      <c r="K31">
        <v>252828.05</v>
      </c>
      <c r="R31" s="297">
        <v>-216</v>
      </c>
      <c r="U31">
        <v>-1133119.0900000001</v>
      </c>
      <c r="V31">
        <v>1728640.99</v>
      </c>
      <c r="X31" s="297">
        <v>240.31</v>
      </c>
      <c r="Y31" s="297">
        <v>696546</v>
      </c>
      <c r="AC31" s="297">
        <v>1250000</v>
      </c>
      <c r="AD31" s="297">
        <v>231200.29</v>
      </c>
      <c r="AE31">
        <v>1442485</v>
      </c>
      <c r="AF31">
        <v>6240</v>
      </c>
      <c r="AG31">
        <v>6236</v>
      </c>
      <c r="AH31">
        <v>514090.27</v>
      </c>
      <c r="AI31">
        <v>92724.49</v>
      </c>
      <c r="AN31" s="76">
        <f t="shared" si="1"/>
        <v>254038.69</v>
      </c>
      <c r="AO31" s="31">
        <f t="shared" si="2"/>
        <v>-216</v>
      </c>
      <c r="AP31" s="21">
        <f t="shared" si="3"/>
        <v>254254.69</v>
      </c>
      <c r="AQ31" s="15">
        <f t="shared" si="4"/>
        <v>2177986.6</v>
      </c>
      <c r="AR31" s="16">
        <f t="shared" si="5"/>
        <v>2061775.76</v>
      </c>
      <c r="AS31" s="26">
        <f t="shared" si="6"/>
        <v>116210.84000000008</v>
      </c>
    </row>
    <row r="32" spans="1:45" x14ac:dyDescent="0.25">
      <c r="A32" t="s">
        <v>529</v>
      </c>
      <c r="B32" t="s">
        <v>530</v>
      </c>
      <c r="C32" s="71">
        <v>3378</v>
      </c>
      <c r="D32" s="58" t="s">
        <v>1275</v>
      </c>
      <c r="E32" t="s">
        <v>3209</v>
      </c>
      <c r="F32" s="297">
        <v>564224.55000000005</v>
      </c>
      <c r="G32" s="297">
        <v>80410</v>
      </c>
      <c r="H32" s="297">
        <v>112221.03</v>
      </c>
      <c r="J32">
        <v>3160866.81</v>
      </c>
      <c r="K32">
        <v>203882.17</v>
      </c>
      <c r="O32" s="297">
        <v>-50000</v>
      </c>
      <c r="P32" s="297">
        <v>1300</v>
      </c>
      <c r="R32" s="297">
        <v>174831.21</v>
      </c>
      <c r="U32">
        <v>1389856.8</v>
      </c>
      <c r="V32">
        <v>2399403.2599999998</v>
      </c>
      <c r="W32" s="297">
        <v>150</v>
      </c>
      <c r="X32" s="297">
        <v>153.44</v>
      </c>
      <c r="Y32" s="297">
        <v>957345.87</v>
      </c>
      <c r="Z32" s="297">
        <v>371550</v>
      </c>
      <c r="AA32" s="297">
        <v>269.63</v>
      </c>
      <c r="AC32" s="297">
        <v>817160</v>
      </c>
      <c r="AE32">
        <v>939010</v>
      </c>
      <c r="AG32">
        <v>25470</v>
      </c>
      <c r="AH32">
        <v>541159.66</v>
      </c>
      <c r="AI32">
        <v>148351.29999999999</v>
      </c>
      <c r="AL32">
        <v>10254.69</v>
      </c>
      <c r="AN32" s="76">
        <f t="shared" si="1"/>
        <v>756855.58000000007</v>
      </c>
      <c r="AO32" s="31">
        <f t="shared" si="2"/>
        <v>126131.20999999999</v>
      </c>
      <c r="AP32" s="21">
        <f t="shared" si="3"/>
        <v>630724.37000000011</v>
      </c>
      <c r="AQ32" s="15">
        <f t="shared" si="4"/>
        <v>2146628.94</v>
      </c>
      <c r="AR32" s="16">
        <f t="shared" si="5"/>
        <v>1664245.6500000001</v>
      </c>
      <c r="AS32" s="26">
        <f t="shared" si="6"/>
        <v>482383.2899999998</v>
      </c>
    </row>
    <row r="33" spans="1:45" x14ac:dyDescent="0.25">
      <c r="A33" t="s">
        <v>529</v>
      </c>
      <c r="B33" t="s">
        <v>530</v>
      </c>
      <c r="C33" s="71">
        <v>3946</v>
      </c>
      <c r="D33" s="58" t="s">
        <v>1276</v>
      </c>
      <c r="E33" t="s">
        <v>3210</v>
      </c>
      <c r="F33" s="297">
        <v>670999.85</v>
      </c>
      <c r="G33" s="297">
        <v>0</v>
      </c>
      <c r="H33" s="297">
        <v>41163.96</v>
      </c>
      <c r="J33">
        <v>11073350.359999999</v>
      </c>
      <c r="K33">
        <v>3522466.61</v>
      </c>
      <c r="R33" s="297">
        <v>-504.45</v>
      </c>
      <c r="U33">
        <v>12405553.73</v>
      </c>
      <c r="V33">
        <v>2787489.35</v>
      </c>
      <c r="Y33" s="297">
        <v>929687.15</v>
      </c>
      <c r="Z33" s="297">
        <v>646625</v>
      </c>
      <c r="AA33" s="297">
        <v>607.85</v>
      </c>
      <c r="AC33" s="297">
        <v>1410250</v>
      </c>
      <c r="AD33" s="297">
        <v>99000</v>
      </c>
      <c r="AE33">
        <v>1686712</v>
      </c>
      <c r="AF33">
        <v>31500</v>
      </c>
      <c r="AG33">
        <v>30618</v>
      </c>
      <c r="AH33">
        <v>677108.55</v>
      </c>
      <c r="AI33">
        <v>157564.29999999999</v>
      </c>
      <c r="AJ33">
        <v>50000</v>
      </c>
      <c r="AL33">
        <v>20000</v>
      </c>
      <c r="AN33" s="76">
        <f t="shared" si="1"/>
        <v>712163.80999999994</v>
      </c>
      <c r="AO33" s="31">
        <f t="shared" si="2"/>
        <v>-504.45</v>
      </c>
      <c r="AP33" s="21">
        <f t="shared" si="3"/>
        <v>712668.25999999989</v>
      </c>
      <c r="AQ33" s="15">
        <f t="shared" si="4"/>
        <v>3086170</v>
      </c>
      <c r="AR33" s="16">
        <f t="shared" si="5"/>
        <v>2653502.8499999996</v>
      </c>
      <c r="AS33" s="26">
        <f t="shared" si="6"/>
        <v>432667.15000000037</v>
      </c>
    </row>
    <row r="34" spans="1:45" x14ac:dyDescent="0.25">
      <c r="A34" t="s">
        <v>529</v>
      </c>
      <c r="B34" t="s">
        <v>530</v>
      </c>
      <c r="C34" s="71">
        <v>4332</v>
      </c>
      <c r="D34" s="58" t="s">
        <v>1277</v>
      </c>
      <c r="E34" t="s">
        <v>3211</v>
      </c>
      <c r="F34" s="297">
        <v>226028.53</v>
      </c>
      <c r="G34" s="297">
        <v>0</v>
      </c>
      <c r="H34" s="297">
        <v>88565.77</v>
      </c>
      <c r="J34">
        <v>700790.07</v>
      </c>
      <c r="K34">
        <v>398017.1</v>
      </c>
      <c r="R34" s="297">
        <v>62367.77</v>
      </c>
      <c r="U34">
        <v>-594954.54</v>
      </c>
      <c r="V34">
        <v>2109112.34</v>
      </c>
      <c r="Y34" s="297">
        <v>759491.63</v>
      </c>
      <c r="AA34" s="297">
        <v>375.42</v>
      </c>
      <c r="AD34" s="297">
        <v>305000</v>
      </c>
      <c r="AE34">
        <v>126956.15</v>
      </c>
      <c r="AF34">
        <v>7278</v>
      </c>
      <c r="AH34">
        <v>638277.6</v>
      </c>
      <c r="AI34">
        <v>115909.4</v>
      </c>
      <c r="AL34">
        <v>65000</v>
      </c>
      <c r="AN34" s="76">
        <f t="shared" si="1"/>
        <v>314594.3</v>
      </c>
      <c r="AO34" s="31">
        <f t="shared" si="2"/>
        <v>62367.77</v>
      </c>
      <c r="AP34" s="21">
        <f t="shared" si="3"/>
        <v>252226.53</v>
      </c>
      <c r="AQ34" s="15">
        <f t="shared" si="4"/>
        <v>1064867.05</v>
      </c>
      <c r="AR34" s="16">
        <f t="shared" si="5"/>
        <v>953421.15</v>
      </c>
      <c r="AS34" s="26">
        <f t="shared" si="6"/>
        <v>111445.90000000002</v>
      </c>
    </row>
    <row r="35" spans="1:45" x14ac:dyDescent="0.25">
      <c r="A35" t="s">
        <v>529</v>
      </c>
      <c r="B35" t="s">
        <v>530</v>
      </c>
      <c r="C35" s="71">
        <v>2103</v>
      </c>
      <c r="D35" s="58" t="s">
        <v>1278</v>
      </c>
      <c r="E35" t="s">
        <v>3212</v>
      </c>
      <c r="F35" s="297">
        <v>113561.08</v>
      </c>
      <c r="G35" s="297">
        <v>0</v>
      </c>
      <c r="H35" s="297">
        <v>74849.649999999994</v>
      </c>
      <c r="J35">
        <v>1990387.36</v>
      </c>
      <c r="K35">
        <v>205167.89</v>
      </c>
      <c r="R35" s="297">
        <v>-8542</v>
      </c>
      <c r="T35">
        <v>-87503.82</v>
      </c>
      <c r="U35">
        <v>556738.74</v>
      </c>
      <c r="V35">
        <v>2003005.18</v>
      </c>
      <c r="X35" s="297">
        <v>-119.05</v>
      </c>
      <c r="Y35" s="297">
        <v>577584.43999999994</v>
      </c>
      <c r="Z35" s="297">
        <v>4625</v>
      </c>
      <c r="AD35" s="297">
        <v>152460</v>
      </c>
      <c r="AE35">
        <v>261822</v>
      </c>
      <c r="AG35">
        <v>5316</v>
      </c>
      <c r="AH35">
        <v>232612.06</v>
      </c>
      <c r="AI35">
        <v>84577.45</v>
      </c>
      <c r="AL35">
        <v>10000</v>
      </c>
      <c r="AN35" s="76">
        <f t="shared" si="1"/>
        <v>188410.72999999998</v>
      </c>
      <c r="AO35" s="31">
        <f t="shared" si="2"/>
        <v>-8542</v>
      </c>
      <c r="AP35" s="21">
        <f t="shared" si="3"/>
        <v>196952.72999999998</v>
      </c>
      <c r="AQ35" s="15">
        <f t="shared" si="4"/>
        <v>734550.3899999999</v>
      </c>
      <c r="AR35" s="16">
        <f t="shared" si="5"/>
        <v>594327.51</v>
      </c>
      <c r="AS35" s="26">
        <f t="shared" si="6"/>
        <v>140222.87999999989</v>
      </c>
    </row>
    <row r="36" spans="1:45" x14ac:dyDescent="0.25">
      <c r="A36" t="s">
        <v>529</v>
      </c>
      <c r="B36" t="s">
        <v>530</v>
      </c>
      <c r="C36" s="71">
        <v>2710</v>
      </c>
      <c r="D36" s="58" t="s">
        <v>1279</v>
      </c>
      <c r="E36" t="s">
        <v>3213</v>
      </c>
      <c r="F36" s="297">
        <v>506679.38</v>
      </c>
      <c r="G36" s="297">
        <v>0</v>
      </c>
      <c r="H36" s="297">
        <v>191107.42</v>
      </c>
      <c r="J36">
        <v>1162791.51</v>
      </c>
      <c r="K36">
        <v>218988.84</v>
      </c>
      <c r="R36" s="297">
        <v>59066</v>
      </c>
      <c r="U36">
        <v>-290153.67</v>
      </c>
      <c r="V36">
        <v>2351026.71</v>
      </c>
      <c r="Y36" s="297">
        <v>827804.89</v>
      </c>
      <c r="AA36" s="297">
        <v>682.47</v>
      </c>
      <c r="AD36" s="297">
        <v>55200</v>
      </c>
      <c r="AE36">
        <v>303631</v>
      </c>
      <c r="AF36">
        <v>16566</v>
      </c>
      <c r="AH36">
        <v>371595.15</v>
      </c>
      <c r="AI36">
        <v>56437.1</v>
      </c>
      <c r="AN36" s="76">
        <f t="shared" si="1"/>
        <v>697786.8</v>
      </c>
      <c r="AO36" s="31">
        <f t="shared" si="2"/>
        <v>59066</v>
      </c>
      <c r="AP36" s="21">
        <f t="shared" si="3"/>
        <v>638720.80000000005</v>
      </c>
      <c r="AQ36" s="15">
        <f t="shared" si="4"/>
        <v>883687.36</v>
      </c>
      <c r="AR36" s="16">
        <f t="shared" si="5"/>
        <v>748229.25</v>
      </c>
      <c r="AS36" s="26">
        <f t="shared" si="6"/>
        <v>135458.10999999999</v>
      </c>
    </row>
    <row r="37" spans="1:45" x14ac:dyDescent="0.25">
      <c r="A37" t="s">
        <v>529</v>
      </c>
      <c r="B37" t="s">
        <v>530</v>
      </c>
      <c r="C37" s="71">
        <v>2476</v>
      </c>
      <c r="D37" s="58" t="s">
        <v>1280</v>
      </c>
      <c r="E37" t="s">
        <v>3214</v>
      </c>
      <c r="F37" s="297">
        <v>391107.51</v>
      </c>
      <c r="G37" s="297">
        <v>0</v>
      </c>
      <c r="H37" s="297">
        <v>431377.11</v>
      </c>
      <c r="J37">
        <v>1514963.95</v>
      </c>
      <c r="K37">
        <v>-15546.85</v>
      </c>
      <c r="R37" s="297">
        <v>68163.45</v>
      </c>
      <c r="V37">
        <v>1764728.36</v>
      </c>
      <c r="X37" s="297">
        <v>407.5</v>
      </c>
      <c r="Y37" s="297">
        <v>592410.09</v>
      </c>
      <c r="AC37" s="297">
        <v>899581</v>
      </c>
      <c r="AD37" s="297">
        <v>428460</v>
      </c>
      <c r="AE37">
        <v>974985.07</v>
      </c>
      <c r="AG37">
        <v>51006</v>
      </c>
      <c r="AH37">
        <v>632316.61</v>
      </c>
      <c r="AI37">
        <v>82839</v>
      </c>
      <c r="AN37" s="76">
        <f t="shared" si="1"/>
        <v>822484.62</v>
      </c>
      <c r="AO37" s="31">
        <f t="shared" si="2"/>
        <v>68163.45</v>
      </c>
      <c r="AP37" s="21">
        <f t="shared" si="3"/>
        <v>754321.17</v>
      </c>
      <c r="AQ37" s="15">
        <f t="shared" si="4"/>
        <v>1920858.5899999999</v>
      </c>
      <c r="AR37" s="16">
        <f t="shared" si="5"/>
        <v>1741146.68</v>
      </c>
      <c r="AS37" s="26">
        <f t="shared" si="6"/>
        <v>179711.90999999992</v>
      </c>
    </row>
    <row r="38" spans="1:45" x14ac:dyDescent="0.25">
      <c r="A38" t="s">
        <v>533</v>
      </c>
      <c r="B38" t="s">
        <v>534</v>
      </c>
      <c r="C38" s="71">
        <v>3590</v>
      </c>
      <c r="D38" s="58" t="s">
        <v>1281</v>
      </c>
      <c r="E38" t="s">
        <v>3215</v>
      </c>
      <c r="F38" s="297">
        <v>851086.79</v>
      </c>
      <c r="G38" s="297">
        <v>0</v>
      </c>
      <c r="H38" s="297">
        <v>138579.88</v>
      </c>
      <c r="J38">
        <v>3</v>
      </c>
      <c r="K38">
        <v>-134692.12</v>
      </c>
      <c r="R38" s="297">
        <v>-184.93</v>
      </c>
      <c r="U38">
        <v>-708023.7</v>
      </c>
      <c r="V38">
        <v>1153430.04</v>
      </c>
      <c r="Y38" s="297">
        <v>764255.4</v>
      </c>
      <c r="Z38" s="297">
        <v>107550</v>
      </c>
      <c r="AA38" s="297">
        <v>689.08</v>
      </c>
      <c r="AC38" s="297">
        <v>1021300</v>
      </c>
      <c r="AD38" s="297">
        <v>125600</v>
      </c>
      <c r="AE38">
        <v>1206075.05</v>
      </c>
      <c r="AG38">
        <v>1080</v>
      </c>
      <c r="AH38">
        <v>200761.99</v>
      </c>
      <c r="AI38">
        <v>17671.3</v>
      </c>
      <c r="AL38">
        <v>18000</v>
      </c>
      <c r="AN38" s="76">
        <f t="shared" si="1"/>
        <v>989666.67</v>
      </c>
      <c r="AO38" s="31">
        <f t="shared" si="2"/>
        <v>-184.93</v>
      </c>
      <c r="AP38" s="21">
        <f t="shared" si="3"/>
        <v>989851.60000000009</v>
      </c>
      <c r="AQ38" s="15">
        <f t="shared" si="4"/>
        <v>2019394.48</v>
      </c>
      <c r="AR38" s="16">
        <f t="shared" si="5"/>
        <v>1443588.34</v>
      </c>
      <c r="AS38" s="26">
        <f t="shared" si="6"/>
        <v>575806.1399999999</v>
      </c>
    </row>
    <row r="39" spans="1:45" x14ac:dyDescent="0.25">
      <c r="A39" t="s">
        <v>533</v>
      </c>
      <c r="B39" t="s">
        <v>534</v>
      </c>
      <c r="C39" s="71">
        <v>4275</v>
      </c>
      <c r="D39" s="58" t="s">
        <v>1282</v>
      </c>
      <c r="E39" t="s">
        <v>3216</v>
      </c>
      <c r="F39" s="297">
        <v>878667.06</v>
      </c>
      <c r="G39" s="297">
        <v>0</v>
      </c>
      <c r="H39" s="297">
        <v>481918.92</v>
      </c>
      <c r="J39">
        <v>-532259.91</v>
      </c>
      <c r="K39">
        <v>48874.1</v>
      </c>
      <c r="O39" s="297">
        <v>0</v>
      </c>
      <c r="R39" s="297">
        <v>367</v>
      </c>
      <c r="U39">
        <v>-2175883.5</v>
      </c>
      <c r="V39">
        <v>2737074.7</v>
      </c>
      <c r="Y39" s="297">
        <v>862534.48</v>
      </c>
      <c r="Z39" s="297">
        <v>154215</v>
      </c>
      <c r="AA39" s="297">
        <v>1146.22</v>
      </c>
      <c r="AC39" s="297">
        <v>1019640</v>
      </c>
      <c r="AD39" s="297">
        <v>157700</v>
      </c>
      <c r="AE39">
        <v>1127857.33</v>
      </c>
      <c r="AH39">
        <v>400928.52</v>
      </c>
      <c r="AI39">
        <v>55357.88</v>
      </c>
      <c r="AL39">
        <v>28000</v>
      </c>
      <c r="AN39" s="76">
        <f t="shared" si="1"/>
        <v>1360585.98</v>
      </c>
      <c r="AO39" s="31">
        <f t="shared" si="2"/>
        <v>367</v>
      </c>
      <c r="AP39" s="21">
        <f t="shared" si="3"/>
        <v>1360218.98</v>
      </c>
      <c r="AQ39" s="15">
        <f t="shared" si="4"/>
        <v>2195235.7000000002</v>
      </c>
      <c r="AR39" s="16">
        <f t="shared" si="5"/>
        <v>1612143.73</v>
      </c>
      <c r="AS39" s="26">
        <f t="shared" si="6"/>
        <v>583091.9700000002</v>
      </c>
    </row>
    <row r="40" spans="1:45" x14ac:dyDescent="0.25">
      <c r="A40" t="s">
        <v>533</v>
      </c>
      <c r="B40" t="s">
        <v>534</v>
      </c>
      <c r="C40" s="71">
        <v>1050</v>
      </c>
      <c r="D40" s="58" t="s">
        <v>1283</v>
      </c>
      <c r="E40" t="s">
        <v>3217</v>
      </c>
      <c r="F40" s="297">
        <v>401660.5</v>
      </c>
      <c r="G40" s="297">
        <v>0</v>
      </c>
      <c r="H40" s="297">
        <v>159914.71</v>
      </c>
      <c r="J40">
        <v>18403.099999999999</v>
      </c>
      <c r="K40">
        <v>30296.43</v>
      </c>
      <c r="N40" s="297">
        <v>-6950</v>
      </c>
      <c r="O40" s="297">
        <v>4500</v>
      </c>
      <c r="R40" s="297">
        <v>-475</v>
      </c>
      <c r="U40">
        <v>-827398.53</v>
      </c>
      <c r="V40">
        <v>1656318.18</v>
      </c>
      <c r="Y40" s="297">
        <v>539001.85</v>
      </c>
      <c r="Z40" s="297">
        <v>51350</v>
      </c>
      <c r="AA40" s="297">
        <v>831.91</v>
      </c>
      <c r="AC40" s="297">
        <v>1110240</v>
      </c>
      <c r="AD40" s="297">
        <v>16800</v>
      </c>
      <c r="AE40">
        <v>1269595</v>
      </c>
      <c r="AH40">
        <v>468948.22</v>
      </c>
      <c r="AI40">
        <v>49930.45</v>
      </c>
      <c r="AL40">
        <v>23000</v>
      </c>
      <c r="AN40" s="76">
        <f t="shared" si="1"/>
        <v>561575.21</v>
      </c>
      <c r="AO40" s="31">
        <f t="shared" si="2"/>
        <v>-2925</v>
      </c>
      <c r="AP40" s="21">
        <f t="shared" si="3"/>
        <v>564500.21</v>
      </c>
      <c r="AQ40" s="15">
        <f t="shared" si="4"/>
        <v>1718223.76</v>
      </c>
      <c r="AR40" s="16">
        <f t="shared" si="5"/>
        <v>1811473.67</v>
      </c>
      <c r="AS40" s="26">
        <f t="shared" si="6"/>
        <v>-93249.909999999916</v>
      </c>
    </row>
    <row r="41" spans="1:45" x14ac:dyDescent="0.25">
      <c r="A41" t="s">
        <v>533</v>
      </c>
      <c r="B41" t="s">
        <v>534</v>
      </c>
      <c r="C41" s="71">
        <v>2081</v>
      </c>
      <c r="D41" s="58" t="s">
        <v>1284</v>
      </c>
      <c r="E41" t="s">
        <v>3218</v>
      </c>
      <c r="F41" s="297">
        <v>636378.18000000005</v>
      </c>
      <c r="G41" s="297">
        <v>0</v>
      </c>
      <c r="H41" s="297">
        <v>134364.82999999999</v>
      </c>
      <c r="J41">
        <v>62131.86</v>
      </c>
      <c r="K41">
        <v>-41392.980000000003</v>
      </c>
      <c r="O41" s="297">
        <v>10000</v>
      </c>
      <c r="R41" s="297">
        <v>627.75</v>
      </c>
      <c r="U41">
        <v>-595892.31000000006</v>
      </c>
      <c r="V41">
        <v>1118559.83</v>
      </c>
      <c r="Y41" s="297">
        <v>789782.01</v>
      </c>
      <c r="Z41" s="297">
        <v>64718</v>
      </c>
      <c r="AA41" s="297">
        <v>888.21</v>
      </c>
      <c r="AC41" s="297">
        <v>1039600</v>
      </c>
      <c r="AD41" s="297">
        <v>130200</v>
      </c>
      <c r="AE41">
        <v>1469053</v>
      </c>
      <c r="AG41">
        <v>16200</v>
      </c>
      <c r="AH41">
        <v>224414.12</v>
      </c>
      <c r="AI41">
        <v>22440.19</v>
      </c>
      <c r="AL41">
        <v>57994.29</v>
      </c>
      <c r="AN41" s="76">
        <f t="shared" si="1"/>
        <v>770743.01</v>
      </c>
      <c r="AO41" s="31">
        <f t="shared" si="2"/>
        <v>10627.75</v>
      </c>
      <c r="AP41" s="21">
        <f t="shared" si="3"/>
        <v>760115.26</v>
      </c>
      <c r="AQ41" s="15">
        <f t="shared" si="4"/>
        <v>2025188.22</v>
      </c>
      <c r="AR41" s="16">
        <f t="shared" si="5"/>
        <v>1790101.6</v>
      </c>
      <c r="AS41" s="26">
        <f t="shared" si="6"/>
        <v>235086.61999999988</v>
      </c>
    </row>
    <row r="42" spans="1:45" x14ac:dyDescent="0.25">
      <c r="A42" t="s">
        <v>533</v>
      </c>
      <c r="B42" t="s">
        <v>534</v>
      </c>
      <c r="C42" s="71">
        <v>2563</v>
      </c>
      <c r="D42" s="58" t="s">
        <v>1285</v>
      </c>
      <c r="E42" t="s">
        <v>3219</v>
      </c>
      <c r="F42" s="297">
        <v>236353.98</v>
      </c>
      <c r="G42" s="297">
        <v>0</v>
      </c>
      <c r="H42" s="297">
        <v>319252.47999999998</v>
      </c>
      <c r="J42">
        <v>-1030045.01</v>
      </c>
      <c r="K42">
        <v>-158956.62</v>
      </c>
      <c r="O42" s="297">
        <v>-22500</v>
      </c>
      <c r="R42" s="297">
        <v>1096.2</v>
      </c>
      <c r="U42">
        <v>-2004661.96</v>
      </c>
      <c r="V42">
        <v>1381244.13</v>
      </c>
      <c r="Y42" s="297">
        <v>738997.05</v>
      </c>
      <c r="Z42" s="297">
        <v>97520</v>
      </c>
      <c r="AA42" s="297">
        <v>335.76</v>
      </c>
      <c r="AC42" s="297">
        <v>802560</v>
      </c>
      <c r="AD42" s="297">
        <v>112200</v>
      </c>
      <c r="AE42">
        <v>1033610</v>
      </c>
      <c r="AF42">
        <v>11440</v>
      </c>
      <c r="AG42">
        <v>400</v>
      </c>
      <c r="AH42">
        <v>359488.93</v>
      </c>
      <c r="AI42">
        <v>166217.42000000001</v>
      </c>
      <c r="AL42">
        <v>18000</v>
      </c>
      <c r="AN42" s="76">
        <f t="shared" si="1"/>
        <v>555606.46</v>
      </c>
      <c r="AO42" s="31">
        <f t="shared" si="2"/>
        <v>-21403.8</v>
      </c>
      <c r="AP42" s="21">
        <f t="shared" si="3"/>
        <v>577010.26</v>
      </c>
      <c r="AQ42" s="15">
        <f t="shared" si="4"/>
        <v>1751612.81</v>
      </c>
      <c r="AR42" s="16">
        <f t="shared" si="5"/>
        <v>1589156.3499999999</v>
      </c>
      <c r="AS42" s="26">
        <f t="shared" si="6"/>
        <v>162456.4600000002</v>
      </c>
    </row>
    <row r="43" spans="1:45" x14ac:dyDescent="0.25">
      <c r="A43" t="s">
        <v>533</v>
      </c>
      <c r="B43" t="s">
        <v>534</v>
      </c>
      <c r="C43" s="71">
        <v>2302</v>
      </c>
      <c r="D43" s="58" t="s">
        <v>1286</v>
      </c>
      <c r="E43" t="s">
        <v>3220</v>
      </c>
      <c r="F43" s="297">
        <v>367815.03</v>
      </c>
      <c r="G43" s="297">
        <v>0</v>
      </c>
      <c r="H43" s="297">
        <v>301628.86</v>
      </c>
      <c r="J43">
        <v>41516.730000000003</v>
      </c>
      <c r="K43">
        <v>-172769.57</v>
      </c>
      <c r="R43" s="297">
        <v>427.98</v>
      </c>
      <c r="U43">
        <v>-794614.62</v>
      </c>
      <c r="V43">
        <v>1240631.49</v>
      </c>
      <c r="Y43" s="297">
        <v>659783.65</v>
      </c>
      <c r="Z43" s="297">
        <v>51621.58</v>
      </c>
      <c r="AA43" s="297">
        <v>488.84</v>
      </c>
      <c r="AC43" s="297">
        <v>1106550</v>
      </c>
      <c r="AD43" s="297">
        <v>161200</v>
      </c>
      <c r="AE43">
        <v>1300813</v>
      </c>
      <c r="AG43">
        <v>89080</v>
      </c>
      <c r="AH43">
        <v>236703.62</v>
      </c>
      <c r="AI43">
        <v>27201.25</v>
      </c>
      <c r="AL43">
        <v>18000</v>
      </c>
      <c r="AN43" s="76">
        <f t="shared" si="1"/>
        <v>669443.89</v>
      </c>
      <c r="AO43" s="31">
        <f t="shared" si="2"/>
        <v>427.98</v>
      </c>
      <c r="AP43" s="21">
        <f t="shared" si="3"/>
        <v>669015.91</v>
      </c>
      <c r="AQ43" s="15">
        <f t="shared" si="4"/>
        <v>1979644.0699999998</v>
      </c>
      <c r="AR43" s="16">
        <f t="shared" si="5"/>
        <v>1671797.87</v>
      </c>
      <c r="AS43" s="26">
        <f t="shared" si="6"/>
        <v>307846.19999999972</v>
      </c>
    </row>
    <row r="44" spans="1:45" x14ac:dyDescent="0.25">
      <c r="A44" t="s">
        <v>533</v>
      </c>
      <c r="B44" t="s">
        <v>534</v>
      </c>
      <c r="C44" s="71">
        <v>2003</v>
      </c>
      <c r="D44" s="58" t="s">
        <v>1287</v>
      </c>
      <c r="E44" t="s">
        <v>3221</v>
      </c>
      <c r="F44" s="297">
        <v>744938.32</v>
      </c>
      <c r="G44" s="297">
        <v>0</v>
      </c>
      <c r="H44" s="297">
        <v>249403.92</v>
      </c>
      <c r="J44">
        <v>19926.91</v>
      </c>
      <c r="K44">
        <v>-74853.63</v>
      </c>
      <c r="O44" s="297">
        <v>-3500</v>
      </c>
      <c r="R44" s="297">
        <v>-68</v>
      </c>
      <c r="U44">
        <v>-1936782.22</v>
      </c>
      <c r="V44">
        <v>2770050.54</v>
      </c>
      <c r="Y44" s="297">
        <v>556568.41</v>
      </c>
      <c r="Z44" s="297">
        <v>68090</v>
      </c>
      <c r="AA44" s="297">
        <v>1730.35</v>
      </c>
      <c r="AE44">
        <v>92101</v>
      </c>
      <c r="AF44">
        <v>2260</v>
      </c>
      <c r="AG44">
        <v>2060</v>
      </c>
      <c r="AH44">
        <v>256601.49</v>
      </c>
      <c r="AI44">
        <v>73964.070000000007</v>
      </c>
      <c r="AN44" s="76">
        <f t="shared" si="1"/>
        <v>994342.24</v>
      </c>
      <c r="AO44" s="31">
        <f t="shared" si="2"/>
        <v>-3568</v>
      </c>
      <c r="AP44" s="21">
        <f t="shared" si="3"/>
        <v>997910.24</v>
      </c>
      <c r="AQ44" s="15">
        <f t="shared" si="4"/>
        <v>626388.76</v>
      </c>
      <c r="AR44" s="16">
        <f t="shared" si="5"/>
        <v>426986.56</v>
      </c>
      <c r="AS44" s="26">
        <f t="shared" si="6"/>
        <v>199402.2</v>
      </c>
    </row>
    <row r="45" spans="1:45" x14ac:dyDescent="0.25">
      <c r="A45" t="s">
        <v>533</v>
      </c>
      <c r="B45" t="s">
        <v>534</v>
      </c>
      <c r="C45" s="71">
        <v>2921</v>
      </c>
      <c r="D45" s="58" t="s">
        <v>1288</v>
      </c>
      <c r="E45" t="s">
        <v>3222</v>
      </c>
      <c r="F45" s="297">
        <v>1273296.73</v>
      </c>
      <c r="G45" s="297">
        <v>0</v>
      </c>
      <c r="H45" s="297">
        <v>86379.88</v>
      </c>
      <c r="J45">
        <v>38097.31</v>
      </c>
      <c r="K45">
        <v>103370.48</v>
      </c>
      <c r="R45" s="297">
        <v>1559.86</v>
      </c>
      <c r="U45">
        <v>-1152811.8799999999</v>
      </c>
      <c r="V45">
        <v>2356118.79</v>
      </c>
      <c r="Y45" s="297">
        <v>677177.86</v>
      </c>
      <c r="Z45" s="297">
        <v>502000</v>
      </c>
      <c r="AA45" s="297">
        <v>50.45</v>
      </c>
      <c r="AC45" s="297">
        <v>949330</v>
      </c>
      <c r="AD45" s="297">
        <v>174476</v>
      </c>
      <c r="AE45">
        <v>1205144</v>
      </c>
      <c r="AF45">
        <v>1600</v>
      </c>
      <c r="AG45">
        <v>4200</v>
      </c>
      <c r="AH45">
        <v>554958.15</v>
      </c>
      <c r="AI45">
        <v>35914.53</v>
      </c>
      <c r="AL45">
        <v>58000</v>
      </c>
      <c r="AN45" s="76">
        <f t="shared" si="1"/>
        <v>1359676.6099999999</v>
      </c>
      <c r="AO45" s="31">
        <f t="shared" si="2"/>
        <v>1559.86</v>
      </c>
      <c r="AP45" s="21">
        <f t="shared" si="3"/>
        <v>1358116.7499999998</v>
      </c>
      <c r="AQ45" s="15">
        <f t="shared" si="4"/>
        <v>2303034.3099999996</v>
      </c>
      <c r="AR45" s="16">
        <f t="shared" si="5"/>
        <v>1859816.68</v>
      </c>
      <c r="AS45" s="26">
        <f t="shared" si="6"/>
        <v>443217.62999999966</v>
      </c>
    </row>
    <row r="46" spans="1:45" x14ac:dyDescent="0.25">
      <c r="A46" t="s">
        <v>533</v>
      </c>
      <c r="B46" t="s">
        <v>534</v>
      </c>
      <c r="C46" s="71">
        <v>2021</v>
      </c>
      <c r="D46" s="58" t="s">
        <v>1289</v>
      </c>
      <c r="E46" t="s">
        <v>3223</v>
      </c>
      <c r="F46" s="297">
        <v>297149.89</v>
      </c>
      <c r="G46" s="297">
        <v>1500</v>
      </c>
      <c r="H46" s="297">
        <v>113754.61</v>
      </c>
      <c r="J46">
        <v>-16609.75</v>
      </c>
      <c r="K46">
        <v>113512.63</v>
      </c>
      <c r="O46" s="297">
        <v>0</v>
      </c>
      <c r="Q46" s="297">
        <v>2759</v>
      </c>
      <c r="R46" s="297">
        <v>1717.25</v>
      </c>
      <c r="U46">
        <v>-1493338.89</v>
      </c>
      <c r="V46">
        <v>1990390.15</v>
      </c>
      <c r="Y46" s="297">
        <v>635995.06000000006</v>
      </c>
      <c r="Z46" s="297">
        <v>95000</v>
      </c>
      <c r="AA46" s="297">
        <v>457.11</v>
      </c>
      <c r="AC46" s="297">
        <v>825630</v>
      </c>
      <c r="AD46" s="297">
        <v>225147</v>
      </c>
      <c r="AE46">
        <v>915088</v>
      </c>
      <c r="AH46">
        <v>579904.23</v>
      </c>
      <c r="AI46">
        <v>126087.07</v>
      </c>
      <c r="AL46">
        <v>43650</v>
      </c>
      <c r="AN46" s="76">
        <f t="shared" si="1"/>
        <v>412404.5</v>
      </c>
      <c r="AO46" s="31">
        <f t="shared" si="2"/>
        <v>4476.25</v>
      </c>
      <c r="AP46" s="21">
        <f t="shared" si="3"/>
        <v>407928.25</v>
      </c>
      <c r="AQ46" s="15">
        <f t="shared" si="4"/>
        <v>1782229.17</v>
      </c>
      <c r="AR46" s="16">
        <f t="shared" si="5"/>
        <v>1664729.3</v>
      </c>
      <c r="AS46" s="26">
        <f t="shared" si="6"/>
        <v>117499.86999999988</v>
      </c>
    </row>
    <row r="47" spans="1:45" x14ac:dyDescent="0.25">
      <c r="A47" t="s">
        <v>533</v>
      </c>
      <c r="B47" t="s">
        <v>534</v>
      </c>
      <c r="C47" s="71">
        <v>1750</v>
      </c>
      <c r="D47" s="58" t="s">
        <v>1290</v>
      </c>
      <c r="E47" t="s">
        <v>3224</v>
      </c>
      <c r="F47" s="297">
        <v>485716.97</v>
      </c>
      <c r="G47" s="297">
        <v>0</v>
      </c>
      <c r="H47" s="297">
        <v>181091.93</v>
      </c>
      <c r="J47">
        <v>275449.49</v>
      </c>
      <c r="K47">
        <v>-37742.300000000003</v>
      </c>
      <c r="N47" s="297">
        <v>100000</v>
      </c>
      <c r="O47" s="297">
        <v>0</v>
      </c>
      <c r="R47" s="297">
        <v>577.91</v>
      </c>
      <c r="U47">
        <v>196173.98</v>
      </c>
      <c r="V47">
        <v>498635.02</v>
      </c>
      <c r="Y47" s="297">
        <v>599004.72</v>
      </c>
      <c r="Z47" s="297">
        <v>41625</v>
      </c>
      <c r="AA47" s="297">
        <v>666.51</v>
      </c>
      <c r="AC47" s="297">
        <v>492920</v>
      </c>
      <c r="AD47" s="297">
        <v>115600</v>
      </c>
      <c r="AE47">
        <v>667043</v>
      </c>
      <c r="AG47">
        <v>22370</v>
      </c>
      <c r="AH47">
        <v>306014.46999999997</v>
      </c>
      <c r="AI47">
        <v>20019.580000000002</v>
      </c>
      <c r="AL47">
        <v>18000</v>
      </c>
      <c r="AN47" s="76">
        <f t="shared" si="1"/>
        <v>666808.89999999991</v>
      </c>
      <c r="AO47" s="31">
        <f t="shared" si="2"/>
        <v>100577.91</v>
      </c>
      <c r="AP47" s="21">
        <f t="shared" si="3"/>
        <v>566230.98999999987</v>
      </c>
      <c r="AQ47" s="15">
        <f t="shared" si="4"/>
        <v>1249816.23</v>
      </c>
      <c r="AR47" s="16">
        <f t="shared" si="5"/>
        <v>1033447.0499999999</v>
      </c>
      <c r="AS47" s="26">
        <f t="shared" si="6"/>
        <v>216369.18000000005</v>
      </c>
    </row>
    <row r="48" spans="1:45" x14ac:dyDescent="0.25">
      <c r="A48" t="s">
        <v>533</v>
      </c>
      <c r="B48" t="s">
        <v>534</v>
      </c>
      <c r="C48" s="71">
        <v>1875</v>
      </c>
      <c r="D48" s="58" t="s">
        <v>1291</v>
      </c>
      <c r="E48" t="s">
        <v>3225</v>
      </c>
      <c r="F48" s="297">
        <v>151311.15</v>
      </c>
      <c r="G48" s="297">
        <v>0</v>
      </c>
      <c r="H48" s="297">
        <v>248068.24</v>
      </c>
      <c r="J48">
        <v>3</v>
      </c>
      <c r="K48">
        <v>-36099.25</v>
      </c>
      <c r="O48" s="297">
        <v>0</v>
      </c>
      <c r="R48" s="297">
        <v>0</v>
      </c>
      <c r="U48">
        <v>-336059.19</v>
      </c>
      <c r="V48">
        <v>452082.82</v>
      </c>
      <c r="Y48" s="297">
        <v>815629.31</v>
      </c>
      <c r="AA48" s="297">
        <v>232.04</v>
      </c>
      <c r="AC48" s="297">
        <v>846400</v>
      </c>
      <c r="AD48" s="297">
        <v>166000</v>
      </c>
      <c r="AE48">
        <v>1086678.03</v>
      </c>
      <c r="AH48">
        <v>234535.44</v>
      </c>
      <c r="AI48">
        <v>32428.37</v>
      </c>
      <c r="AL48">
        <v>18000</v>
      </c>
      <c r="AN48" s="76">
        <f t="shared" si="1"/>
        <v>399379.39</v>
      </c>
      <c r="AO48" s="31">
        <f t="shared" si="2"/>
        <v>0</v>
      </c>
      <c r="AP48" s="21">
        <f t="shared" si="3"/>
        <v>399379.39</v>
      </c>
      <c r="AQ48" s="15">
        <f t="shared" si="4"/>
        <v>1828261.35</v>
      </c>
      <c r="AR48" s="16">
        <f t="shared" si="5"/>
        <v>1371641.84</v>
      </c>
      <c r="AS48" s="26">
        <f t="shared" si="6"/>
        <v>456619.51</v>
      </c>
    </row>
    <row r="49" spans="1:45" x14ac:dyDescent="0.25">
      <c r="A49" t="s">
        <v>533</v>
      </c>
      <c r="B49" t="s">
        <v>534</v>
      </c>
      <c r="C49" s="71">
        <v>2733</v>
      </c>
      <c r="D49" s="58" t="s">
        <v>1292</v>
      </c>
      <c r="E49" t="s">
        <v>3226</v>
      </c>
      <c r="F49" s="297">
        <v>670286.03</v>
      </c>
      <c r="G49" s="297">
        <v>0</v>
      </c>
      <c r="H49" s="297">
        <v>56328.79</v>
      </c>
      <c r="J49">
        <v>2452447.4</v>
      </c>
      <c r="K49">
        <v>138108.88</v>
      </c>
      <c r="O49" s="297">
        <v>5500</v>
      </c>
      <c r="R49" s="297">
        <v>0</v>
      </c>
      <c r="U49">
        <v>-2288766.7599999998</v>
      </c>
      <c r="V49">
        <v>5378772.1500000004</v>
      </c>
      <c r="Y49" s="297">
        <v>698057.04</v>
      </c>
      <c r="Z49" s="297">
        <v>41230</v>
      </c>
      <c r="AA49" s="297">
        <v>819.71</v>
      </c>
      <c r="AC49" s="297">
        <v>1064290</v>
      </c>
      <c r="AD49" s="297">
        <v>167800</v>
      </c>
      <c r="AE49">
        <v>1168746</v>
      </c>
      <c r="AG49">
        <v>5165</v>
      </c>
      <c r="AH49">
        <v>282052.68</v>
      </c>
      <c r="AI49">
        <v>61237.36</v>
      </c>
      <c r="AL49">
        <v>39450</v>
      </c>
      <c r="AN49" s="76">
        <f t="shared" si="1"/>
        <v>726614.82000000007</v>
      </c>
      <c r="AO49" s="31">
        <f t="shared" si="2"/>
        <v>5500</v>
      </c>
      <c r="AP49" s="21">
        <f t="shared" si="3"/>
        <v>721114.82000000007</v>
      </c>
      <c r="AQ49" s="15">
        <f t="shared" si="4"/>
        <v>1972196.75</v>
      </c>
      <c r="AR49" s="16">
        <f t="shared" si="5"/>
        <v>1556651.04</v>
      </c>
      <c r="AS49" s="26">
        <f t="shared" si="6"/>
        <v>415545.70999999996</v>
      </c>
    </row>
    <row r="50" spans="1:45" x14ac:dyDescent="0.25">
      <c r="A50" t="s">
        <v>533</v>
      </c>
      <c r="B50" t="s">
        <v>534</v>
      </c>
      <c r="C50" s="71">
        <v>2730</v>
      </c>
      <c r="D50" s="58" t="s">
        <v>1293</v>
      </c>
      <c r="E50" t="s">
        <v>3227</v>
      </c>
      <c r="F50" s="297">
        <v>307159.19</v>
      </c>
      <c r="G50" s="297">
        <v>0</v>
      </c>
      <c r="H50" s="297">
        <v>460542.87</v>
      </c>
      <c r="J50">
        <v>-254254.7</v>
      </c>
      <c r="K50">
        <v>-514052.4</v>
      </c>
      <c r="O50" s="297">
        <v>0</v>
      </c>
      <c r="R50" s="297">
        <v>0</v>
      </c>
      <c r="S50">
        <v>4586</v>
      </c>
      <c r="U50">
        <v>-1812611.88</v>
      </c>
      <c r="V50">
        <v>1780248.13</v>
      </c>
      <c r="Y50" s="297">
        <v>646378.63</v>
      </c>
      <c r="Z50" s="297">
        <v>56678</v>
      </c>
      <c r="AA50" s="297">
        <v>360.18</v>
      </c>
      <c r="AC50" s="297">
        <v>1255066</v>
      </c>
      <c r="AD50" s="297">
        <v>157691.5</v>
      </c>
      <c r="AE50">
        <v>1299334</v>
      </c>
      <c r="AH50">
        <v>227419.18</v>
      </c>
      <c r="AI50">
        <v>119748.42</v>
      </c>
      <c r="AL50">
        <v>23000</v>
      </c>
      <c r="AN50" s="76">
        <f t="shared" si="1"/>
        <v>767702.06</v>
      </c>
      <c r="AO50" s="31">
        <f t="shared" si="2"/>
        <v>0</v>
      </c>
      <c r="AP50" s="21">
        <f t="shared" si="3"/>
        <v>767702.06</v>
      </c>
      <c r="AQ50" s="15">
        <f t="shared" si="4"/>
        <v>2116174.31</v>
      </c>
      <c r="AR50" s="16">
        <f t="shared" si="5"/>
        <v>1669501.5999999999</v>
      </c>
      <c r="AS50" s="26">
        <f t="shared" si="6"/>
        <v>446672.7100000002</v>
      </c>
    </row>
    <row r="51" spans="1:45" x14ac:dyDescent="0.25">
      <c r="A51" t="s">
        <v>533</v>
      </c>
      <c r="B51" t="s">
        <v>534</v>
      </c>
      <c r="C51" s="71">
        <v>2627</v>
      </c>
      <c r="D51" s="58" t="s">
        <v>1294</v>
      </c>
      <c r="E51" t="s">
        <v>3228</v>
      </c>
      <c r="F51" s="297">
        <v>555363.1</v>
      </c>
      <c r="G51" s="297">
        <v>515274.2</v>
      </c>
      <c r="H51" s="297">
        <v>12477.37</v>
      </c>
      <c r="J51">
        <v>1041562.72</v>
      </c>
      <c r="K51">
        <v>296797.14</v>
      </c>
      <c r="Q51" s="297">
        <v>57130</v>
      </c>
      <c r="R51" s="297">
        <v>3327.6</v>
      </c>
      <c r="S51">
        <v>28800</v>
      </c>
      <c r="U51">
        <v>-860740.51</v>
      </c>
      <c r="V51">
        <v>2690789.95</v>
      </c>
      <c r="Y51" s="297">
        <v>1184066.27</v>
      </c>
      <c r="AA51" s="297">
        <v>1034.17</v>
      </c>
      <c r="AC51" s="297">
        <v>1061860</v>
      </c>
      <c r="AD51" s="297">
        <v>24440</v>
      </c>
      <c r="AE51">
        <v>1220706</v>
      </c>
      <c r="AF51">
        <v>2250</v>
      </c>
      <c r="AH51">
        <v>343242.95</v>
      </c>
      <c r="AI51">
        <v>394</v>
      </c>
      <c r="AL51">
        <v>43000</v>
      </c>
      <c r="AN51" s="76">
        <f t="shared" si="1"/>
        <v>1083114.6700000002</v>
      </c>
      <c r="AO51" s="31">
        <f t="shared" si="2"/>
        <v>60457.599999999999</v>
      </c>
      <c r="AP51" s="21">
        <f t="shared" si="3"/>
        <v>1022657.0700000002</v>
      </c>
      <c r="AQ51" s="15">
        <f t="shared" si="4"/>
        <v>2271400.44</v>
      </c>
      <c r="AR51" s="16">
        <f t="shared" si="5"/>
        <v>1609592.95</v>
      </c>
      <c r="AS51" s="26">
        <f t="shared" si="6"/>
        <v>661807.49</v>
      </c>
    </row>
    <row r="52" spans="1:45" x14ac:dyDescent="0.25">
      <c r="A52" t="s">
        <v>533</v>
      </c>
      <c r="B52" t="s">
        <v>534</v>
      </c>
      <c r="C52" s="71">
        <v>1841</v>
      </c>
      <c r="D52" s="58" t="s">
        <v>1295</v>
      </c>
      <c r="E52" t="s">
        <v>3229</v>
      </c>
      <c r="F52" s="297">
        <v>874379.61</v>
      </c>
      <c r="G52" s="297">
        <v>10000</v>
      </c>
      <c r="H52" s="297">
        <v>152231.26999999999</v>
      </c>
      <c r="J52">
        <v>292250</v>
      </c>
      <c r="K52">
        <v>-64398.22</v>
      </c>
      <c r="R52" s="297">
        <v>5606</v>
      </c>
      <c r="U52">
        <v>-780871.02</v>
      </c>
      <c r="V52">
        <v>2057308.95</v>
      </c>
      <c r="Y52" s="297">
        <v>578332.85</v>
      </c>
      <c r="AC52" s="297">
        <v>858800</v>
      </c>
      <c r="AD52" s="297">
        <v>61250</v>
      </c>
      <c r="AE52">
        <v>1000360</v>
      </c>
      <c r="AH52">
        <v>187599.5</v>
      </c>
      <c r="AI52">
        <v>67004.62</v>
      </c>
      <c r="AL52">
        <v>73000</v>
      </c>
      <c r="AN52" s="76">
        <f t="shared" si="1"/>
        <v>1036610.88</v>
      </c>
      <c r="AO52" s="31">
        <f t="shared" si="2"/>
        <v>5606</v>
      </c>
      <c r="AP52" s="21">
        <f t="shared" si="3"/>
        <v>1031004.88</v>
      </c>
      <c r="AQ52" s="15">
        <f t="shared" si="4"/>
        <v>1498382.85</v>
      </c>
      <c r="AR52" s="16">
        <f t="shared" si="5"/>
        <v>1327964.1200000001</v>
      </c>
      <c r="AS52" s="26">
        <f t="shared" si="6"/>
        <v>170418.72999999998</v>
      </c>
    </row>
    <row r="53" spans="1:45" x14ac:dyDescent="0.25">
      <c r="A53" t="s">
        <v>533</v>
      </c>
      <c r="B53" t="s">
        <v>534</v>
      </c>
      <c r="C53" s="71">
        <v>2414</v>
      </c>
      <c r="D53" s="58" t="s">
        <v>1296</v>
      </c>
      <c r="E53" t="s">
        <v>3230</v>
      </c>
      <c r="F53" s="297">
        <v>412147.95</v>
      </c>
      <c r="G53" s="297">
        <v>0</v>
      </c>
      <c r="H53" s="297">
        <v>41548.31</v>
      </c>
      <c r="J53">
        <v>106247.75</v>
      </c>
      <c r="K53">
        <v>102199.79</v>
      </c>
      <c r="R53" s="297">
        <v>-4958.6099999999997</v>
      </c>
      <c r="U53">
        <v>-1505596.72</v>
      </c>
      <c r="V53">
        <v>1988049.06</v>
      </c>
      <c r="Y53" s="297">
        <v>760862.82</v>
      </c>
      <c r="AA53" s="297">
        <v>536.30999999999995</v>
      </c>
      <c r="AD53" s="297">
        <v>188800</v>
      </c>
      <c r="AE53">
        <v>194216</v>
      </c>
      <c r="AH53">
        <v>254206.46</v>
      </c>
      <c r="AI53">
        <v>39676.6</v>
      </c>
      <c r="AL53">
        <v>18000</v>
      </c>
      <c r="AN53" s="76">
        <f t="shared" si="1"/>
        <v>453696.26</v>
      </c>
      <c r="AO53" s="31">
        <f t="shared" si="2"/>
        <v>-4958.6099999999997</v>
      </c>
      <c r="AP53" s="21">
        <f t="shared" si="3"/>
        <v>458654.87</v>
      </c>
      <c r="AQ53" s="15">
        <f t="shared" si="4"/>
        <v>950199.13</v>
      </c>
      <c r="AR53" s="16">
        <f t="shared" si="5"/>
        <v>506099.05999999994</v>
      </c>
      <c r="AS53" s="26">
        <f t="shared" si="6"/>
        <v>444100.07000000007</v>
      </c>
    </row>
    <row r="54" spans="1:45" x14ac:dyDescent="0.25">
      <c r="A54" t="s">
        <v>533</v>
      </c>
      <c r="B54" t="s">
        <v>534</v>
      </c>
      <c r="C54" s="71">
        <v>1799</v>
      </c>
      <c r="D54" s="58" t="s">
        <v>1297</v>
      </c>
      <c r="E54" t="s">
        <v>3231</v>
      </c>
      <c r="F54" s="297">
        <v>263408.44</v>
      </c>
      <c r="G54" s="297">
        <v>0</v>
      </c>
      <c r="H54" s="297">
        <v>324005.12</v>
      </c>
      <c r="J54">
        <v>-3693.95</v>
      </c>
      <c r="K54">
        <v>80682.06</v>
      </c>
      <c r="O54" s="297">
        <v>5000</v>
      </c>
      <c r="R54" s="297">
        <v>1431</v>
      </c>
      <c r="U54">
        <v>-1523081.84</v>
      </c>
      <c r="V54">
        <v>1911374.52</v>
      </c>
      <c r="Y54" s="297">
        <v>720899.57</v>
      </c>
      <c r="Z54" s="297">
        <v>95000</v>
      </c>
      <c r="AA54" s="297">
        <v>365.72</v>
      </c>
      <c r="AC54" s="297">
        <v>1036940</v>
      </c>
      <c r="AD54" s="297">
        <v>131000</v>
      </c>
      <c r="AE54">
        <v>1250614</v>
      </c>
      <c r="AH54">
        <v>190190.69</v>
      </c>
      <c r="AI54">
        <v>14462.61</v>
      </c>
      <c r="AL54">
        <v>18000</v>
      </c>
      <c r="AN54" s="76">
        <f t="shared" si="1"/>
        <v>587413.56000000006</v>
      </c>
      <c r="AO54" s="31">
        <f t="shared" si="2"/>
        <v>6431</v>
      </c>
      <c r="AP54" s="21">
        <f t="shared" si="3"/>
        <v>580982.56000000006</v>
      </c>
      <c r="AQ54" s="15">
        <f t="shared" si="4"/>
        <v>1984205.29</v>
      </c>
      <c r="AR54" s="16">
        <f t="shared" si="5"/>
        <v>1473267.3</v>
      </c>
      <c r="AS54" s="26">
        <f t="shared" si="6"/>
        <v>510937.99</v>
      </c>
    </row>
    <row r="55" spans="1:45" x14ac:dyDescent="0.25">
      <c r="A55" t="s">
        <v>537</v>
      </c>
      <c r="B55" t="s">
        <v>538</v>
      </c>
      <c r="C55" s="71">
        <v>2442</v>
      </c>
      <c r="D55" s="58" t="s">
        <v>1298</v>
      </c>
      <c r="E55" t="s">
        <v>3232</v>
      </c>
      <c r="F55" s="297">
        <v>537205.77</v>
      </c>
      <c r="G55" s="297">
        <v>1301.46</v>
      </c>
      <c r="H55" s="297">
        <v>28520.23</v>
      </c>
      <c r="J55">
        <v>6</v>
      </c>
      <c r="K55">
        <v>143942.72</v>
      </c>
      <c r="O55" s="297">
        <v>6000</v>
      </c>
      <c r="R55" s="297">
        <v>385.03</v>
      </c>
      <c r="U55">
        <v>-1359300.18</v>
      </c>
      <c r="V55">
        <v>1946410.43</v>
      </c>
      <c r="X55" s="297">
        <v>577.64</v>
      </c>
      <c r="Y55" s="297">
        <v>785402.19</v>
      </c>
      <c r="Z55" s="297">
        <v>80800</v>
      </c>
      <c r="AC55" s="297">
        <v>824741.4</v>
      </c>
      <c r="AD55" s="297">
        <v>63100</v>
      </c>
      <c r="AE55">
        <v>925939.93</v>
      </c>
      <c r="AF55">
        <v>11240</v>
      </c>
      <c r="AG55">
        <v>23564</v>
      </c>
      <c r="AH55">
        <v>421870.82</v>
      </c>
      <c r="AI55">
        <v>53628.04</v>
      </c>
      <c r="AN55" s="76">
        <f t="shared" si="1"/>
        <v>567027.46</v>
      </c>
      <c r="AO55" s="31">
        <f t="shared" si="2"/>
        <v>6385.03</v>
      </c>
      <c r="AP55" s="21">
        <f t="shared" si="3"/>
        <v>560642.42999999993</v>
      </c>
      <c r="AQ55" s="15">
        <f t="shared" si="4"/>
        <v>1754621.23</v>
      </c>
      <c r="AR55" s="16">
        <f t="shared" si="5"/>
        <v>1436242.79</v>
      </c>
      <c r="AS55" s="26">
        <f t="shared" si="6"/>
        <v>318378.43999999994</v>
      </c>
    </row>
    <row r="56" spans="1:45" x14ac:dyDescent="0.25">
      <c r="A56" t="s">
        <v>537</v>
      </c>
      <c r="B56" t="s">
        <v>538</v>
      </c>
      <c r="C56" s="71">
        <v>1417</v>
      </c>
      <c r="D56" s="58" t="s">
        <v>1299</v>
      </c>
      <c r="E56" t="s">
        <v>3233</v>
      </c>
      <c r="F56" s="297">
        <v>256893.38</v>
      </c>
      <c r="G56" s="297">
        <v>20553</v>
      </c>
      <c r="H56" s="297">
        <v>72134.37</v>
      </c>
      <c r="J56">
        <v>191669.52</v>
      </c>
      <c r="K56">
        <v>44883.17</v>
      </c>
      <c r="O56" s="297">
        <v>5000</v>
      </c>
      <c r="U56">
        <v>-690005.77</v>
      </c>
      <c r="V56">
        <v>1372237.86</v>
      </c>
      <c r="Y56" s="297">
        <v>420109.88</v>
      </c>
      <c r="Z56" s="297">
        <v>77250</v>
      </c>
      <c r="AA56" s="297">
        <v>325.45</v>
      </c>
      <c r="AC56" s="297">
        <v>519942</v>
      </c>
      <c r="AD56" s="297">
        <v>51600</v>
      </c>
      <c r="AE56">
        <v>531942</v>
      </c>
      <c r="AF56">
        <v>5200</v>
      </c>
      <c r="AG56">
        <v>260</v>
      </c>
      <c r="AH56">
        <v>312784.92</v>
      </c>
      <c r="AI56">
        <v>131489.06</v>
      </c>
      <c r="AN56" s="76">
        <f t="shared" si="1"/>
        <v>349580.75</v>
      </c>
      <c r="AO56" s="31">
        <f t="shared" si="2"/>
        <v>5000</v>
      </c>
      <c r="AP56" s="21">
        <f t="shared" si="3"/>
        <v>344580.75</v>
      </c>
      <c r="AQ56" s="15">
        <f t="shared" si="4"/>
        <v>1069227.33</v>
      </c>
      <c r="AR56" s="16">
        <f t="shared" si="5"/>
        <v>981675.98</v>
      </c>
      <c r="AS56" s="26">
        <f t="shared" si="6"/>
        <v>87551.350000000093</v>
      </c>
    </row>
    <row r="57" spans="1:45" x14ac:dyDescent="0.25">
      <c r="A57" t="s">
        <v>537</v>
      </c>
      <c r="B57" t="s">
        <v>538</v>
      </c>
      <c r="C57" s="71">
        <v>1301</v>
      </c>
      <c r="D57" s="58" t="s">
        <v>1300</v>
      </c>
      <c r="E57" t="s">
        <v>3234</v>
      </c>
      <c r="F57" s="297">
        <v>184071.61</v>
      </c>
      <c r="G57" s="297">
        <v>0</v>
      </c>
      <c r="H57" s="297">
        <v>26367.360000000001</v>
      </c>
      <c r="J57">
        <v>15116.33</v>
      </c>
      <c r="K57">
        <v>68446.75</v>
      </c>
      <c r="N57" s="297">
        <v>3000</v>
      </c>
      <c r="O57" s="297">
        <v>5500</v>
      </c>
      <c r="R57" s="297">
        <v>28.04</v>
      </c>
      <c r="U57">
        <v>-717612.88</v>
      </c>
      <c r="V57">
        <v>1028783.07</v>
      </c>
      <c r="X57" s="297">
        <v>189.74</v>
      </c>
      <c r="Y57" s="297">
        <v>568643.16</v>
      </c>
      <c r="AA57" s="297">
        <v>19.04</v>
      </c>
      <c r="AC57" s="297">
        <v>537160</v>
      </c>
      <c r="AD57" s="297">
        <v>38500</v>
      </c>
      <c r="AE57">
        <v>636549.14</v>
      </c>
      <c r="AF57">
        <v>19080</v>
      </c>
      <c r="AG57">
        <v>8864</v>
      </c>
      <c r="AH57">
        <v>325207.51</v>
      </c>
      <c r="AI57">
        <v>38517.47</v>
      </c>
      <c r="AN57" s="76">
        <f t="shared" si="1"/>
        <v>210438.96999999997</v>
      </c>
      <c r="AO57" s="31">
        <f t="shared" si="2"/>
        <v>8528.0400000000009</v>
      </c>
      <c r="AP57" s="21">
        <f t="shared" si="3"/>
        <v>201910.92999999996</v>
      </c>
      <c r="AQ57" s="15">
        <f t="shared" si="4"/>
        <v>1144511.94</v>
      </c>
      <c r="AR57" s="16">
        <f t="shared" si="5"/>
        <v>1028218.12</v>
      </c>
      <c r="AS57" s="26">
        <f t="shared" si="6"/>
        <v>116293.81999999995</v>
      </c>
    </row>
    <row r="58" spans="1:45" x14ac:dyDescent="0.25">
      <c r="A58" t="s">
        <v>537</v>
      </c>
      <c r="B58" t="s">
        <v>538</v>
      </c>
      <c r="C58" s="71">
        <v>2427</v>
      </c>
      <c r="D58" s="58" t="s">
        <v>1301</v>
      </c>
      <c r="E58" t="s">
        <v>3235</v>
      </c>
      <c r="F58" s="297">
        <v>783597.97</v>
      </c>
      <c r="G58" s="297">
        <v>10986.72</v>
      </c>
      <c r="H58" s="297">
        <v>34410.25</v>
      </c>
      <c r="J58">
        <v>53915.77</v>
      </c>
      <c r="K58">
        <v>19439.919999999998</v>
      </c>
      <c r="N58" s="297">
        <v>2000</v>
      </c>
      <c r="O58" s="297">
        <v>5500</v>
      </c>
      <c r="R58" s="297">
        <v>992.36</v>
      </c>
      <c r="U58">
        <v>230730.01</v>
      </c>
      <c r="V58">
        <v>566631.65</v>
      </c>
      <c r="Y58" s="297">
        <v>689201.82</v>
      </c>
      <c r="Z58" s="297">
        <v>89000</v>
      </c>
      <c r="AA58" s="297">
        <v>906.32</v>
      </c>
      <c r="AC58" s="297">
        <v>699097.5</v>
      </c>
      <c r="AD58" s="297">
        <v>39100</v>
      </c>
      <c r="AE58">
        <v>788556.65</v>
      </c>
      <c r="AF58">
        <v>14580</v>
      </c>
      <c r="AG58">
        <v>8360</v>
      </c>
      <c r="AH58">
        <v>424489.82</v>
      </c>
      <c r="AI58">
        <v>27630.74</v>
      </c>
      <c r="AN58" s="76">
        <f t="shared" si="1"/>
        <v>828994.94</v>
      </c>
      <c r="AO58" s="31">
        <f t="shared" si="2"/>
        <v>8492.36</v>
      </c>
      <c r="AP58" s="21">
        <f t="shared" si="3"/>
        <v>820502.58</v>
      </c>
      <c r="AQ58" s="15">
        <f t="shared" si="4"/>
        <v>1517305.64</v>
      </c>
      <c r="AR58" s="16">
        <f t="shared" si="5"/>
        <v>1263617.21</v>
      </c>
      <c r="AS58" s="26">
        <f t="shared" si="6"/>
        <v>253688.42999999993</v>
      </c>
    </row>
    <row r="59" spans="1:45" x14ac:dyDescent="0.25">
      <c r="A59" t="s">
        <v>537</v>
      </c>
      <c r="B59" t="s">
        <v>538</v>
      </c>
      <c r="C59" s="71">
        <v>1385</v>
      </c>
      <c r="D59" s="58" t="s">
        <v>1302</v>
      </c>
      <c r="E59" t="s">
        <v>3236</v>
      </c>
      <c r="F59" s="297">
        <v>362376.44</v>
      </c>
      <c r="G59" s="297">
        <v>-1628.8</v>
      </c>
      <c r="H59" s="297">
        <v>38055.33</v>
      </c>
      <c r="J59">
        <v>1046495.6</v>
      </c>
      <c r="K59">
        <v>157318.29999999999</v>
      </c>
      <c r="O59" s="297">
        <v>4500</v>
      </c>
      <c r="R59" s="297">
        <v>0</v>
      </c>
      <c r="U59">
        <v>-258925.99</v>
      </c>
      <c r="V59">
        <v>1787234.17</v>
      </c>
      <c r="Y59" s="297">
        <v>613268.14</v>
      </c>
      <c r="Z59" s="297">
        <v>103000</v>
      </c>
      <c r="AA59" s="297">
        <v>271.3</v>
      </c>
      <c r="AC59" s="297">
        <v>704418</v>
      </c>
      <c r="AD59" s="297">
        <v>40100</v>
      </c>
      <c r="AE59">
        <v>806209.38</v>
      </c>
      <c r="AF59">
        <v>6400</v>
      </c>
      <c r="AG59">
        <v>2920</v>
      </c>
      <c r="AH59">
        <v>295704.71000000002</v>
      </c>
      <c r="AI59">
        <v>124459.66</v>
      </c>
      <c r="AN59" s="76">
        <f t="shared" si="1"/>
        <v>398802.97000000003</v>
      </c>
      <c r="AO59" s="31">
        <f t="shared" si="2"/>
        <v>4500</v>
      </c>
      <c r="AP59" s="21">
        <f t="shared" si="3"/>
        <v>394302.97000000003</v>
      </c>
      <c r="AQ59" s="15">
        <f t="shared" si="4"/>
        <v>1461057.44</v>
      </c>
      <c r="AR59" s="16">
        <f t="shared" si="5"/>
        <v>1235693.75</v>
      </c>
      <c r="AS59" s="26">
        <f t="shared" si="6"/>
        <v>225363.68999999994</v>
      </c>
    </row>
    <row r="60" spans="1:45" x14ac:dyDescent="0.25">
      <c r="A60" t="s">
        <v>537</v>
      </c>
      <c r="B60" t="s">
        <v>538</v>
      </c>
      <c r="C60" s="71">
        <v>2740</v>
      </c>
      <c r="D60" s="58" t="s">
        <v>1303</v>
      </c>
      <c r="E60" t="s">
        <v>3237</v>
      </c>
      <c r="F60" s="297">
        <v>159948.88</v>
      </c>
      <c r="G60" s="297">
        <v>196</v>
      </c>
      <c r="H60" s="297">
        <v>49792.89</v>
      </c>
      <c r="J60">
        <v>1803382.16</v>
      </c>
      <c r="K60">
        <v>136148.82</v>
      </c>
      <c r="O60" s="297">
        <v>6000</v>
      </c>
      <c r="R60" s="297">
        <v>7</v>
      </c>
      <c r="U60">
        <v>-1722374.17</v>
      </c>
      <c r="V60">
        <v>3909726.18</v>
      </c>
      <c r="Y60" s="297">
        <v>742287.21</v>
      </c>
      <c r="Z60" s="297">
        <v>144050</v>
      </c>
      <c r="AA60" s="297">
        <v>69.260000000000005</v>
      </c>
      <c r="AC60" s="297">
        <v>1180200</v>
      </c>
      <c r="AD60" s="297">
        <v>58800</v>
      </c>
      <c r="AE60">
        <v>1285316</v>
      </c>
      <c r="AF60">
        <v>4540</v>
      </c>
      <c r="AG60">
        <v>2244</v>
      </c>
      <c r="AH60">
        <v>544101.75</v>
      </c>
      <c r="AI60">
        <v>151164.98000000001</v>
      </c>
      <c r="AN60" s="76">
        <f t="shared" si="1"/>
        <v>209937.77000000002</v>
      </c>
      <c r="AO60" s="31">
        <f t="shared" si="2"/>
        <v>6007</v>
      </c>
      <c r="AP60" s="21">
        <f t="shared" si="3"/>
        <v>203930.77000000002</v>
      </c>
      <c r="AQ60" s="15">
        <f t="shared" si="4"/>
        <v>2125406.4699999997</v>
      </c>
      <c r="AR60" s="16">
        <f t="shared" si="5"/>
        <v>1987366.73</v>
      </c>
      <c r="AS60" s="26">
        <f t="shared" si="6"/>
        <v>138039.73999999976</v>
      </c>
    </row>
    <row r="61" spans="1:45" ht="15.75" customHeight="1" x14ac:dyDescent="0.25">
      <c r="A61" t="s">
        <v>537</v>
      </c>
      <c r="B61" t="s">
        <v>538</v>
      </c>
      <c r="C61" s="71">
        <v>4108</v>
      </c>
      <c r="D61" s="58" t="s">
        <v>1304</v>
      </c>
      <c r="E61" t="s">
        <v>3238</v>
      </c>
      <c r="F61" s="297">
        <v>406325.34</v>
      </c>
      <c r="G61" s="297">
        <v>0</v>
      </c>
      <c r="H61" s="297">
        <v>103248.72</v>
      </c>
      <c r="J61">
        <v>52504.61</v>
      </c>
      <c r="K61">
        <v>740853.49</v>
      </c>
      <c r="N61" s="297">
        <v>6000</v>
      </c>
      <c r="O61" s="297">
        <v>5700</v>
      </c>
      <c r="R61" s="297">
        <v>1694.5</v>
      </c>
      <c r="U61">
        <v>-1175142.74</v>
      </c>
      <c r="V61">
        <v>2469567.41</v>
      </c>
      <c r="X61" s="297">
        <v>505.12</v>
      </c>
      <c r="Y61" s="297">
        <v>672261.22</v>
      </c>
      <c r="Z61" s="297">
        <v>90925</v>
      </c>
      <c r="AC61" s="297">
        <v>1115010.32</v>
      </c>
      <c r="AD61" s="297">
        <v>70300</v>
      </c>
      <c r="AE61">
        <v>1223201.01</v>
      </c>
      <c r="AF61">
        <v>5320</v>
      </c>
      <c r="AG61">
        <v>2808</v>
      </c>
      <c r="AH61">
        <v>441194.39</v>
      </c>
      <c r="AI61">
        <v>89960.27</v>
      </c>
      <c r="AN61" s="76">
        <f t="shared" si="1"/>
        <v>509574.06000000006</v>
      </c>
      <c r="AO61" s="31">
        <f t="shared" si="2"/>
        <v>13394.5</v>
      </c>
      <c r="AP61" s="21">
        <f t="shared" si="3"/>
        <v>496179.56000000006</v>
      </c>
      <c r="AQ61" s="15">
        <f t="shared" si="4"/>
        <v>1949001.6600000001</v>
      </c>
      <c r="AR61" s="16">
        <f t="shared" si="5"/>
        <v>1762483.67</v>
      </c>
      <c r="AS61" s="26">
        <f t="shared" si="6"/>
        <v>186517.99000000022</v>
      </c>
    </row>
    <row r="62" spans="1:45" x14ac:dyDescent="0.25">
      <c r="A62" t="s">
        <v>537</v>
      </c>
      <c r="B62" t="s">
        <v>538</v>
      </c>
      <c r="C62" s="71">
        <v>2522</v>
      </c>
      <c r="D62" s="58" t="s">
        <v>1305</v>
      </c>
      <c r="E62" t="s">
        <v>3323</v>
      </c>
      <c r="F62" s="297">
        <v>356478.57</v>
      </c>
      <c r="G62" s="297">
        <v>0</v>
      </c>
      <c r="H62" s="297">
        <v>53762.18</v>
      </c>
      <c r="J62">
        <v>305874.49</v>
      </c>
      <c r="K62">
        <v>139848.68</v>
      </c>
      <c r="N62" s="297">
        <v>3000</v>
      </c>
      <c r="O62" s="297">
        <v>5500</v>
      </c>
      <c r="R62" s="297">
        <v>148.53</v>
      </c>
      <c r="U62">
        <v>-1302875.49</v>
      </c>
      <c r="V62">
        <v>2114448.44</v>
      </c>
      <c r="Y62" s="297">
        <v>693858.24</v>
      </c>
      <c r="Z62" s="297">
        <v>115500</v>
      </c>
      <c r="AA62" s="297">
        <v>354.18</v>
      </c>
      <c r="AC62" s="297">
        <v>1209075</v>
      </c>
      <c r="AD62" s="297">
        <v>66100</v>
      </c>
      <c r="AE62">
        <v>1225575</v>
      </c>
      <c r="AF62">
        <v>9440</v>
      </c>
      <c r="AG62">
        <v>4220</v>
      </c>
      <c r="AH62">
        <v>539994.24</v>
      </c>
      <c r="AI62">
        <v>57416.24</v>
      </c>
      <c r="AN62" s="76">
        <f t="shared" si="1"/>
        <v>410240.75</v>
      </c>
      <c r="AO62" s="31">
        <f t="shared" si="2"/>
        <v>8648.5300000000007</v>
      </c>
      <c r="AP62" s="21">
        <f t="shared" si="3"/>
        <v>401592.22</v>
      </c>
      <c r="AQ62" s="15">
        <f t="shared" si="4"/>
        <v>2084887.42</v>
      </c>
      <c r="AR62" s="16">
        <f t="shared" si="5"/>
        <v>1836645.48</v>
      </c>
      <c r="AS62" s="26">
        <f t="shared" si="6"/>
        <v>248241.93999999994</v>
      </c>
    </row>
    <row r="63" spans="1:45" x14ac:dyDescent="0.25">
      <c r="A63" t="s">
        <v>537</v>
      </c>
      <c r="B63" t="s">
        <v>538</v>
      </c>
      <c r="C63" s="71">
        <v>1433</v>
      </c>
      <c r="D63" s="58" t="s">
        <v>1306</v>
      </c>
      <c r="E63" t="s">
        <v>3326</v>
      </c>
      <c r="F63" s="297">
        <v>178201.76</v>
      </c>
      <c r="G63" s="297">
        <v>0</v>
      </c>
      <c r="H63" s="297">
        <v>8240.7000000000007</v>
      </c>
      <c r="J63">
        <v>1461944.68</v>
      </c>
      <c r="K63">
        <v>72402.31</v>
      </c>
      <c r="O63" s="297">
        <v>5500</v>
      </c>
      <c r="R63" s="297">
        <v>309</v>
      </c>
      <c r="U63">
        <v>-883861.48</v>
      </c>
      <c r="V63">
        <v>2791483.6</v>
      </c>
      <c r="Y63" s="297">
        <v>549950.43999999994</v>
      </c>
      <c r="Z63" s="297">
        <v>32400</v>
      </c>
      <c r="AA63" s="297">
        <v>312.33999999999997</v>
      </c>
      <c r="AC63" s="297">
        <v>1372356</v>
      </c>
      <c r="AD63" s="297">
        <v>122400</v>
      </c>
      <c r="AE63">
        <v>1539842</v>
      </c>
      <c r="AF63">
        <v>4940</v>
      </c>
      <c r="AG63">
        <v>890</v>
      </c>
      <c r="AH63">
        <v>363650.61</v>
      </c>
      <c r="AI63">
        <v>151957.84</v>
      </c>
      <c r="AN63" s="76">
        <f t="shared" si="1"/>
        <v>186442.46000000002</v>
      </c>
      <c r="AO63" s="31">
        <f t="shared" si="2"/>
        <v>5809</v>
      </c>
      <c r="AP63" s="21">
        <f t="shared" si="3"/>
        <v>180633.46000000002</v>
      </c>
      <c r="AQ63" s="15">
        <f t="shared" si="4"/>
        <v>2077418.7799999998</v>
      </c>
      <c r="AR63" s="16">
        <f t="shared" si="5"/>
        <v>2061280.45</v>
      </c>
      <c r="AS63" s="26">
        <f t="shared" si="6"/>
        <v>16138.329999999842</v>
      </c>
    </row>
    <row r="64" spans="1:45" x14ac:dyDescent="0.25">
      <c r="A64" t="s">
        <v>541</v>
      </c>
      <c r="B64" t="s">
        <v>542</v>
      </c>
      <c r="C64" s="71">
        <v>4846</v>
      </c>
      <c r="D64" s="58" t="s">
        <v>1307</v>
      </c>
      <c r="E64" t="s">
        <v>3239</v>
      </c>
      <c r="F64" s="297">
        <v>1258283.6100000001</v>
      </c>
      <c r="G64" s="297">
        <v>0</v>
      </c>
      <c r="H64" s="297">
        <v>495103.81</v>
      </c>
      <c r="J64">
        <v>288280.31</v>
      </c>
      <c r="K64">
        <v>410496.55</v>
      </c>
      <c r="Q64" s="297">
        <v>115715</v>
      </c>
      <c r="R64" s="297">
        <v>17130.5</v>
      </c>
      <c r="S64">
        <v>500</v>
      </c>
      <c r="U64">
        <v>176257.1</v>
      </c>
      <c r="V64">
        <v>1683662.57</v>
      </c>
      <c r="Y64" s="297">
        <v>827223.87</v>
      </c>
      <c r="Z64" s="297">
        <v>55600</v>
      </c>
      <c r="AA64" s="297">
        <v>1446.83</v>
      </c>
      <c r="AC64" s="297">
        <v>2089764.5</v>
      </c>
      <c r="AD64" s="297">
        <v>95001</v>
      </c>
      <c r="AE64">
        <v>2209602.5</v>
      </c>
      <c r="AF64">
        <v>21720</v>
      </c>
      <c r="AH64">
        <v>347193.57</v>
      </c>
      <c r="AI64">
        <v>111727.18</v>
      </c>
      <c r="AN64" s="76">
        <f t="shared" si="1"/>
        <v>1753387.4200000002</v>
      </c>
      <c r="AO64" s="31">
        <f t="shared" si="2"/>
        <v>132845.5</v>
      </c>
      <c r="AP64" s="21">
        <f t="shared" si="3"/>
        <v>1620541.9200000002</v>
      </c>
      <c r="AQ64" s="15">
        <f t="shared" si="4"/>
        <v>3069036.2</v>
      </c>
      <c r="AR64" s="16">
        <f t="shared" si="5"/>
        <v>2690243.25</v>
      </c>
      <c r="AS64" s="26">
        <f t="shared" si="6"/>
        <v>378792.95000000019</v>
      </c>
    </row>
    <row r="65" spans="1:45" x14ac:dyDescent="0.25">
      <c r="A65" t="s">
        <v>541</v>
      </c>
      <c r="B65" t="s">
        <v>542</v>
      </c>
      <c r="C65" s="71">
        <v>2013</v>
      </c>
      <c r="D65" s="58" t="s">
        <v>1308</v>
      </c>
      <c r="E65" t="s">
        <v>3240</v>
      </c>
      <c r="F65" s="297">
        <v>757101.96</v>
      </c>
      <c r="G65" s="297">
        <v>0</v>
      </c>
      <c r="H65" s="297">
        <v>72597</v>
      </c>
      <c r="J65">
        <v>-91864.52</v>
      </c>
      <c r="K65">
        <v>287922.56</v>
      </c>
      <c r="Q65" s="297">
        <v>74250</v>
      </c>
      <c r="R65" s="297">
        <v>28452</v>
      </c>
      <c r="T65">
        <v>-1786917.21</v>
      </c>
      <c r="U65">
        <v>1565047.72</v>
      </c>
      <c r="V65">
        <v>1188971.67</v>
      </c>
      <c r="Y65" s="297">
        <v>666072.94999999995</v>
      </c>
      <c r="AA65" s="297">
        <v>1191.19</v>
      </c>
      <c r="AC65" s="297">
        <v>678646.5</v>
      </c>
      <c r="AD65" s="297">
        <v>68714.399999999994</v>
      </c>
      <c r="AE65">
        <v>841638.9</v>
      </c>
      <c r="AF65">
        <v>15048</v>
      </c>
      <c r="AH65">
        <v>291945.32</v>
      </c>
      <c r="AI65">
        <v>171965</v>
      </c>
      <c r="AN65" s="76">
        <f t="shared" si="1"/>
        <v>829698.96</v>
      </c>
      <c r="AO65" s="31">
        <f t="shared" si="2"/>
        <v>102702</v>
      </c>
      <c r="AP65" s="21">
        <f t="shared" si="3"/>
        <v>726996.96</v>
      </c>
      <c r="AQ65" s="15">
        <f t="shared" si="4"/>
        <v>1414625.0399999998</v>
      </c>
      <c r="AR65" s="16">
        <f t="shared" si="5"/>
        <v>1320597.22</v>
      </c>
      <c r="AS65" s="26">
        <f t="shared" si="6"/>
        <v>94027.819999999832</v>
      </c>
    </row>
    <row r="66" spans="1:45" x14ac:dyDescent="0.25">
      <c r="A66" t="s">
        <v>541</v>
      </c>
      <c r="B66" t="s">
        <v>542</v>
      </c>
      <c r="C66" s="71">
        <v>1672</v>
      </c>
      <c r="D66" s="58" t="s">
        <v>1309</v>
      </c>
      <c r="E66" t="s">
        <v>3241</v>
      </c>
      <c r="F66" s="297">
        <v>374851.54</v>
      </c>
      <c r="G66" s="297">
        <v>0</v>
      </c>
      <c r="H66" s="297">
        <v>77509.31</v>
      </c>
      <c r="J66">
        <v>307019.19</v>
      </c>
      <c r="K66">
        <v>278247.26</v>
      </c>
      <c r="R66" s="297">
        <v>110</v>
      </c>
      <c r="U66">
        <v>-893736.9</v>
      </c>
      <c r="V66">
        <v>2121250.9300000002</v>
      </c>
      <c r="X66" s="297">
        <v>1135.53</v>
      </c>
      <c r="Y66" s="297">
        <v>595697.31999999995</v>
      </c>
      <c r="Z66" s="297">
        <v>2400</v>
      </c>
      <c r="AC66" s="297">
        <v>1120215.5</v>
      </c>
      <c r="AD66" s="297">
        <v>50000</v>
      </c>
      <c r="AE66">
        <v>1334896.5</v>
      </c>
      <c r="AH66">
        <v>293600</v>
      </c>
      <c r="AI66">
        <v>185529.08</v>
      </c>
      <c r="AN66" s="76">
        <f t="shared" si="1"/>
        <v>452360.85</v>
      </c>
      <c r="AO66" s="31">
        <f t="shared" si="2"/>
        <v>110</v>
      </c>
      <c r="AP66" s="21">
        <f t="shared" si="3"/>
        <v>452250.85</v>
      </c>
      <c r="AQ66" s="15">
        <f t="shared" si="4"/>
        <v>1769448.35</v>
      </c>
      <c r="AR66" s="16">
        <f t="shared" si="5"/>
        <v>1814025.58</v>
      </c>
      <c r="AS66" s="26">
        <f t="shared" si="6"/>
        <v>-44577.229999999981</v>
      </c>
    </row>
    <row r="67" spans="1:45" x14ac:dyDescent="0.25">
      <c r="A67" t="s">
        <v>541</v>
      </c>
      <c r="B67" t="s">
        <v>542</v>
      </c>
      <c r="C67" s="71">
        <v>4546</v>
      </c>
      <c r="D67" s="58" t="s">
        <v>1310</v>
      </c>
      <c r="E67" t="s">
        <v>3242</v>
      </c>
      <c r="F67" s="297">
        <v>433221.94</v>
      </c>
      <c r="G67" s="297">
        <v>0</v>
      </c>
      <c r="H67" s="297">
        <v>293218.06</v>
      </c>
      <c r="J67">
        <v>8</v>
      </c>
      <c r="K67">
        <v>295076.83</v>
      </c>
      <c r="Q67" s="297">
        <v>53800</v>
      </c>
      <c r="R67" s="297">
        <v>985.4</v>
      </c>
      <c r="U67">
        <v>-217371.63</v>
      </c>
      <c r="V67">
        <v>1374864.38</v>
      </c>
      <c r="Y67" s="297">
        <v>917198.38</v>
      </c>
      <c r="Z67" s="297">
        <v>142000</v>
      </c>
      <c r="AA67" s="297">
        <v>1174.3399999999999</v>
      </c>
      <c r="AC67" s="297">
        <v>1385101</v>
      </c>
      <c r="AE67">
        <v>1725767.02</v>
      </c>
      <c r="AF67">
        <v>51362</v>
      </c>
      <c r="AG67">
        <v>19844</v>
      </c>
      <c r="AH67">
        <v>507503.62</v>
      </c>
      <c r="AI67">
        <v>158142.9</v>
      </c>
      <c r="AN67" s="76">
        <f t="shared" si="1"/>
        <v>726440</v>
      </c>
      <c r="AO67" s="31">
        <f t="shared" si="2"/>
        <v>54785.4</v>
      </c>
      <c r="AP67" s="21">
        <f t="shared" si="3"/>
        <v>671654.6</v>
      </c>
      <c r="AQ67" s="15">
        <f t="shared" si="4"/>
        <v>2445473.7199999997</v>
      </c>
      <c r="AR67" s="16">
        <f t="shared" si="5"/>
        <v>2462619.54</v>
      </c>
      <c r="AS67" s="26">
        <f t="shared" si="6"/>
        <v>-17145.820000000298</v>
      </c>
    </row>
    <row r="68" spans="1:45" x14ac:dyDescent="0.25">
      <c r="A68" t="s">
        <v>541</v>
      </c>
      <c r="B68" t="s">
        <v>542</v>
      </c>
      <c r="C68" s="71">
        <v>3867</v>
      </c>
      <c r="D68" s="58" t="s">
        <v>1311</v>
      </c>
      <c r="E68" t="s">
        <v>3243</v>
      </c>
      <c r="F68" s="297">
        <v>467260.92</v>
      </c>
      <c r="G68" s="297">
        <v>0</v>
      </c>
      <c r="H68" s="297">
        <v>77943.44</v>
      </c>
      <c r="J68">
        <v>216109.49</v>
      </c>
      <c r="K68">
        <v>718350.24</v>
      </c>
      <c r="Q68" s="297">
        <v>30000</v>
      </c>
      <c r="R68" s="297">
        <v>84499</v>
      </c>
      <c r="U68">
        <v>-997455.85</v>
      </c>
      <c r="V68">
        <v>2680574.06</v>
      </c>
      <c r="Y68" s="297">
        <v>1182148.07</v>
      </c>
      <c r="AA68" s="297">
        <v>1389.85</v>
      </c>
      <c r="AC68" s="297">
        <v>2634785.2400000002</v>
      </c>
      <c r="AD68" s="297">
        <v>86281.76</v>
      </c>
      <c r="AE68">
        <v>3142988.77</v>
      </c>
      <c r="AF68">
        <v>1684</v>
      </c>
      <c r="AH68">
        <v>464589.15</v>
      </c>
      <c r="AI68">
        <v>362396.12</v>
      </c>
      <c r="AN68" s="76">
        <f t="shared" si="1"/>
        <v>545204.36</v>
      </c>
      <c r="AO68" s="31">
        <f t="shared" si="2"/>
        <v>114499</v>
      </c>
      <c r="AP68" s="21">
        <f t="shared" si="3"/>
        <v>430705.36</v>
      </c>
      <c r="AQ68" s="15">
        <f t="shared" si="4"/>
        <v>3904604.92</v>
      </c>
      <c r="AR68" s="16">
        <f t="shared" si="5"/>
        <v>3971658.04</v>
      </c>
      <c r="AS68" s="26">
        <f t="shared" si="6"/>
        <v>-67053.120000000112</v>
      </c>
    </row>
    <row r="69" spans="1:45" x14ac:dyDescent="0.25">
      <c r="A69" t="s">
        <v>541</v>
      </c>
      <c r="B69" t="s">
        <v>542</v>
      </c>
      <c r="C69" s="71">
        <v>2282</v>
      </c>
      <c r="D69" s="58" t="s">
        <v>1312</v>
      </c>
      <c r="E69" t="s">
        <v>3244</v>
      </c>
      <c r="F69" s="297">
        <v>700211.66</v>
      </c>
      <c r="G69" s="297">
        <v>5000</v>
      </c>
      <c r="H69" s="297">
        <v>209653.02</v>
      </c>
      <c r="J69">
        <v>8397.24</v>
      </c>
      <c r="K69">
        <v>415210.11</v>
      </c>
      <c r="Q69" s="297">
        <v>4020</v>
      </c>
      <c r="R69" s="297">
        <v>4012.1</v>
      </c>
      <c r="S69">
        <v>5000</v>
      </c>
      <c r="U69">
        <v>-964404.7</v>
      </c>
      <c r="V69">
        <v>2191965</v>
      </c>
      <c r="Y69" s="297">
        <v>526711.61</v>
      </c>
      <c r="Z69" s="297">
        <v>119100</v>
      </c>
      <c r="AA69" s="297">
        <v>653.05999999999995</v>
      </c>
      <c r="AC69" s="297">
        <v>1165330</v>
      </c>
      <c r="AE69">
        <v>1345725</v>
      </c>
      <c r="AG69">
        <v>3104</v>
      </c>
      <c r="AH69">
        <v>201042.78</v>
      </c>
      <c r="AI69">
        <v>69416.259999999995</v>
      </c>
      <c r="AL69">
        <v>277</v>
      </c>
      <c r="AN69" s="76">
        <f t="shared" ref="AN69:AN132" si="7">SUM(F69:I69)</f>
        <v>914864.68</v>
      </c>
      <c r="AO69" s="31">
        <f t="shared" ref="AO69:AO132" si="8">SUM(N69:R69)</f>
        <v>8032.1</v>
      </c>
      <c r="AP69" s="21">
        <f t="shared" ref="AP69:AP132" si="9">AN69-AO69</f>
        <v>906832.58000000007</v>
      </c>
      <c r="AQ69" s="15">
        <f t="shared" ref="AQ69:AQ132" si="10">SUM(W69:AD69)</f>
        <v>1811794.67</v>
      </c>
      <c r="AR69" s="16">
        <f t="shared" ref="AR69:AR132" si="11">SUM(AE69:AM69)</f>
        <v>1619565.04</v>
      </c>
      <c r="AS69" s="26">
        <f t="shared" ref="AS69:AS132" si="12">AQ69-AR69</f>
        <v>192229.62999999989</v>
      </c>
    </row>
    <row r="70" spans="1:45" x14ac:dyDescent="0.25">
      <c r="A70" t="s">
        <v>541</v>
      </c>
      <c r="B70" t="s">
        <v>542</v>
      </c>
      <c r="C70" s="71">
        <v>2718</v>
      </c>
      <c r="D70" s="58" t="s">
        <v>1313</v>
      </c>
      <c r="E70" t="s">
        <v>3245</v>
      </c>
      <c r="F70" s="297">
        <v>750693.32</v>
      </c>
      <c r="G70" s="297">
        <v>0</v>
      </c>
      <c r="H70" s="297">
        <v>78663.97</v>
      </c>
      <c r="J70">
        <v>8118.15</v>
      </c>
      <c r="K70">
        <v>394686.63</v>
      </c>
      <c r="R70" s="297">
        <v>383.76</v>
      </c>
      <c r="U70">
        <v>157791.46</v>
      </c>
      <c r="V70">
        <v>1302561.3500000001</v>
      </c>
      <c r="X70" s="297">
        <v>297.64999999999998</v>
      </c>
      <c r="Y70" s="297">
        <v>676648.64</v>
      </c>
      <c r="Z70" s="297">
        <v>610</v>
      </c>
      <c r="AA70" s="297">
        <v>240</v>
      </c>
      <c r="AC70" s="297">
        <v>1576618.1</v>
      </c>
      <c r="AE70">
        <v>1737258.1</v>
      </c>
      <c r="AH70">
        <v>389024.51</v>
      </c>
      <c r="AI70">
        <v>138958.48000000001</v>
      </c>
      <c r="AK70">
        <v>14222.8</v>
      </c>
      <c r="AN70" s="76">
        <f t="shared" si="7"/>
        <v>829357.28999999992</v>
      </c>
      <c r="AO70" s="31">
        <f t="shared" si="8"/>
        <v>383.76</v>
      </c>
      <c r="AP70" s="21">
        <f t="shared" si="9"/>
        <v>828973.52999999991</v>
      </c>
      <c r="AQ70" s="15">
        <f t="shared" si="10"/>
        <v>2254414.39</v>
      </c>
      <c r="AR70" s="16">
        <f t="shared" si="11"/>
        <v>2279463.89</v>
      </c>
      <c r="AS70" s="26">
        <f t="shared" si="12"/>
        <v>-25049.5</v>
      </c>
    </row>
    <row r="71" spans="1:45" x14ac:dyDescent="0.25">
      <c r="A71" t="s">
        <v>541</v>
      </c>
      <c r="B71" t="s">
        <v>542</v>
      </c>
      <c r="C71" s="71">
        <v>4883</v>
      </c>
      <c r="D71" s="58" t="s">
        <v>1314</v>
      </c>
      <c r="E71" t="s">
        <v>3246</v>
      </c>
      <c r="F71" s="297">
        <v>862495.46</v>
      </c>
      <c r="G71" s="297">
        <v>0</v>
      </c>
      <c r="H71" s="297">
        <v>152721.95000000001</v>
      </c>
      <c r="J71">
        <v>337715.09</v>
      </c>
      <c r="K71">
        <v>445990.5</v>
      </c>
      <c r="Q71" s="297">
        <v>123810</v>
      </c>
      <c r="R71" s="297">
        <v>464</v>
      </c>
      <c r="U71">
        <v>-2988.6</v>
      </c>
      <c r="V71">
        <v>1726865.73</v>
      </c>
      <c r="Y71" s="297">
        <v>996797.6</v>
      </c>
      <c r="Z71" s="297">
        <v>70780</v>
      </c>
      <c r="AA71" s="297">
        <v>1348.01</v>
      </c>
      <c r="AC71" s="297">
        <v>1360432.8</v>
      </c>
      <c r="AD71" s="297">
        <v>91840</v>
      </c>
      <c r="AE71">
        <v>1734535.8</v>
      </c>
      <c r="AF71">
        <v>14888</v>
      </c>
      <c r="AH71">
        <v>488612.53</v>
      </c>
      <c r="AI71">
        <v>93520.21</v>
      </c>
      <c r="AN71" s="76">
        <f t="shared" si="7"/>
        <v>1015217.4099999999</v>
      </c>
      <c r="AO71" s="31">
        <f t="shared" si="8"/>
        <v>124274</v>
      </c>
      <c r="AP71" s="21">
        <f t="shared" si="9"/>
        <v>890943.40999999992</v>
      </c>
      <c r="AQ71" s="15">
        <f t="shared" si="10"/>
        <v>2521198.41</v>
      </c>
      <c r="AR71" s="16">
        <f t="shared" si="11"/>
        <v>2331556.54</v>
      </c>
      <c r="AS71" s="26">
        <f t="shared" si="12"/>
        <v>189641.87000000011</v>
      </c>
    </row>
    <row r="72" spans="1:45" x14ac:dyDescent="0.25">
      <c r="A72" t="s">
        <v>541</v>
      </c>
      <c r="B72" t="s">
        <v>542</v>
      </c>
      <c r="C72" s="71">
        <v>4275</v>
      </c>
      <c r="D72" s="58" t="s">
        <v>1315</v>
      </c>
      <c r="E72" t="s">
        <v>3247</v>
      </c>
      <c r="F72" s="297">
        <v>489877.23</v>
      </c>
      <c r="G72" s="297">
        <v>0</v>
      </c>
      <c r="H72" s="297">
        <v>241530.56</v>
      </c>
      <c r="J72">
        <v>175303.32</v>
      </c>
      <c r="K72">
        <v>484191.85</v>
      </c>
      <c r="O72" s="297">
        <v>5455.2</v>
      </c>
      <c r="Q72" s="297">
        <v>200410</v>
      </c>
      <c r="R72" s="297">
        <v>0</v>
      </c>
      <c r="U72">
        <v>-241310.37</v>
      </c>
      <c r="V72">
        <v>1340923.19</v>
      </c>
      <c r="Y72" s="297">
        <v>1074181.42</v>
      </c>
      <c r="Z72" s="297">
        <v>132090</v>
      </c>
      <c r="AA72" s="297">
        <v>892.48</v>
      </c>
      <c r="AC72" s="297">
        <v>1477292.3</v>
      </c>
      <c r="AD72" s="297">
        <v>102600</v>
      </c>
      <c r="AE72">
        <v>1818127.3</v>
      </c>
      <c r="AF72">
        <v>11760</v>
      </c>
      <c r="AG72">
        <v>3136</v>
      </c>
      <c r="AH72">
        <v>516378.82</v>
      </c>
      <c r="AI72">
        <v>135379.14000000001</v>
      </c>
      <c r="AN72" s="76">
        <f t="shared" si="7"/>
        <v>731407.79</v>
      </c>
      <c r="AO72" s="31">
        <f t="shared" si="8"/>
        <v>205865.2</v>
      </c>
      <c r="AP72" s="21">
        <f t="shared" si="9"/>
        <v>525542.59000000008</v>
      </c>
      <c r="AQ72" s="15">
        <f t="shared" si="10"/>
        <v>2787056.2</v>
      </c>
      <c r="AR72" s="16">
        <f t="shared" si="11"/>
        <v>2484781.2600000002</v>
      </c>
      <c r="AS72" s="26">
        <f t="shared" si="12"/>
        <v>302274.93999999994</v>
      </c>
    </row>
    <row r="73" spans="1:45" x14ac:dyDescent="0.25">
      <c r="A73" t="s">
        <v>541</v>
      </c>
      <c r="B73" t="s">
        <v>542</v>
      </c>
      <c r="C73" s="71">
        <v>3121</v>
      </c>
      <c r="D73" s="58" t="s">
        <v>1316</v>
      </c>
      <c r="E73" t="s">
        <v>3248</v>
      </c>
      <c r="F73" s="297">
        <v>709847.04000000004</v>
      </c>
      <c r="G73" s="297">
        <v>30000</v>
      </c>
      <c r="H73" s="297">
        <v>167136.15</v>
      </c>
      <c r="J73">
        <v>502774.97</v>
      </c>
      <c r="K73">
        <v>179916.78</v>
      </c>
      <c r="O73" s="297">
        <v>2232.2199999999998</v>
      </c>
      <c r="Q73" s="297">
        <v>129954</v>
      </c>
      <c r="R73" s="297">
        <v>49601</v>
      </c>
      <c r="T73">
        <v>-24969.200000000001</v>
      </c>
      <c r="U73">
        <v>-50100.89</v>
      </c>
      <c r="V73">
        <v>1495302.14</v>
      </c>
      <c r="Y73" s="297">
        <v>881498.93</v>
      </c>
      <c r="Z73" s="297">
        <v>206125</v>
      </c>
      <c r="AA73" s="297">
        <v>588.41999999999996</v>
      </c>
      <c r="AC73" s="297">
        <v>1229233</v>
      </c>
      <c r="AD73" s="297">
        <v>6055.51</v>
      </c>
      <c r="AE73">
        <v>1421504</v>
      </c>
      <c r="AF73">
        <v>992</v>
      </c>
      <c r="AH73">
        <v>594917.73</v>
      </c>
      <c r="AI73">
        <v>105291.46</v>
      </c>
      <c r="AN73" s="76">
        <f t="shared" si="7"/>
        <v>906983.19000000006</v>
      </c>
      <c r="AO73" s="31">
        <f t="shared" si="8"/>
        <v>181787.22</v>
      </c>
      <c r="AP73" s="21">
        <f t="shared" si="9"/>
        <v>725195.97000000009</v>
      </c>
      <c r="AQ73" s="15">
        <f t="shared" si="10"/>
        <v>2323500.86</v>
      </c>
      <c r="AR73" s="16">
        <f t="shared" si="11"/>
        <v>2122705.19</v>
      </c>
      <c r="AS73" s="26">
        <f t="shared" si="12"/>
        <v>200795.66999999993</v>
      </c>
    </row>
    <row r="74" spans="1:45" x14ac:dyDescent="0.25">
      <c r="A74" t="s">
        <v>541</v>
      </c>
      <c r="B74" t="s">
        <v>542</v>
      </c>
      <c r="C74" s="71">
        <v>1601</v>
      </c>
      <c r="D74" s="58" t="s">
        <v>1317</v>
      </c>
      <c r="E74" t="s">
        <v>3249</v>
      </c>
      <c r="F74" s="297">
        <v>912731.78</v>
      </c>
      <c r="G74" s="297">
        <v>0</v>
      </c>
      <c r="H74" s="297">
        <v>83871.64</v>
      </c>
      <c r="J74">
        <v>1809745.17</v>
      </c>
      <c r="K74">
        <v>643152</v>
      </c>
      <c r="Q74" s="297">
        <v>160106.9</v>
      </c>
      <c r="R74" s="297">
        <v>70086.720000000001</v>
      </c>
      <c r="U74">
        <v>3025510.46</v>
      </c>
      <c r="V74">
        <v>464694.52</v>
      </c>
      <c r="Y74" s="297">
        <v>453638.56</v>
      </c>
      <c r="Z74" s="297">
        <v>57000.9</v>
      </c>
      <c r="AA74" s="297">
        <v>1333.75</v>
      </c>
      <c r="AC74" s="297">
        <v>1271317.3</v>
      </c>
      <c r="AD74" s="297">
        <v>153800</v>
      </c>
      <c r="AE74">
        <v>1359703.3</v>
      </c>
      <c r="AF74">
        <v>7300</v>
      </c>
      <c r="AH74">
        <v>400136.01</v>
      </c>
      <c r="AI74">
        <v>270495</v>
      </c>
      <c r="AL74">
        <v>1</v>
      </c>
      <c r="AN74" s="76">
        <f t="shared" si="7"/>
        <v>996603.42</v>
      </c>
      <c r="AO74" s="31">
        <f t="shared" si="8"/>
        <v>230193.62</v>
      </c>
      <c r="AP74" s="21">
        <f t="shared" si="9"/>
        <v>766409.8</v>
      </c>
      <c r="AQ74" s="15">
        <f t="shared" si="10"/>
        <v>1937090.51</v>
      </c>
      <c r="AR74" s="16">
        <f t="shared" si="11"/>
        <v>2037635.31</v>
      </c>
      <c r="AS74" s="26">
        <f t="shared" si="12"/>
        <v>-100544.80000000005</v>
      </c>
    </row>
    <row r="75" spans="1:45" x14ac:dyDescent="0.25">
      <c r="A75" t="s">
        <v>541</v>
      </c>
      <c r="B75" t="s">
        <v>542</v>
      </c>
      <c r="C75" s="71">
        <v>4298</v>
      </c>
      <c r="D75" s="58" t="s">
        <v>1318</v>
      </c>
      <c r="E75" t="s">
        <v>3250</v>
      </c>
      <c r="F75" s="297">
        <v>603985.46</v>
      </c>
      <c r="G75" s="297">
        <v>30000</v>
      </c>
      <c r="H75" s="297">
        <v>162294.51</v>
      </c>
      <c r="J75">
        <v>1010278.39</v>
      </c>
      <c r="K75">
        <v>336083.25</v>
      </c>
      <c r="O75" s="297">
        <v>5500</v>
      </c>
      <c r="Q75" s="297">
        <v>114210</v>
      </c>
      <c r="R75" s="297">
        <v>20214</v>
      </c>
      <c r="U75">
        <v>1322138.93</v>
      </c>
      <c r="V75">
        <v>961521.58</v>
      </c>
      <c r="Y75" s="297">
        <v>646840.12</v>
      </c>
      <c r="Z75" s="297">
        <v>144580</v>
      </c>
      <c r="AA75" s="297">
        <v>1336.44</v>
      </c>
      <c r="AC75" s="297">
        <v>1107010</v>
      </c>
      <c r="AD75" s="297">
        <v>189400</v>
      </c>
      <c r="AE75">
        <v>1323134</v>
      </c>
      <c r="AH75">
        <v>603629.37</v>
      </c>
      <c r="AI75">
        <v>189691.09</v>
      </c>
      <c r="AL75">
        <v>30230</v>
      </c>
      <c r="AN75" s="76">
        <f t="shared" si="7"/>
        <v>796279.97</v>
      </c>
      <c r="AO75" s="31">
        <f t="shared" si="8"/>
        <v>139924</v>
      </c>
      <c r="AP75" s="21">
        <f t="shared" si="9"/>
        <v>656355.97</v>
      </c>
      <c r="AQ75" s="15">
        <f t="shared" si="10"/>
        <v>2089166.56</v>
      </c>
      <c r="AR75" s="16">
        <f t="shared" si="11"/>
        <v>2146684.46</v>
      </c>
      <c r="AS75" s="26">
        <f t="shared" si="12"/>
        <v>-57517.899999999907</v>
      </c>
    </row>
    <row r="76" spans="1:45" x14ac:dyDescent="0.25">
      <c r="A76" t="s">
        <v>541</v>
      </c>
      <c r="B76" t="s">
        <v>542</v>
      </c>
      <c r="C76" s="71">
        <v>4211</v>
      </c>
      <c r="D76" s="58" t="s">
        <v>1319</v>
      </c>
      <c r="E76" t="s">
        <v>3251</v>
      </c>
      <c r="F76" s="297">
        <v>1050687.81</v>
      </c>
      <c r="G76" s="297">
        <v>30000</v>
      </c>
      <c r="H76" s="297">
        <v>71533.78</v>
      </c>
      <c r="J76">
        <v>1471345.5</v>
      </c>
      <c r="K76">
        <v>688049.15</v>
      </c>
      <c r="Q76" s="297">
        <v>254900</v>
      </c>
      <c r="R76" s="297">
        <v>-814</v>
      </c>
      <c r="U76">
        <v>666455.65</v>
      </c>
      <c r="V76">
        <v>2317512.06</v>
      </c>
      <c r="Y76" s="297">
        <v>934545.24</v>
      </c>
      <c r="AA76" s="297">
        <v>1251.78</v>
      </c>
      <c r="AC76" s="297">
        <v>1085897.3999999999</v>
      </c>
      <c r="AD76" s="297">
        <v>118200</v>
      </c>
      <c r="AE76">
        <v>1320088.3999999999</v>
      </c>
      <c r="AF76">
        <v>36258</v>
      </c>
      <c r="AH76">
        <v>296392.90999999997</v>
      </c>
      <c r="AI76">
        <v>178005.08</v>
      </c>
      <c r="AN76" s="76">
        <f t="shared" si="7"/>
        <v>1152221.5900000001</v>
      </c>
      <c r="AO76" s="31">
        <f t="shared" si="8"/>
        <v>254086</v>
      </c>
      <c r="AP76" s="21">
        <f t="shared" si="9"/>
        <v>898135.59000000008</v>
      </c>
      <c r="AQ76" s="15">
        <f t="shared" si="10"/>
        <v>2139894.42</v>
      </c>
      <c r="AR76" s="16">
        <f t="shared" si="11"/>
        <v>1830744.39</v>
      </c>
      <c r="AS76" s="26">
        <f t="shared" si="12"/>
        <v>309150.03000000003</v>
      </c>
    </row>
    <row r="77" spans="1:45" x14ac:dyDescent="0.25">
      <c r="A77" t="s">
        <v>541</v>
      </c>
      <c r="B77" t="s">
        <v>542</v>
      </c>
      <c r="C77" s="71">
        <v>3166</v>
      </c>
      <c r="D77" s="58" t="s">
        <v>1320</v>
      </c>
      <c r="E77" t="s">
        <v>3252</v>
      </c>
      <c r="F77" s="297">
        <v>727020.73</v>
      </c>
      <c r="G77" s="297">
        <v>0</v>
      </c>
      <c r="H77" s="297">
        <v>54462.74</v>
      </c>
      <c r="J77">
        <v>413718.28</v>
      </c>
      <c r="K77">
        <v>238592.76</v>
      </c>
      <c r="Q77" s="297">
        <v>314710</v>
      </c>
      <c r="R77" s="297">
        <v>1726.79</v>
      </c>
      <c r="U77">
        <v>-807176.47</v>
      </c>
      <c r="V77">
        <v>2233839.69</v>
      </c>
      <c r="Y77" s="297">
        <v>618706.15</v>
      </c>
      <c r="Z77" s="297">
        <v>17100</v>
      </c>
      <c r="AA77" s="297">
        <v>1226.7</v>
      </c>
      <c r="AC77" s="297">
        <v>1329296.6000000001</v>
      </c>
      <c r="AD77" s="297">
        <v>105900</v>
      </c>
      <c r="AE77">
        <v>1520956.6</v>
      </c>
      <c r="AF77">
        <v>12200</v>
      </c>
      <c r="AH77">
        <v>501906.48</v>
      </c>
      <c r="AI77">
        <v>151454.07999999999</v>
      </c>
      <c r="AN77" s="76">
        <f t="shared" si="7"/>
        <v>781483.47</v>
      </c>
      <c r="AO77" s="31">
        <f t="shared" si="8"/>
        <v>316436.78999999998</v>
      </c>
      <c r="AP77" s="21">
        <f t="shared" si="9"/>
        <v>465046.68</v>
      </c>
      <c r="AQ77" s="15">
        <f t="shared" si="10"/>
        <v>2072229.4500000002</v>
      </c>
      <c r="AR77" s="16">
        <f t="shared" si="11"/>
        <v>2186517.16</v>
      </c>
      <c r="AS77" s="26">
        <f t="shared" si="12"/>
        <v>-114287.70999999996</v>
      </c>
    </row>
    <row r="78" spans="1:45" x14ac:dyDescent="0.25">
      <c r="A78" t="s">
        <v>541</v>
      </c>
      <c r="B78" t="s">
        <v>542</v>
      </c>
      <c r="C78" s="71">
        <v>2186</v>
      </c>
      <c r="D78" s="58" t="s">
        <v>1321</v>
      </c>
      <c r="E78" t="s">
        <v>3324</v>
      </c>
      <c r="F78" s="297">
        <v>630607.61</v>
      </c>
      <c r="G78" s="297">
        <v>7040</v>
      </c>
      <c r="H78" s="297">
        <v>52121.2</v>
      </c>
      <c r="J78">
        <v>75712.28</v>
      </c>
      <c r="K78">
        <v>485520.85</v>
      </c>
      <c r="R78" s="297">
        <v>649</v>
      </c>
      <c r="U78">
        <v>-1257596.3899999999</v>
      </c>
      <c r="V78">
        <v>2560558.21</v>
      </c>
      <c r="Y78" s="297">
        <v>595645.14</v>
      </c>
      <c r="Z78" s="297">
        <v>66000</v>
      </c>
      <c r="AA78" s="297">
        <v>826.38</v>
      </c>
      <c r="AC78" s="297">
        <v>1334040</v>
      </c>
      <c r="AD78" s="297">
        <v>65700</v>
      </c>
      <c r="AE78">
        <v>1529656</v>
      </c>
      <c r="AH78">
        <v>275963.09999999998</v>
      </c>
      <c r="AI78">
        <v>140591.29</v>
      </c>
      <c r="AL78">
        <v>47.01</v>
      </c>
      <c r="AN78" s="76">
        <f t="shared" si="7"/>
        <v>689768.80999999994</v>
      </c>
      <c r="AO78" s="31">
        <f t="shared" si="8"/>
        <v>649</v>
      </c>
      <c r="AP78" s="21">
        <f t="shared" si="9"/>
        <v>689119.80999999994</v>
      </c>
      <c r="AQ78" s="15">
        <f t="shared" si="10"/>
        <v>2062211.52</v>
      </c>
      <c r="AR78" s="16">
        <f t="shared" si="11"/>
        <v>1946257.4000000001</v>
      </c>
      <c r="AS78" s="26">
        <f t="shared" si="12"/>
        <v>115954.11999999988</v>
      </c>
    </row>
    <row r="79" spans="1:45" x14ac:dyDescent="0.25">
      <c r="A79" t="s">
        <v>545</v>
      </c>
      <c r="B79" t="s">
        <v>546</v>
      </c>
      <c r="C79" s="71">
        <v>3311</v>
      </c>
      <c r="D79" s="58" t="s">
        <v>1322</v>
      </c>
      <c r="E79" t="s">
        <v>3253</v>
      </c>
      <c r="F79" s="297">
        <v>193071.74</v>
      </c>
      <c r="G79" s="297">
        <v>11365</v>
      </c>
      <c r="H79" s="297">
        <v>88249.93</v>
      </c>
      <c r="J79">
        <v>142192.65</v>
      </c>
      <c r="K79">
        <v>540594.06000000006</v>
      </c>
      <c r="O79" s="297">
        <v>-131569</v>
      </c>
      <c r="Q79" s="297">
        <v>-31460</v>
      </c>
      <c r="R79" s="297">
        <v>-5191.0200000000004</v>
      </c>
      <c r="U79">
        <v>-280760.81</v>
      </c>
      <c r="V79">
        <v>1212676.51</v>
      </c>
      <c r="Y79" s="297">
        <v>836485.94</v>
      </c>
      <c r="Z79" s="297">
        <v>31460</v>
      </c>
      <c r="AA79" s="297">
        <v>357.03</v>
      </c>
      <c r="AC79" s="297">
        <v>1241800</v>
      </c>
      <c r="AD79" s="297">
        <v>129492</v>
      </c>
      <c r="AE79">
        <v>1384550.5</v>
      </c>
      <c r="AG79">
        <v>10160</v>
      </c>
      <c r="AH79">
        <v>192621.84</v>
      </c>
      <c r="AI79">
        <v>40430.839999999997</v>
      </c>
      <c r="AJ79">
        <v>55000</v>
      </c>
      <c r="AL79">
        <v>12000</v>
      </c>
      <c r="AN79" s="76">
        <f t="shared" si="7"/>
        <v>292686.67</v>
      </c>
      <c r="AO79" s="31">
        <f t="shared" si="8"/>
        <v>-168220.02</v>
      </c>
      <c r="AP79" s="21">
        <f t="shared" si="9"/>
        <v>460906.68999999994</v>
      </c>
      <c r="AQ79" s="15">
        <f t="shared" si="10"/>
        <v>2239594.9699999997</v>
      </c>
      <c r="AR79" s="16">
        <f t="shared" si="11"/>
        <v>1694763.1800000002</v>
      </c>
      <c r="AS79" s="26">
        <f t="shared" si="12"/>
        <v>544831.78999999957</v>
      </c>
    </row>
    <row r="80" spans="1:45" x14ac:dyDescent="0.25">
      <c r="A80" t="s">
        <v>545</v>
      </c>
      <c r="B80" t="s">
        <v>546</v>
      </c>
      <c r="C80" s="71">
        <v>2139</v>
      </c>
      <c r="D80" s="58" t="s">
        <v>1323</v>
      </c>
      <c r="E80" t="s">
        <v>3254</v>
      </c>
      <c r="F80" s="297">
        <v>134387.73000000001</v>
      </c>
      <c r="G80" s="297">
        <v>5475</v>
      </c>
      <c r="H80" s="297">
        <v>72576</v>
      </c>
      <c r="J80">
        <v>24112.86</v>
      </c>
      <c r="K80">
        <v>240543.86</v>
      </c>
      <c r="O80" s="297">
        <v>22438</v>
      </c>
      <c r="Q80" s="297">
        <v>227200</v>
      </c>
      <c r="R80" s="297">
        <v>999.2</v>
      </c>
      <c r="U80">
        <v>-1514594.26</v>
      </c>
      <c r="V80">
        <v>1431387.54</v>
      </c>
      <c r="Y80" s="297">
        <v>692885.01</v>
      </c>
      <c r="AA80" s="297">
        <v>15.71</v>
      </c>
      <c r="AC80" s="297">
        <v>1238900</v>
      </c>
      <c r="AE80">
        <v>1338164</v>
      </c>
      <c r="AH80">
        <v>339219.75</v>
      </c>
      <c r="AI80">
        <v>64692</v>
      </c>
      <c r="AL80">
        <v>50000</v>
      </c>
      <c r="AN80" s="76">
        <f t="shared" si="7"/>
        <v>212438.73</v>
      </c>
      <c r="AO80" s="31">
        <f t="shared" si="8"/>
        <v>250637.2</v>
      </c>
      <c r="AP80" s="21">
        <f t="shared" si="9"/>
        <v>-38198.47</v>
      </c>
      <c r="AQ80" s="15">
        <f t="shared" si="10"/>
        <v>1931800.72</v>
      </c>
      <c r="AR80" s="16">
        <f t="shared" si="11"/>
        <v>1792075.75</v>
      </c>
      <c r="AS80" s="26">
        <f t="shared" si="12"/>
        <v>139724.96999999997</v>
      </c>
    </row>
    <row r="81" spans="1:45" x14ac:dyDescent="0.25">
      <c r="A81" t="s">
        <v>545</v>
      </c>
      <c r="B81" t="s">
        <v>546</v>
      </c>
      <c r="C81" s="71">
        <v>4074</v>
      </c>
      <c r="D81" s="58" t="s">
        <v>1324</v>
      </c>
      <c r="E81" t="s">
        <v>3255</v>
      </c>
      <c r="F81" s="297">
        <v>503799.87</v>
      </c>
      <c r="G81" s="297">
        <v>0</v>
      </c>
      <c r="H81" s="297">
        <v>60089.86</v>
      </c>
      <c r="J81">
        <v>297384.3</v>
      </c>
      <c r="K81">
        <v>939344.11</v>
      </c>
      <c r="O81" s="297">
        <v>40666</v>
      </c>
      <c r="Q81" s="297">
        <v>127350</v>
      </c>
      <c r="R81" s="297">
        <v>12244.17</v>
      </c>
      <c r="U81">
        <v>-349424.76</v>
      </c>
      <c r="V81">
        <v>2041384.85</v>
      </c>
      <c r="Y81" s="297">
        <v>914048.1</v>
      </c>
      <c r="Z81" s="297">
        <v>31500</v>
      </c>
      <c r="AC81" s="297">
        <v>2109200</v>
      </c>
      <c r="AD81" s="297">
        <v>143650</v>
      </c>
      <c r="AE81">
        <v>2345958</v>
      </c>
      <c r="AG81">
        <v>2580</v>
      </c>
      <c r="AH81">
        <v>253269.59</v>
      </c>
      <c r="AI81">
        <v>137415.92000000001</v>
      </c>
      <c r="AL81">
        <v>158672.04999999999</v>
      </c>
      <c r="AN81" s="76">
        <f t="shared" si="7"/>
        <v>563889.73</v>
      </c>
      <c r="AO81" s="31">
        <f t="shared" si="8"/>
        <v>180260.17</v>
      </c>
      <c r="AP81" s="21">
        <f t="shared" si="9"/>
        <v>383629.55999999994</v>
      </c>
      <c r="AQ81" s="15">
        <f t="shared" si="10"/>
        <v>3198398.1</v>
      </c>
      <c r="AR81" s="16">
        <f t="shared" si="11"/>
        <v>2897895.5599999996</v>
      </c>
      <c r="AS81" s="26">
        <f t="shared" si="12"/>
        <v>300502.5400000005</v>
      </c>
    </row>
    <row r="82" spans="1:45" x14ac:dyDescent="0.25">
      <c r="A82" t="s">
        <v>545</v>
      </c>
      <c r="B82" t="s">
        <v>546</v>
      </c>
      <c r="C82" s="71">
        <v>2831</v>
      </c>
      <c r="D82" s="58" t="s">
        <v>1325</v>
      </c>
      <c r="E82" t="s">
        <v>3256</v>
      </c>
      <c r="F82" s="297">
        <v>168731.06</v>
      </c>
      <c r="G82" s="297">
        <v>0</v>
      </c>
      <c r="H82" s="297">
        <v>169192.74</v>
      </c>
      <c r="J82">
        <v>402935.43</v>
      </c>
      <c r="K82">
        <v>316664.76</v>
      </c>
      <c r="Q82" s="297">
        <v>73114.820000000007</v>
      </c>
      <c r="R82" s="297">
        <v>1880.12</v>
      </c>
      <c r="U82">
        <v>-195237.16</v>
      </c>
      <c r="V82">
        <v>1173118.0900000001</v>
      </c>
      <c r="Y82" s="297">
        <v>699697.85</v>
      </c>
      <c r="Z82" s="297">
        <v>42000</v>
      </c>
      <c r="AA82" s="297">
        <v>3295.86</v>
      </c>
      <c r="AC82" s="297">
        <v>1160160</v>
      </c>
      <c r="AD82" s="297">
        <v>123300</v>
      </c>
      <c r="AE82">
        <v>1266978.98</v>
      </c>
      <c r="AH82">
        <v>445008.39</v>
      </c>
      <c r="AI82">
        <v>74883.22</v>
      </c>
      <c r="AJ82">
        <v>20000</v>
      </c>
      <c r="AL82">
        <v>35010</v>
      </c>
      <c r="AN82" s="76">
        <f t="shared" si="7"/>
        <v>337923.8</v>
      </c>
      <c r="AO82" s="31">
        <f t="shared" si="8"/>
        <v>74994.94</v>
      </c>
      <c r="AP82" s="21">
        <f t="shared" si="9"/>
        <v>262928.86</v>
      </c>
      <c r="AQ82" s="15">
        <f t="shared" si="10"/>
        <v>2028453.71</v>
      </c>
      <c r="AR82" s="16">
        <f t="shared" si="11"/>
        <v>1841880.59</v>
      </c>
      <c r="AS82" s="26">
        <f t="shared" si="12"/>
        <v>186573.11999999988</v>
      </c>
    </row>
    <row r="83" spans="1:45" x14ac:dyDescent="0.25">
      <c r="A83" t="s">
        <v>545</v>
      </c>
      <c r="B83" t="s">
        <v>546</v>
      </c>
      <c r="C83" s="71">
        <v>2983</v>
      </c>
      <c r="D83" s="58" t="s">
        <v>1326</v>
      </c>
      <c r="E83" t="s">
        <v>3257</v>
      </c>
      <c r="F83" s="297">
        <v>189170.95</v>
      </c>
      <c r="G83" s="297">
        <v>59144</v>
      </c>
      <c r="H83" s="297">
        <v>170257.28</v>
      </c>
      <c r="J83">
        <v>393715.62</v>
      </c>
      <c r="K83">
        <v>234718.91</v>
      </c>
      <c r="Q83" s="297">
        <v>-542645</v>
      </c>
      <c r="R83" s="297">
        <v>0</v>
      </c>
      <c r="U83">
        <v>-263152.27</v>
      </c>
      <c r="V83">
        <v>1745362.84</v>
      </c>
      <c r="Y83" s="297">
        <v>992266.71</v>
      </c>
      <c r="Z83" s="297">
        <v>453640</v>
      </c>
      <c r="AA83" s="297">
        <v>1075.97</v>
      </c>
      <c r="AC83" s="297">
        <v>1679700</v>
      </c>
      <c r="AD83" s="297">
        <v>447800</v>
      </c>
      <c r="AE83">
        <v>1902974</v>
      </c>
      <c r="AG83">
        <v>22022</v>
      </c>
      <c r="AH83">
        <v>997857.67</v>
      </c>
      <c r="AI83">
        <v>257700.32</v>
      </c>
      <c r="AL83">
        <v>20000</v>
      </c>
      <c r="AN83" s="76">
        <f t="shared" si="7"/>
        <v>418572.23</v>
      </c>
      <c r="AO83" s="31">
        <f t="shared" si="8"/>
        <v>-542645</v>
      </c>
      <c r="AP83" s="21">
        <f t="shared" si="9"/>
        <v>961217.23</v>
      </c>
      <c r="AQ83" s="15">
        <f t="shared" si="10"/>
        <v>3574482.6799999997</v>
      </c>
      <c r="AR83" s="16">
        <f t="shared" si="11"/>
        <v>3200553.9899999998</v>
      </c>
      <c r="AS83" s="26">
        <f t="shared" si="12"/>
        <v>373928.68999999994</v>
      </c>
    </row>
    <row r="84" spans="1:45" x14ac:dyDescent="0.25">
      <c r="A84" t="s">
        <v>545</v>
      </c>
      <c r="B84" t="s">
        <v>546</v>
      </c>
      <c r="C84" s="71">
        <v>1867</v>
      </c>
      <c r="D84" s="58" t="s">
        <v>1327</v>
      </c>
      <c r="E84" t="s">
        <v>3258</v>
      </c>
      <c r="F84" s="297">
        <v>184914.02</v>
      </c>
      <c r="G84" s="297">
        <v>87795.24</v>
      </c>
      <c r="H84" s="297">
        <v>107559.32</v>
      </c>
      <c r="J84">
        <v>882798.64</v>
      </c>
      <c r="K84">
        <v>497386.81</v>
      </c>
      <c r="R84" s="297">
        <v>220.69</v>
      </c>
      <c r="U84">
        <v>-126192.94</v>
      </c>
      <c r="V84">
        <v>1929262.58</v>
      </c>
      <c r="X84" s="297">
        <v>139.47999999999999</v>
      </c>
      <c r="Y84" s="297">
        <v>691676.06</v>
      </c>
      <c r="Z84" s="297">
        <v>5600</v>
      </c>
      <c r="AA84" s="297">
        <v>406.74</v>
      </c>
      <c r="AC84" s="297">
        <v>1454600</v>
      </c>
      <c r="AD84" s="297">
        <v>152220</v>
      </c>
      <c r="AE84">
        <v>1403272</v>
      </c>
      <c r="AG84">
        <v>9000</v>
      </c>
      <c r="AH84">
        <v>434548.89</v>
      </c>
      <c r="AI84">
        <v>111622.69</v>
      </c>
      <c r="AL84">
        <v>130400</v>
      </c>
      <c r="AN84" s="76">
        <f t="shared" si="7"/>
        <v>380268.58</v>
      </c>
      <c r="AO84" s="31">
        <f t="shared" si="8"/>
        <v>220.69</v>
      </c>
      <c r="AP84" s="21">
        <f t="shared" si="9"/>
        <v>380047.89</v>
      </c>
      <c r="AQ84" s="15">
        <f t="shared" si="10"/>
        <v>2304642.2800000003</v>
      </c>
      <c r="AR84" s="16">
        <f t="shared" si="11"/>
        <v>2088843.58</v>
      </c>
      <c r="AS84" s="26">
        <f t="shared" si="12"/>
        <v>215798.70000000019</v>
      </c>
    </row>
    <row r="85" spans="1:45" x14ac:dyDescent="0.25">
      <c r="A85" t="s">
        <v>545</v>
      </c>
      <c r="B85" t="s">
        <v>546</v>
      </c>
      <c r="C85" s="71">
        <v>2692</v>
      </c>
      <c r="D85" s="58" t="s">
        <v>1328</v>
      </c>
      <c r="E85" t="s">
        <v>3259</v>
      </c>
      <c r="F85" s="297">
        <v>733872.2</v>
      </c>
      <c r="G85" s="297">
        <v>83620</v>
      </c>
      <c r="H85" s="297">
        <v>12556.32</v>
      </c>
      <c r="J85">
        <v>162440.22</v>
      </c>
      <c r="K85">
        <v>245285.45</v>
      </c>
      <c r="Q85" s="297">
        <v>211680</v>
      </c>
      <c r="R85" s="297">
        <v>744.06</v>
      </c>
      <c r="U85">
        <v>-871371.42</v>
      </c>
      <c r="V85">
        <v>1851699.47</v>
      </c>
      <c r="Y85" s="297">
        <v>869352.95</v>
      </c>
      <c r="AA85" s="297">
        <v>1522.89</v>
      </c>
      <c r="AC85" s="297">
        <v>1257010</v>
      </c>
      <c r="AD85" s="297">
        <v>118988</v>
      </c>
      <c r="AE85">
        <v>1548915.12</v>
      </c>
      <c r="AF85">
        <v>22296</v>
      </c>
      <c r="AG85">
        <v>3848</v>
      </c>
      <c r="AH85">
        <v>211303.69</v>
      </c>
      <c r="AI85">
        <v>156188.95000000001</v>
      </c>
      <c r="AL85">
        <v>85000</v>
      </c>
      <c r="AN85" s="76">
        <f t="shared" si="7"/>
        <v>830048.5199999999</v>
      </c>
      <c r="AO85" s="31">
        <f t="shared" si="8"/>
        <v>212424.06</v>
      </c>
      <c r="AP85" s="21">
        <f t="shared" si="9"/>
        <v>617624.46</v>
      </c>
      <c r="AQ85" s="15">
        <f t="shared" si="10"/>
        <v>2246873.84</v>
      </c>
      <c r="AR85" s="16">
        <f t="shared" si="11"/>
        <v>2027551.76</v>
      </c>
      <c r="AS85" s="26">
        <f t="shared" si="12"/>
        <v>219322.07999999984</v>
      </c>
    </row>
    <row r="86" spans="1:45" x14ac:dyDescent="0.25">
      <c r="A86" t="s">
        <v>545</v>
      </c>
      <c r="B86" t="s">
        <v>546</v>
      </c>
      <c r="C86" s="71">
        <v>1950</v>
      </c>
      <c r="D86" s="58" t="s">
        <v>1329</v>
      </c>
      <c r="E86" t="s">
        <v>3260</v>
      </c>
      <c r="F86" s="297">
        <v>262969.84999999998</v>
      </c>
      <c r="G86" s="297">
        <v>33714.32</v>
      </c>
      <c r="H86" s="297">
        <v>105942.36</v>
      </c>
      <c r="J86">
        <v>474777.08</v>
      </c>
      <c r="K86">
        <v>317704.59999999998</v>
      </c>
      <c r="R86" s="297">
        <v>-188163.07</v>
      </c>
      <c r="U86">
        <v>170428.74</v>
      </c>
      <c r="V86">
        <v>1211766.1200000001</v>
      </c>
      <c r="Y86" s="297">
        <v>561396.57999999996</v>
      </c>
      <c r="Z86" s="297">
        <v>88620</v>
      </c>
      <c r="AA86" s="297">
        <v>5.27</v>
      </c>
      <c r="AC86" s="297">
        <v>905720</v>
      </c>
      <c r="AD86" s="297">
        <v>92169.87</v>
      </c>
      <c r="AE86">
        <v>1056388</v>
      </c>
      <c r="AH86">
        <v>314849.32</v>
      </c>
      <c r="AI86">
        <v>50847.98</v>
      </c>
      <c r="AL86">
        <v>55000</v>
      </c>
      <c r="AM86">
        <v>7000</v>
      </c>
      <c r="AN86" s="76">
        <f t="shared" si="7"/>
        <v>402626.52999999997</v>
      </c>
      <c r="AO86" s="31">
        <f t="shared" si="8"/>
        <v>-188163.07</v>
      </c>
      <c r="AP86" s="21">
        <f t="shared" si="9"/>
        <v>590789.6</v>
      </c>
      <c r="AQ86" s="15">
        <f t="shared" si="10"/>
        <v>1647911.7200000002</v>
      </c>
      <c r="AR86" s="16">
        <f t="shared" si="11"/>
        <v>1484085.3</v>
      </c>
      <c r="AS86" s="26">
        <f t="shared" si="12"/>
        <v>163826.42000000016</v>
      </c>
    </row>
    <row r="87" spans="1:45" x14ac:dyDescent="0.25">
      <c r="A87" t="s">
        <v>545</v>
      </c>
      <c r="B87" t="s">
        <v>546</v>
      </c>
      <c r="C87" s="71">
        <v>2898</v>
      </c>
      <c r="D87" s="58" t="s">
        <v>1330</v>
      </c>
      <c r="E87" t="s">
        <v>3261</v>
      </c>
      <c r="F87" s="297">
        <v>301347.96999999997</v>
      </c>
      <c r="G87" s="297">
        <v>18669.88</v>
      </c>
      <c r="H87" s="297">
        <v>12931.58</v>
      </c>
      <c r="J87">
        <v>47939.88</v>
      </c>
      <c r="K87">
        <v>642111.05000000005</v>
      </c>
      <c r="O87" s="297">
        <v>16270</v>
      </c>
      <c r="Q87" s="297">
        <v>91230</v>
      </c>
      <c r="R87" s="297">
        <v>105</v>
      </c>
      <c r="U87">
        <v>167147.26</v>
      </c>
      <c r="V87">
        <v>1379368.14</v>
      </c>
      <c r="Y87" s="297">
        <v>840909.4</v>
      </c>
      <c r="AA87" s="297">
        <v>921.45</v>
      </c>
      <c r="AC87" s="297">
        <v>1733570</v>
      </c>
      <c r="AD87" s="297">
        <v>133600</v>
      </c>
      <c r="AE87">
        <v>1980107</v>
      </c>
      <c r="AG87">
        <v>17692</v>
      </c>
      <c r="AH87">
        <v>556733.99</v>
      </c>
      <c r="AI87">
        <v>358685.34</v>
      </c>
      <c r="AL87">
        <v>55000</v>
      </c>
      <c r="AN87" s="76">
        <f t="shared" si="7"/>
        <v>332949.43</v>
      </c>
      <c r="AO87" s="31">
        <f t="shared" si="8"/>
        <v>107605</v>
      </c>
      <c r="AP87" s="21">
        <f t="shared" si="9"/>
        <v>225344.43</v>
      </c>
      <c r="AQ87" s="15">
        <f t="shared" si="10"/>
        <v>2709000.85</v>
      </c>
      <c r="AR87" s="16">
        <f t="shared" si="11"/>
        <v>2968218.33</v>
      </c>
      <c r="AS87" s="26">
        <f t="shared" si="12"/>
        <v>-259217.47999999998</v>
      </c>
    </row>
    <row r="88" spans="1:45" x14ac:dyDescent="0.25">
      <c r="A88" t="s">
        <v>545</v>
      </c>
      <c r="B88" t="s">
        <v>546</v>
      </c>
      <c r="C88" s="71">
        <v>1653</v>
      </c>
      <c r="D88" s="58" t="s">
        <v>1331</v>
      </c>
      <c r="E88" t="s">
        <v>3331</v>
      </c>
      <c r="F88" s="297">
        <v>312612.27</v>
      </c>
      <c r="G88" s="297">
        <v>50568</v>
      </c>
      <c r="H88" s="297">
        <v>48510.38</v>
      </c>
      <c r="J88">
        <v>248601.35</v>
      </c>
      <c r="K88">
        <v>173492.09</v>
      </c>
      <c r="O88" s="297">
        <v>35520</v>
      </c>
      <c r="Q88" s="297">
        <v>210597.5</v>
      </c>
      <c r="R88" s="297">
        <v>1415.95</v>
      </c>
      <c r="U88">
        <v>-860089.41</v>
      </c>
      <c r="V88">
        <v>1583723.57</v>
      </c>
      <c r="Y88" s="297">
        <v>671443.07</v>
      </c>
      <c r="Z88" s="297">
        <v>17662.5</v>
      </c>
      <c r="AA88" s="297">
        <v>425.17</v>
      </c>
      <c r="AC88" s="297">
        <v>1613440</v>
      </c>
      <c r="AD88" s="297">
        <v>132320</v>
      </c>
      <c r="AE88">
        <v>1865758</v>
      </c>
      <c r="AG88">
        <v>9644</v>
      </c>
      <c r="AH88">
        <v>206010.27</v>
      </c>
      <c r="AI88">
        <v>192337.16</v>
      </c>
      <c r="AL88">
        <v>65113.279999999999</v>
      </c>
      <c r="AN88" s="76">
        <f t="shared" si="7"/>
        <v>411690.65</v>
      </c>
      <c r="AO88" s="31">
        <f t="shared" si="8"/>
        <v>247533.45</v>
      </c>
      <c r="AP88" s="21">
        <f t="shared" si="9"/>
        <v>164157.20000000001</v>
      </c>
      <c r="AQ88" s="15">
        <f t="shared" si="10"/>
        <v>2435290.7400000002</v>
      </c>
      <c r="AR88" s="16">
        <f t="shared" si="11"/>
        <v>2338862.71</v>
      </c>
      <c r="AS88" s="26">
        <f t="shared" si="12"/>
        <v>96428.030000000261</v>
      </c>
    </row>
    <row r="89" spans="1:45" x14ac:dyDescent="0.25">
      <c r="A89" t="s">
        <v>549</v>
      </c>
      <c r="B89" t="s">
        <v>550</v>
      </c>
      <c r="C89" s="71">
        <v>3711</v>
      </c>
      <c r="D89" s="58" t="s">
        <v>1332</v>
      </c>
      <c r="E89" t="s">
        <v>3262</v>
      </c>
      <c r="F89" s="297">
        <v>259960.77</v>
      </c>
      <c r="G89" s="297">
        <v>0</v>
      </c>
      <c r="H89" s="297">
        <v>13770</v>
      </c>
      <c r="J89">
        <v>2</v>
      </c>
      <c r="K89">
        <v>103944.07</v>
      </c>
      <c r="N89" s="297">
        <v>18000</v>
      </c>
      <c r="R89" s="297">
        <v>212</v>
      </c>
      <c r="U89">
        <v>65543.39</v>
      </c>
      <c r="V89">
        <v>378255.7</v>
      </c>
      <c r="Y89" s="297">
        <v>743698.07</v>
      </c>
      <c r="AA89" s="297">
        <v>312.14</v>
      </c>
      <c r="AC89" s="297">
        <v>1319550</v>
      </c>
      <c r="AD89" s="297">
        <v>142480</v>
      </c>
      <c r="AE89">
        <v>1532634.28</v>
      </c>
      <c r="AF89">
        <v>1700</v>
      </c>
      <c r="AH89">
        <v>377573.33</v>
      </c>
      <c r="AI89">
        <v>32081.85</v>
      </c>
      <c r="AN89" s="76">
        <f t="shared" si="7"/>
        <v>273730.77</v>
      </c>
      <c r="AO89" s="31">
        <f t="shared" si="8"/>
        <v>18212</v>
      </c>
      <c r="AP89" s="21">
        <f t="shared" si="9"/>
        <v>255518.77000000002</v>
      </c>
      <c r="AQ89" s="15">
        <f t="shared" si="10"/>
        <v>2206040.21</v>
      </c>
      <c r="AR89" s="16">
        <f t="shared" si="11"/>
        <v>1943989.4600000002</v>
      </c>
      <c r="AS89" s="26">
        <f t="shared" si="12"/>
        <v>262050.74999999977</v>
      </c>
    </row>
    <row r="90" spans="1:45" x14ac:dyDescent="0.25">
      <c r="A90" t="s">
        <v>549</v>
      </c>
      <c r="B90" t="s">
        <v>550</v>
      </c>
      <c r="C90" s="71">
        <v>1437</v>
      </c>
      <c r="D90" s="58" t="s">
        <v>1333</v>
      </c>
      <c r="E90" t="s">
        <v>3263</v>
      </c>
      <c r="F90" s="297">
        <v>616802.6</v>
      </c>
      <c r="G90" s="297">
        <v>-10000.06</v>
      </c>
      <c r="H90" s="297">
        <v>33457.120000000003</v>
      </c>
      <c r="J90">
        <v>-4924.0200000000004</v>
      </c>
      <c r="K90">
        <v>94468.69</v>
      </c>
      <c r="N90" s="297">
        <v>6000</v>
      </c>
      <c r="R90" s="297">
        <v>-454</v>
      </c>
      <c r="U90">
        <v>-103523.93</v>
      </c>
      <c r="V90">
        <v>646850.12</v>
      </c>
      <c r="Y90" s="297">
        <v>743882.72</v>
      </c>
      <c r="Z90" s="297">
        <v>194140</v>
      </c>
      <c r="AA90" s="297">
        <v>1118.1300000000001</v>
      </c>
      <c r="AC90" s="297">
        <v>1321180</v>
      </c>
      <c r="AD90" s="297">
        <v>55477.83</v>
      </c>
      <c r="AE90">
        <v>1429664.38</v>
      </c>
      <c r="AF90">
        <v>700</v>
      </c>
      <c r="AH90">
        <v>495971.83</v>
      </c>
      <c r="AI90">
        <v>90610.33</v>
      </c>
      <c r="AN90" s="76">
        <f t="shared" si="7"/>
        <v>640259.65999999992</v>
      </c>
      <c r="AO90" s="31">
        <f t="shared" si="8"/>
        <v>5546</v>
      </c>
      <c r="AP90" s="21">
        <f t="shared" si="9"/>
        <v>634713.65999999992</v>
      </c>
      <c r="AQ90" s="15">
        <f t="shared" si="10"/>
        <v>2315798.6800000002</v>
      </c>
      <c r="AR90" s="16">
        <f t="shared" si="11"/>
        <v>2016946.54</v>
      </c>
      <c r="AS90" s="26">
        <f t="shared" si="12"/>
        <v>298852.14000000013</v>
      </c>
    </row>
    <row r="91" spans="1:45" x14ac:dyDescent="0.25">
      <c r="A91" t="s">
        <v>549</v>
      </c>
      <c r="B91" t="s">
        <v>550</v>
      </c>
      <c r="C91" s="71">
        <v>3388</v>
      </c>
      <c r="D91" s="58" t="s">
        <v>1334</v>
      </c>
      <c r="E91" t="s">
        <v>3264</v>
      </c>
      <c r="F91" s="297">
        <v>421932.7</v>
      </c>
      <c r="G91" s="297">
        <v>66800</v>
      </c>
      <c r="H91" s="297">
        <v>45954.35</v>
      </c>
      <c r="J91">
        <v>2442824.0299999998</v>
      </c>
      <c r="K91">
        <v>358023.23</v>
      </c>
      <c r="N91" s="297">
        <v>6000</v>
      </c>
      <c r="R91" s="297">
        <v>210</v>
      </c>
      <c r="U91">
        <v>-170201.41</v>
      </c>
      <c r="V91">
        <v>3382854.97</v>
      </c>
      <c r="Y91" s="297">
        <v>850397.1</v>
      </c>
      <c r="Z91" s="297">
        <v>113600</v>
      </c>
      <c r="AA91" s="297">
        <v>842.71</v>
      </c>
      <c r="AC91" s="297">
        <v>1287129.03</v>
      </c>
      <c r="AD91" s="297">
        <v>296620</v>
      </c>
      <c r="AE91">
        <v>1498383.03</v>
      </c>
      <c r="AF91">
        <v>800</v>
      </c>
      <c r="AG91">
        <v>1160</v>
      </c>
      <c r="AH91">
        <v>373706.49</v>
      </c>
      <c r="AI91">
        <v>247968.57</v>
      </c>
      <c r="AN91" s="76">
        <f t="shared" si="7"/>
        <v>534687.05000000005</v>
      </c>
      <c r="AO91" s="31">
        <f t="shared" si="8"/>
        <v>6210</v>
      </c>
      <c r="AP91" s="21">
        <f t="shared" si="9"/>
        <v>528477.05000000005</v>
      </c>
      <c r="AQ91" s="15">
        <f t="shared" si="10"/>
        <v>2548588.84</v>
      </c>
      <c r="AR91" s="16">
        <f t="shared" si="11"/>
        <v>2122018.09</v>
      </c>
      <c r="AS91" s="26">
        <f t="shared" si="12"/>
        <v>426570.75</v>
      </c>
    </row>
    <row r="92" spans="1:45" x14ac:dyDescent="0.25">
      <c r="A92" t="s">
        <v>549</v>
      </c>
      <c r="B92" t="s">
        <v>550</v>
      </c>
      <c r="C92" s="71">
        <v>2340</v>
      </c>
      <c r="D92" s="58" t="s">
        <v>1335</v>
      </c>
      <c r="E92" t="s">
        <v>3265</v>
      </c>
      <c r="F92" s="297">
        <v>634719.76</v>
      </c>
      <c r="G92" s="297">
        <v>28000</v>
      </c>
      <c r="H92" s="297">
        <v>33595.5</v>
      </c>
      <c r="J92">
        <v>350022.76</v>
      </c>
      <c r="K92">
        <v>286929.01</v>
      </c>
      <c r="N92" s="297">
        <v>5800</v>
      </c>
      <c r="R92" s="297">
        <v>399</v>
      </c>
      <c r="U92">
        <v>-5696.92</v>
      </c>
      <c r="V92">
        <v>1045747.78</v>
      </c>
      <c r="Y92" s="297">
        <v>754423.41</v>
      </c>
      <c r="Z92" s="297">
        <v>158200</v>
      </c>
      <c r="AA92" s="297">
        <v>908.72</v>
      </c>
      <c r="AC92" s="297">
        <v>1185650</v>
      </c>
      <c r="AD92" s="297">
        <v>140140</v>
      </c>
      <c r="AE92">
        <v>1296985.21</v>
      </c>
      <c r="AH92">
        <v>331881.46999999997</v>
      </c>
      <c r="AI92">
        <v>103993.28</v>
      </c>
      <c r="AN92" s="76">
        <f t="shared" si="7"/>
        <v>696315.26</v>
      </c>
      <c r="AO92" s="31">
        <f t="shared" si="8"/>
        <v>6199</v>
      </c>
      <c r="AP92" s="21">
        <f t="shared" si="9"/>
        <v>690116.26</v>
      </c>
      <c r="AQ92" s="15">
        <f t="shared" si="10"/>
        <v>2239322.13</v>
      </c>
      <c r="AR92" s="16">
        <f t="shared" si="11"/>
        <v>1732859.96</v>
      </c>
      <c r="AS92" s="26">
        <f t="shared" si="12"/>
        <v>506462.16999999993</v>
      </c>
    </row>
    <row r="93" spans="1:45" x14ac:dyDescent="0.25">
      <c r="A93" t="s">
        <v>549</v>
      </c>
      <c r="B93" t="s">
        <v>550</v>
      </c>
      <c r="C93" s="71">
        <v>2160</v>
      </c>
      <c r="D93" s="58" t="s">
        <v>1336</v>
      </c>
      <c r="E93" t="s">
        <v>3266</v>
      </c>
      <c r="F93" s="297">
        <v>506701.81</v>
      </c>
      <c r="G93" s="297">
        <v>18296</v>
      </c>
      <c r="H93" s="297">
        <v>9350.4699999999993</v>
      </c>
      <c r="J93">
        <v>22560.47</v>
      </c>
      <c r="K93">
        <v>248058.4</v>
      </c>
      <c r="R93" s="297">
        <v>1727</v>
      </c>
      <c r="U93">
        <v>302644.17</v>
      </c>
      <c r="V93">
        <v>320699.84999999998</v>
      </c>
      <c r="Y93" s="297">
        <v>826049.12</v>
      </c>
      <c r="AA93" s="297">
        <v>263.62</v>
      </c>
      <c r="AC93" s="297">
        <v>1048713</v>
      </c>
      <c r="AD93" s="297">
        <v>587080</v>
      </c>
      <c r="AE93">
        <v>1395671</v>
      </c>
      <c r="AF93">
        <v>19480</v>
      </c>
      <c r="AG93">
        <v>5536</v>
      </c>
      <c r="AH93">
        <v>444934.86</v>
      </c>
      <c r="AI93">
        <v>36637.75</v>
      </c>
      <c r="AN93" s="76">
        <f t="shared" si="7"/>
        <v>534348.28</v>
      </c>
      <c r="AO93" s="31">
        <f t="shared" si="8"/>
        <v>1727</v>
      </c>
      <c r="AP93" s="21">
        <f t="shared" si="9"/>
        <v>532621.28</v>
      </c>
      <c r="AQ93" s="15">
        <f t="shared" si="10"/>
        <v>2462105.7400000002</v>
      </c>
      <c r="AR93" s="16">
        <f t="shared" si="11"/>
        <v>1902259.6099999999</v>
      </c>
      <c r="AS93" s="26">
        <f t="shared" si="12"/>
        <v>559846.13000000035</v>
      </c>
    </row>
    <row r="94" spans="1:45" x14ac:dyDescent="0.25">
      <c r="A94" t="s">
        <v>549</v>
      </c>
      <c r="B94" t="s">
        <v>550</v>
      </c>
      <c r="C94" s="71">
        <v>1723</v>
      </c>
      <c r="D94" s="58" t="s">
        <v>1337</v>
      </c>
      <c r="E94" t="s">
        <v>3267</v>
      </c>
      <c r="F94" s="297">
        <v>307354.71000000002</v>
      </c>
      <c r="G94" s="297">
        <v>9496</v>
      </c>
      <c r="H94" s="297">
        <v>3013.41</v>
      </c>
      <c r="J94">
        <v>456683.06</v>
      </c>
      <c r="K94">
        <v>162744.37</v>
      </c>
      <c r="R94" s="297">
        <v>0</v>
      </c>
      <c r="U94">
        <v>100689.64</v>
      </c>
      <c r="V94">
        <v>810688.21</v>
      </c>
      <c r="Y94" s="297">
        <v>642649.65</v>
      </c>
      <c r="AA94" s="297">
        <v>389.43</v>
      </c>
      <c r="AC94" s="297">
        <v>706398</v>
      </c>
      <c r="AD94" s="297">
        <v>148826.10999999999</v>
      </c>
      <c r="AE94">
        <v>810960</v>
      </c>
      <c r="AG94">
        <v>4068</v>
      </c>
      <c r="AH94">
        <v>345657.87</v>
      </c>
      <c r="AI94">
        <v>78383.62</v>
      </c>
      <c r="AN94" s="76">
        <f t="shared" si="7"/>
        <v>319864.12</v>
      </c>
      <c r="AO94" s="31">
        <f t="shared" si="8"/>
        <v>0</v>
      </c>
      <c r="AP94" s="21">
        <f t="shared" si="9"/>
        <v>319864.12</v>
      </c>
      <c r="AQ94" s="15">
        <f t="shared" si="10"/>
        <v>1498263.19</v>
      </c>
      <c r="AR94" s="16">
        <f t="shared" si="11"/>
        <v>1239069.4900000002</v>
      </c>
      <c r="AS94" s="26">
        <f t="shared" si="12"/>
        <v>259193.69999999972</v>
      </c>
    </row>
    <row r="95" spans="1:45" x14ac:dyDescent="0.25">
      <c r="A95" t="s">
        <v>549</v>
      </c>
      <c r="B95" t="s">
        <v>550</v>
      </c>
      <c r="C95" s="71">
        <v>2675</v>
      </c>
      <c r="D95" s="58" t="s">
        <v>1338</v>
      </c>
      <c r="E95" t="s">
        <v>3268</v>
      </c>
      <c r="F95" s="297">
        <v>198753.38</v>
      </c>
      <c r="G95" s="297">
        <v>0</v>
      </c>
      <c r="H95" s="297">
        <v>178633.36</v>
      </c>
      <c r="J95">
        <v>3</v>
      </c>
      <c r="K95">
        <v>809046.26</v>
      </c>
      <c r="N95" s="297">
        <v>6000</v>
      </c>
      <c r="R95" s="297">
        <v>202</v>
      </c>
      <c r="U95">
        <v>622517.82999999996</v>
      </c>
      <c r="V95">
        <v>573056.03</v>
      </c>
      <c r="W95" s="297">
        <v>8319.1299999999992</v>
      </c>
      <c r="X95" s="297">
        <v>1328.82</v>
      </c>
      <c r="Y95" s="297">
        <v>682922.22</v>
      </c>
      <c r="Z95" s="297">
        <v>70000</v>
      </c>
      <c r="AC95" s="297">
        <v>1462050</v>
      </c>
      <c r="AD95" s="297">
        <v>605881</v>
      </c>
      <c r="AE95">
        <v>1614284</v>
      </c>
      <c r="AH95">
        <v>778131.78</v>
      </c>
      <c r="AI95">
        <v>206483.9</v>
      </c>
      <c r="AL95">
        <v>221.35</v>
      </c>
      <c r="AN95" s="76">
        <f t="shared" si="7"/>
        <v>377386.74</v>
      </c>
      <c r="AO95" s="31">
        <f t="shared" si="8"/>
        <v>6202</v>
      </c>
      <c r="AP95" s="21">
        <f t="shared" si="9"/>
        <v>371184.74</v>
      </c>
      <c r="AQ95" s="15">
        <f t="shared" si="10"/>
        <v>2830501.17</v>
      </c>
      <c r="AR95" s="16">
        <f t="shared" si="11"/>
        <v>2599121.0300000003</v>
      </c>
      <c r="AS95" s="26">
        <f t="shared" si="12"/>
        <v>231380.13999999966</v>
      </c>
    </row>
    <row r="96" spans="1:45" x14ac:dyDescent="0.25">
      <c r="A96" t="s">
        <v>549</v>
      </c>
      <c r="B96" t="s">
        <v>550</v>
      </c>
      <c r="C96" s="71">
        <v>1715</v>
      </c>
      <c r="D96" s="58" t="s">
        <v>1339</v>
      </c>
      <c r="E96" t="s">
        <v>3269</v>
      </c>
      <c r="F96" s="297">
        <v>220728.78</v>
      </c>
      <c r="G96" s="297">
        <v>8296</v>
      </c>
      <c r="H96" s="297">
        <v>42168.07</v>
      </c>
      <c r="J96">
        <v>1295488.46</v>
      </c>
      <c r="K96">
        <v>150369.09</v>
      </c>
      <c r="N96" s="297">
        <v>13550</v>
      </c>
      <c r="R96" s="297">
        <v>2427.88</v>
      </c>
      <c r="U96">
        <v>-201215.75</v>
      </c>
      <c r="V96">
        <v>1997218.5</v>
      </c>
      <c r="Y96" s="297">
        <v>671523.21</v>
      </c>
      <c r="Z96" s="297">
        <v>74000</v>
      </c>
      <c r="AA96" s="297">
        <v>494.46</v>
      </c>
      <c r="AC96" s="297">
        <v>1150900</v>
      </c>
      <c r="AD96" s="297">
        <v>42800</v>
      </c>
      <c r="AE96">
        <v>1273021</v>
      </c>
      <c r="AH96">
        <v>391725.05</v>
      </c>
      <c r="AI96">
        <v>150635.13</v>
      </c>
      <c r="AL96">
        <v>6.72</v>
      </c>
      <c r="AN96" s="76">
        <f t="shared" si="7"/>
        <v>271192.84999999998</v>
      </c>
      <c r="AO96" s="31">
        <f t="shared" si="8"/>
        <v>15977.880000000001</v>
      </c>
      <c r="AP96" s="21">
        <f t="shared" si="9"/>
        <v>255214.96999999997</v>
      </c>
      <c r="AQ96" s="15">
        <f t="shared" si="10"/>
        <v>1939717.67</v>
      </c>
      <c r="AR96" s="16">
        <f t="shared" si="11"/>
        <v>1815387.9000000001</v>
      </c>
      <c r="AS96" s="26">
        <f t="shared" si="12"/>
        <v>124329.76999999979</v>
      </c>
    </row>
    <row r="97" spans="1:45" x14ac:dyDescent="0.25">
      <c r="A97" t="s">
        <v>549</v>
      </c>
      <c r="B97" t="s">
        <v>550</v>
      </c>
      <c r="C97" s="71">
        <v>3187</v>
      </c>
      <c r="D97" s="58" t="s">
        <v>1340</v>
      </c>
      <c r="E97" t="s">
        <v>3270</v>
      </c>
      <c r="F97" s="297">
        <v>475042.26</v>
      </c>
      <c r="G97" s="297">
        <v>124816</v>
      </c>
      <c r="H97" s="297">
        <v>20382.72</v>
      </c>
      <c r="J97">
        <v>141968.15</v>
      </c>
      <c r="K97">
        <v>300410.19</v>
      </c>
      <c r="N97" s="297">
        <v>6000</v>
      </c>
      <c r="R97" s="297">
        <v>1697.63</v>
      </c>
      <c r="U97">
        <v>363663.43</v>
      </c>
      <c r="V97">
        <v>569833.9</v>
      </c>
      <c r="Y97" s="297">
        <v>453320.64</v>
      </c>
      <c r="Z97" s="297">
        <v>366000</v>
      </c>
      <c r="AA97" s="297">
        <v>1036.44</v>
      </c>
      <c r="AC97" s="297">
        <v>1262276</v>
      </c>
      <c r="AD97" s="297">
        <v>452075.98</v>
      </c>
      <c r="AE97">
        <v>1522317</v>
      </c>
      <c r="AF97">
        <v>11800</v>
      </c>
      <c r="AH97">
        <v>417083.38</v>
      </c>
      <c r="AI97">
        <v>105144.32000000001</v>
      </c>
      <c r="AN97" s="76">
        <f t="shared" si="7"/>
        <v>620240.98</v>
      </c>
      <c r="AO97" s="31">
        <f t="shared" si="8"/>
        <v>7697.63</v>
      </c>
      <c r="AP97" s="21">
        <f t="shared" si="9"/>
        <v>612543.35</v>
      </c>
      <c r="AQ97" s="15">
        <f t="shared" si="10"/>
        <v>2534709.06</v>
      </c>
      <c r="AR97" s="16">
        <f t="shared" si="11"/>
        <v>2056344.7</v>
      </c>
      <c r="AS97" s="26">
        <f t="shared" si="12"/>
        <v>478364.3600000001</v>
      </c>
    </row>
    <row r="98" spans="1:45" x14ac:dyDescent="0.25">
      <c r="A98" t="s">
        <v>549</v>
      </c>
      <c r="B98" t="s">
        <v>550</v>
      </c>
      <c r="C98" s="71">
        <v>2867</v>
      </c>
      <c r="D98" s="58" t="s">
        <v>1341</v>
      </c>
      <c r="E98" t="s">
        <v>3271</v>
      </c>
      <c r="F98" s="297">
        <v>803227.56</v>
      </c>
      <c r="G98" s="297">
        <v>0</v>
      </c>
      <c r="H98" s="297">
        <v>56128.79</v>
      </c>
      <c r="J98">
        <v>8648.42</v>
      </c>
      <c r="K98">
        <v>483966.41</v>
      </c>
      <c r="N98" s="297">
        <v>6000</v>
      </c>
      <c r="R98" s="297">
        <v>491.5</v>
      </c>
      <c r="U98">
        <v>306953.2</v>
      </c>
      <c r="V98">
        <v>528870.26</v>
      </c>
      <c r="Y98" s="297">
        <v>961545.39</v>
      </c>
      <c r="Z98" s="297">
        <v>493000</v>
      </c>
      <c r="AA98" s="297">
        <v>1490.52</v>
      </c>
      <c r="AC98" s="297">
        <v>952400</v>
      </c>
      <c r="AD98" s="297">
        <v>402256</v>
      </c>
      <c r="AE98">
        <v>1287432</v>
      </c>
      <c r="AF98">
        <v>320</v>
      </c>
      <c r="AH98">
        <v>638055.79</v>
      </c>
      <c r="AI98">
        <v>132713.72</v>
      </c>
      <c r="AN98" s="76">
        <f t="shared" si="7"/>
        <v>859356.35000000009</v>
      </c>
      <c r="AO98" s="31">
        <f t="shared" si="8"/>
        <v>6491.5</v>
      </c>
      <c r="AP98" s="21">
        <f t="shared" si="9"/>
        <v>852864.85000000009</v>
      </c>
      <c r="AQ98" s="15">
        <f t="shared" si="10"/>
        <v>2810691.91</v>
      </c>
      <c r="AR98" s="16">
        <f t="shared" si="11"/>
        <v>2058521.51</v>
      </c>
      <c r="AS98" s="26">
        <f t="shared" si="12"/>
        <v>752170.40000000014</v>
      </c>
    </row>
    <row r="99" spans="1:45" x14ac:dyDescent="0.25">
      <c r="A99" t="s">
        <v>549</v>
      </c>
      <c r="B99" t="s">
        <v>550</v>
      </c>
      <c r="C99" s="71">
        <v>3076</v>
      </c>
      <c r="D99" s="58" t="s">
        <v>1342</v>
      </c>
      <c r="E99" t="s">
        <v>3272</v>
      </c>
      <c r="F99" s="297">
        <v>669065.4</v>
      </c>
      <c r="G99" s="297">
        <v>20000</v>
      </c>
      <c r="H99" s="297">
        <v>180545.97</v>
      </c>
      <c r="J99">
        <v>4066.41</v>
      </c>
      <c r="K99">
        <v>240324.2</v>
      </c>
      <c r="N99" s="297">
        <v>5500</v>
      </c>
      <c r="R99" s="297">
        <v>1955.32</v>
      </c>
      <c r="U99">
        <v>-221307.91</v>
      </c>
      <c r="V99">
        <v>713142.2</v>
      </c>
      <c r="Y99" s="297">
        <v>1262788.6499999999</v>
      </c>
      <c r="AA99" s="297">
        <v>903.11</v>
      </c>
      <c r="AC99" s="297">
        <v>1556006.6</v>
      </c>
      <c r="AD99" s="297">
        <v>178078.58</v>
      </c>
      <c r="AE99">
        <v>1773809.6</v>
      </c>
      <c r="AH99">
        <v>234567.14</v>
      </c>
      <c r="AI99">
        <v>59042.83</v>
      </c>
      <c r="AJ99">
        <v>100000</v>
      </c>
      <c r="AN99" s="76">
        <f t="shared" si="7"/>
        <v>869611.37</v>
      </c>
      <c r="AO99" s="31">
        <f t="shared" si="8"/>
        <v>7455.32</v>
      </c>
      <c r="AP99" s="21">
        <f t="shared" si="9"/>
        <v>862156.05</v>
      </c>
      <c r="AQ99" s="15">
        <f t="shared" si="10"/>
        <v>2997776.9400000004</v>
      </c>
      <c r="AR99" s="16">
        <f t="shared" si="11"/>
        <v>2167419.5700000003</v>
      </c>
      <c r="AS99" s="26">
        <f t="shared" si="12"/>
        <v>830357.37000000011</v>
      </c>
    </row>
    <row r="100" spans="1:45" x14ac:dyDescent="0.25">
      <c r="A100" t="s">
        <v>549</v>
      </c>
      <c r="B100" t="s">
        <v>550</v>
      </c>
      <c r="C100" s="71">
        <v>2086</v>
      </c>
      <c r="D100" s="58" t="s">
        <v>1343</v>
      </c>
      <c r="E100" t="s">
        <v>3273</v>
      </c>
      <c r="F100" s="297">
        <v>233991.73</v>
      </c>
      <c r="G100" s="297">
        <v>0</v>
      </c>
      <c r="H100" s="297">
        <v>41790.58</v>
      </c>
      <c r="J100">
        <v>143012.91</v>
      </c>
      <c r="K100">
        <v>283057.63</v>
      </c>
      <c r="N100" s="297">
        <v>6000</v>
      </c>
      <c r="R100" s="297">
        <v>230</v>
      </c>
      <c r="U100">
        <v>307855.28999999998</v>
      </c>
      <c r="V100">
        <v>673323.61</v>
      </c>
      <c r="Y100" s="297">
        <v>604714</v>
      </c>
      <c r="AA100" s="297">
        <v>652.97</v>
      </c>
      <c r="AC100" s="297">
        <v>468420</v>
      </c>
      <c r="AD100" s="297">
        <v>342346.44</v>
      </c>
      <c r="AE100">
        <v>700217</v>
      </c>
      <c r="AF100">
        <v>2140</v>
      </c>
      <c r="AH100">
        <v>638332.94999999995</v>
      </c>
      <c r="AI100">
        <v>164719.51</v>
      </c>
      <c r="AN100" s="76">
        <f t="shared" si="7"/>
        <v>275782.31</v>
      </c>
      <c r="AO100" s="31">
        <f t="shared" si="8"/>
        <v>6230</v>
      </c>
      <c r="AP100" s="21">
        <f t="shared" si="9"/>
        <v>269552.31</v>
      </c>
      <c r="AQ100" s="15">
        <f t="shared" si="10"/>
        <v>1416133.41</v>
      </c>
      <c r="AR100" s="16">
        <f t="shared" si="11"/>
        <v>1505409.46</v>
      </c>
      <c r="AS100" s="26">
        <f t="shared" si="12"/>
        <v>-89276.050000000047</v>
      </c>
    </row>
    <row r="101" spans="1:45" x14ac:dyDescent="0.25">
      <c r="A101" t="s">
        <v>549</v>
      </c>
      <c r="B101" t="s">
        <v>550</v>
      </c>
      <c r="C101" s="71">
        <v>1893</v>
      </c>
      <c r="D101" s="58" t="s">
        <v>1344</v>
      </c>
      <c r="E101" t="s">
        <v>3274</v>
      </c>
      <c r="F101" s="297">
        <v>521065.61</v>
      </c>
      <c r="G101" s="297">
        <v>0</v>
      </c>
      <c r="H101" s="297">
        <v>3251.22</v>
      </c>
      <c r="J101">
        <v>3</v>
      </c>
      <c r="K101">
        <v>413960.9</v>
      </c>
      <c r="N101" s="297">
        <v>5000</v>
      </c>
      <c r="R101" s="297">
        <v>210</v>
      </c>
      <c r="U101">
        <v>-584685.38</v>
      </c>
      <c r="V101">
        <v>1404582.07</v>
      </c>
      <c r="Y101" s="297">
        <v>633465.96</v>
      </c>
      <c r="Z101" s="297">
        <v>200187</v>
      </c>
      <c r="AA101" s="297">
        <v>1017.93</v>
      </c>
      <c r="AC101" s="297">
        <v>1000320</v>
      </c>
      <c r="AD101" s="297">
        <v>243236</v>
      </c>
      <c r="AE101">
        <v>1154960</v>
      </c>
      <c r="AF101">
        <v>1000</v>
      </c>
      <c r="AH101">
        <v>518712.84</v>
      </c>
      <c r="AI101">
        <v>75170.009999999995</v>
      </c>
      <c r="AN101" s="76">
        <f t="shared" si="7"/>
        <v>524316.82999999996</v>
      </c>
      <c r="AO101" s="31">
        <f t="shared" si="8"/>
        <v>5210</v>
      </c>
      <c r="AP101" s="21">
        <f t="shared" si="9"/>
        <v>519106.82999999996</v>
      </c>
      <c r="AQ101" s="15">
        <f t="shared" si="10"/>
        <v>2078226.8900000001</v>
      </c>
      <c r="AR101" s="16">
        <f t="shared" si="11"/>
        <v>1749842.85</v>
      </c>
      <c r="AS101" s="26">
        <f t="shared" si="12"/>
        <v>328384.04000000004</v>
      </c>
    </row>
    <row r="102" spans="1:45" x14ac:dyDescent="0.25">
      <c r="A102" t="s">
        <v>549</v>
      </c>
      <c r="B102" t="s">
        <v>550</v>
      </c>
      <c r="C102" s="71">
        <v>2677</v>
      </c>
      <c r="D102" s="58" t="s">
        <v>1345</v>
      </c>
      <c r="E102" t="s">
        <v>3275</v>
      </c>
      <c r="F102" s="297">
        <v>294437.15000000002</v>
      </c>
      <c r="G102" s="297">
        <v>0</v>
      </c>
      <c r="H102" s="297">
        <v>60245.73</v>
      </c>
      <c r="J102">
        <v>1</v>
      </c>
      <c r="K102">
        <v>151018.82</v>
      </c>
      <c r="N102" s="297">
        <v>6000</v>
      </c>
      <c r="R102" s="297">
        <v>203</v>
      </c>
      <c r="U102">
        <v>37239.22</v>
      </c>
      <c r="V102">
        <v>819557.49</v>
      </c>
      <c r="Y102" s="297">
        <v>541839.38</v>
      </c>
      <c r="AA102" s="297">
        <v>8200.83</v>
      </c>
      <c r="AB102" s="297">
        <v>4900</v>
      </c>
      <c r="AC102" s="297">
        <v>2012730</v>
      </c>
      <c r="AD102" s="297">
        <v>162400</v>
      </c>
      <c r="AE102">
        <v>2217280.81</v>
      </c>
      <c r="AF102">
        <v>2140</v>
      </c>
      <c r="AG102">
        <v>11470</v>
      </c>
      <c r="AH102">
        <v>265321.88</v>
      </c>
      <c r="AI102">
        <v>327864.53000000003</v>
      </c>
      <c r="AN102" s="76">
        <f t="shared" si="7"/>
        <v>354682.88</v>
      </c>
      <c r="AO102" s="31">
        <f t="shared" si="8"/>
        <v>6203</v>
      </c>
      <c r="AP102" s="21">
        <f t="shared" si="9"/>
        <v>348479.88</v>
      </c>
      <c r="AQ102" s="15">
        <f t="shared" si="10"/>
        <v>2730070.21</v>
      </c>
      <c r="AR102" s="16">
        <f t="shared" si="11"/>
        <v>2824077.2199999997</v>
      </c>
      <c r="AS102" s="26">
        <f t="shared" si="12"/>
        <v>-94007.009999999776</v>
      </c>
    </row>
    <row r="103" spans="1:45" x14ac:dyDescent="0.25">
      <c r="A103" t="s">
        <v>549</v>
      </c>
      <c r="B103" t="s">
        <v>550</v>
      </c>
      <c r="C103" s="71">
        <v>2827</v>
      </c>
      <c r="D103" s="58" t="s">
        <v>1346</v>
      </c>
      <c r="E103" t="s">
        <v>3278</v>
      </c>
      <c r="F103" s="297">
        <v>191493.27</v>
      </c>
      <c r="G103" s="297">
        <v>0</v>
      </c>
      <c r="H103" s="297">
        <v>126312.82</v>
      </c>
      <c r="J103">
        <v>2</v>
      </c>
      <c r="K103">
        <v>457290.71</v>
      </c>
      <c r="N103" s="297">
        <v>6300</v>
      </c>
      <c r="R103" s="297">
        <v>0</v>
      </c>
      <c r="U103">
        <v>186727.36</v>
      </c>
      <c r="V103">
        <v>474645.55</v>
      </c>
      <c r="Y103" s="297">
        <v>706293.25</v>
      </c>
      <c r="AA103" s="297">
        <v>356.71</v>
      </c>
      <c r="AC103" s="297">
        <v>1625981</v>
      </c>
      <c r="AD103" s="297">
        <v>205360</v>
      </c>
      <c r="AE103">
        <v>1728651</v>
      </c>
      <c r="AH103">
        <v>357815.35</v>
      </c>
      <c r="AI103">
        <v>139513.72</v>
      </c>
      <c r="AN103" s="76">
        <f t="shared" si="7"/>
        <v>317806.08999999997</v>
      </c>
      <c r="AO103" s="31">
        <f t="shared" si="8"/>
        <v>6300</v>
      </c>
      <c r="AP103" s="21">
        <f t="shared" si="9"/>
        <v>311506.08999999997</v>
      </c>
      <c r="AQ103" s="15">
        <f t="shared" si="10"/>
        <v>2537990.96</v>
      </c>
      <c r="AR103" s="16">
        <f t="shared" si="11"/>
        <v>2225980.0700000003</v>
      </c>
      <c r="AS103" s="26">
        <f t="shared" si="12"/>
        <v>312010.88999999966</v>
      </c>
    </row>
    <row r="104" spans="1:45" x14ac:dyDescent="0.25">
      <c r="A104" t="s">
        <v>549</v>
      </c>
      <c r="B104" t="s">
        <v>550</v>
      </c>
      <c r="C104" s="71">
        <v>3372</v>
      </c>
      <c r="D104" s="58" t="s">
        <v>1347</v>
      </c>
      <c r="E104" t="s">
        <v>3279</v>
      </c>
      <c r="F104" s="297">
        <v>648071.31999999995</v>
      </c>
      <c r="G104" s="297">
        <v>15000</v>
      </c>
      <c r="H104" s="297">
        <v>375061.99</v>
      </c>
      <c r="J104">
        <v>4830.9399999999996</v>
      </c>
      <c r="K104">
        <v>172010</v>
      </c>
      <c r="N104" s="297">
        <v>5000</v>
      </c>
      <c r="R104" s="297">
        <v>1693.14</v>
      </c>
      <c r="U104">
        <v>178203</v>
      </c>
      <c r="V104">
        <v>1172968.6100000001</v>
      </c>
      <c r="Y104" s="297">
        <v>965240.01</v>
      </c>
      <c r="AA104" s="297">
        <v>1365.59</v>
      </c>
      <c r="AC104" s="297">
        <v>556080</v>
      </c>
      <c r="AD104" s="297">
        <v>352698.48</v>
      </c>
      <c r="AE104">
        <v>897165.21</v>
      </c>
      <c r="AF104">
        <v>1140</v>
      </c>
      <c r="AH104">
        <v>741970.17</v>
      </c>
      <c r="AI104">
        <v>123591.49</v>
      </c>
      <c r="AL104">
        <v>5957.71</v>
      </c>
      <c r="AN104" s="76">
        <f t="shared" si="7"/>
        <v>1038133.3099999999</v>
      </c>
      <c r="AO104" s="31">
        <f t="shared" si="8"/>
        <v>6693.14</v>
      </c>
      <c r="AP104" s="21">
        <f t="shared" si="9"/>
        <v>1031440.1699999999</v>
      </c>
      <c r="AQ104" s="15">
        <f t="shared" si="10"/>
        <v>1875384.08</v>
      </c>
      <c r="AR104" s="16">
        <f t="shared" si="11"/>
        <v>1769824.5799999998</v>
      </c>
      <c r="AS104" s="26">
        <f t="shared" si="12"/>
        <v>105559.50000000023</v>
      </c>
    </row>
    <row r="105" spans="1:45" x14ac:dyDescent="0.25">
      <c r="A105" t="s">
        <v>549</v>
      </c>
      <c r="B105" t="s">
        <v>550</v>
      </c>
      <c r="C105" s="71">
        <v>1747</v>
      </c>
      <c r="D105" s="58" t="s">
        <v>1348</v>
      </c>
      <c r="E105" t="s">
        <v>3327</v>
      </c>
      <c r="F105" s="297">
        <v>378124.14</v>
      </c>
      <c r="G105" s="297">
        <v>0</v>
      </c>
      <c r="H105" s="297">
        <v>13303.16</v>
      </c>
      <c r="J105">
        <v>226047.1</v>
      </c>
      <c r="K105">
        <v>338666.5</v>
      </c>
      <c r="N105" s="297">
        <v>6000</v>
      </c>
      <c r="R105" s="297">
        <v>522.33000000000004</v>
      </c>
      <c r="U105">
        <v>199556.62</v>
      </c>
      <c r="V105">
        <v>764461.81</v>
      </c>
      <c r="Y105" s="297">
        <v>532431.64</v>
      </c>
      <c r="AA105" s="297">
        <v>848.31</v>
      </c>
      <c r="AC105" s="297">
        <v>1570500</v>
      </c>
      <c r="AD105" s="297">
        <v>370660.42</v>
      </c>
      <c r="AE105">
        <v>1738475</v>
      </c>
      <c r="AF105">
        <v>19570</v>
      </c>
      <c r="AH105">
        <v>222490.33</v>
      </c>
      <c r="AI105">
        <v>199324.9</v>
      </c>
      <c r="AL105">
        <v>540</v>
      </c>
      <c r="AN105" s="76">
        <f t="shared" si="7"/>
        <v>391427.3</v>
      </c>
      <c r="AO105" s="31">
        <f t="shared" si="8"/>
        <v>6522.33</v>
      </c>
      <c r="AP105" s="21">
        <f t="shared" si="9"/>
        <v>384904.97</v>
      </c>
      <c r="AQ105" s="15">
        <f t="shared" si="10"/>
        <v>2474440.37</v>
      </c>
      <c r="AR105" s="16">
        <f t="shared" si="11"/>
        <v>2180400.23</v>
      </c>
      <c r="AS105" s="26">
        <f t="shared" si="12"/>
        <v>294040.14000000013</v>
      </c>
    </row>
    <row r="106" spans="1:45" x14ac:dyDescent="0.25">
      <c r="A106" t="s">
        <v>549</v>
      </c>
      <c r="B106" t="s">
        <v>550</v>
      </c>
      <c r="C106" s="71">
        <v>2607</v>
      </c>
      <c r="D106" s="58" t="s">
        <v>1349</v>
      </c>
      <c r="E106" t="s">
        <v>3328</v>
      </c>
      <c r="F106" s="297">
        <v>601854.31999999995</v>
      </c>
      <c r="G106" s="297">
        <v>4220</v>
      </c>
      <c r="H106" s="297">
        <v>-6620.13</v>
      </c>
      <c r="J106">
        <v>883632.17</v>
      </c>
      <c r="K106">
        <v>134588.65</v>
      </c>
      <c r="N106" s="297">
        <v>6000</v>
      </c>
      <c r="R106" s="297">
        <v>2272</v>
      </c>
      <c r="U106">
        <v>-68530.87</v>
      </c>
      <c r="V106">
        <v>1440238.21</v>
      </c>
      <c r="Y106" s="297">
        <v>926035.05</v>
      </c>
      <c r="AA106" s="297">
        <v>190.67</v>
      </c>
      <c r="AC106" s="297">
        <v>1353230</v>
      </c>
      <c r="AD106" s="297">
        <v>182824.39</v>
      </c>
      <c r="AE106">
        <v>1588629</v>
      </c>
      <c r="AF106">
        <v>1420</v>
      </c>
      <c r="AH106">
        <v>316572.3</v>
      </c>
      <c r="AI106">
        <v>157387.93</v>
      </c>
      <c r="AL106">
        <v>25.21</v>
      </c>
      <c r="AN106" s="76">
        <f t="shared" si="7"/>
        <v>599454.18999999994</v>
      </c>
      <c r="AO106" s="31">
        <f t="shared" si="8"/>
        <v>8272</v>
      </c>
      <c r="AP106" s="21">
        <f t="shared" si="9"/>
        <v>591182.18999999994</v>
      </c>
      <c r="AQ106" s="15">
        <f t="shared" si="10"/>
        <v>2462280.1100000003</v>
      </c>
      <c r="AR106" s="16">
        <f t="shared" si="11"/>
        <v>2064034.44</v>
      </c>
      <c r="AS106" s="26">
        <f t="shared" si="12"/>
        <v>398245.67000000039</v>
      </c>
    </row>
    <row r="107" spans="1:45" x14ac:dyDescent="0.25">
      <c r="A107" t="s">
        <v>549</v>
      </c>
      <c r="B107" t="s">
        <v>550</v>
      </c>
      <c r="C107" s="71">
        <v>2124</v>
      </c>
      <c r="D107" s="58" t="s">
        <v>1350</v>
      </c>
      <c r="E107" t="s">
        <v>3333</v>
      </c>
      <c r="F107" s="297">
        <v>1216876.23</v>
      </c>
      <c r="G107" s="297">
        <v>8800</v>
      </c>
      <c r="H107" s="297">
        <v>72454.13</v>
      </c>
      <c r="J107">
        <v>1766979.19</v>
      </c>
      <c r="K107">
        <v>282357.96000000002</v>
      </c>
      <c r="N107" s="297">
        <v>11300</v>
      </c>
      <c r="R107" s="297">
        <v>150</v>
      </c>
      <c r="U107">
        <v>521836.13</v>
      </c>
      <c r="V107">
        <v>2616413.23</v>
      </c>
      <c r="Y107" s="297">
        <v>900200.74</v>
      </c>
      <c r="Z107" s="297">
        <v>76640</v>
      </c>
      <c r="AA107" s="297">
        <v>2677.15</v>
      </c>
      <c r="AC107" s="297">
        <v>667080</v>
      </c>
      <c r="AD107" s="297">
        <v>266182.8</v>
      </c>
      <c r="AE107">
        <v>836041.82</v>
      </c>
      <c r="AF107">
        <v>960</v>
      </c>
      <c r="AH107">
        <v>366470.55</v>
      </c>
      <c r="AI107">
        <v>216015.17</v>
      </c>
      <c r="AN107" s="76">
        <f t="shared" si="7"/>
        <v>1298130.3599999999</v>
      </c>
      <c r="AO107" s="31">
        <f t="shared" si="8"/>
        <v>11450</v>
      </c>
      <c r="AP107" s="21">
        <f t="shared" si="9"/>
        <v>1286680.3599999999</v>
      </c>
      <c r="AQ107" s="15">
        <f t="shared" si="10"/>
        <v>1912780.6900000002</v>
      </c>
      <c r="AR107" s="16">
        <f t="shared" si="11"/>
        <v>1419487.5399999998</v>
      </c>
      <c r="AS107" s="26">
        <f t="shared" si="12"/>
        <v>493293.15000000037</v>
      </c>
    </row>
    <row r="108" spans="1:45" x14ac:dyDescent="0.25">
      <c r="A108" t="s">
        <v>553</v>
      </c>
      <c r="B108" t="s">
        <v>554</v>
      </c>
      <c r="C108" s="71">
        <v>2908</v>
      </c>
      <c r="D108" s="58" t="s">
        <v>1351</v>
      </c>
      <c r="E108" t="s">
        <v>3281</v>
      </c>
      <c r="F108" s="297">
        <v>150338.69</v>
      </c>
      <c r="G108" s="297">
        <v>0</v>
      </c>
      <c r="H108" s="297">
        <v>73001.55</v>
      </c>
      <c r="J108">
        <v>-13362.98</v>
      </c>
      <c r="K108">
        <v>131959.54999999999</v>
      </c>
      <c r="R108" s="297">
        <v>1001.3</v>
      </c>
      <c r="U108">
        <v>-1905053.59</v>
      </c>
      <c r="V108">
        <v>2310952.34</v>
      </c>
      <c r="W108" s="297">
        <v>117</v>
      </c>
      <c r="Y108" s="297">
        <v>815025.38</v>
      </c>
      <c r="Z108" s="297">
        <v>75000</v>
      </c>
      <c r="AA108" s="297">
        <v>529.12</v>
      </c>
      <c r="AC108" s="297">
        <v>967590</v>
      </c>
      <c r="AD108" s="297">
        <v>232280</v>
      </c>
      <c r="AE108">
        <v>1161382.6399999999</v>
      </c>
      <c r="AH108">
        <v>743248.81</v>
      </c>
      <c r="AI108">
        <v>55198.29</v>
      </c>
      <c r="AN108" s="76">
        <f t="shared" si="7"/>
        <v>223340.24</v>
      </c>
      <c r="AO108" s="31">
        <f t="shared" si="8"/>
        <v>1001.3</v>
      </c>
      <c r="AP108" s="21">
        <f t="shared" si="9"/>
        <v>222338.94</v>
      </c>
      <c r="AQ108" s="15">
        <f t="shared" si="10"/>
        <v>2090541.5</v>
      </c>
      <c r="AR108" s="16">
        <f t="shared" si="11"/>
        <v>1959829.74</v>
      </c>
      <c r="AS108" s="26">
        <f t="shared" si="12"/>
        <v>130711.76000000001</v>
      </c>
    </row>
    <row r="109" spans="1:45" x14ac:dyDescent="0.25">
      <c r="A109" t="s">
        <v>553</v>
      </c>
      <c r="B109" t="s">
        <v>554</v>
      </c>
      <c r="C109" s="71">
        <v>2944</v>
      </c>
      <c r="D109" s="58" t="s">
        <v>1352</v>
      </c>
      <c r="E109" t="s">
        <v>3282</v>
      </c>
      <c r="F109" s="297">
        <v>722319.94</v>
      </c>
      <c r="G109" s="297">
        <v>0</v>
      </c>
      <c r="H109" s="297">
        <v>40138.050000000003</v>
      </c>
      <c r="J109">
        <v>1229897.26</v>
      </c>
      <c r="K109">
        <v>79813.36</v>
      </c>
      <c r="O109" s="297">
        <v>6000</v>
      </c>
      <c r="R109" s="297">
        <v>532.72</v>
      </c>
      <c r="U109">
        <v>794380.63</v>
      </c>
      <c r="V109">
        <v>1228203.58</v>
      </c>
      <c r="Y109" s="297">
        <v>631034.84</v>
      </c>
      <c r="Z109" s="297">
        <v>75000</v>
      </c>
      <c r="AA109" s="297">
        <v>2469.6</v>
      </c>
      <c r="AC109" s="297">
        <v>877100</v>
      </c>
      <c r="AD109" s="297">
        <v>144300</v>
      </c>
      <c r="AE109">
        <v>1071387.8400000001</v>
      </c>
      <c r="AH109">
        <v>379789.17</v>
      </c>
      <c r="AI109">
        <v>120120.75</v>
      </c>
      <c r="AN109" s="76">
        <f t="shared" si="7"/>
        <v>762457.99</v>
      </c>
      <c r="AO109" s="31">
        <f t="shared" si="8"/>
        <v>6532.72</v>
      </c>
      <c r="AP109" s="21">
        <f t="shared" si="9"/>
        <v>755925.27</v>
      </c>
      <c r="AQ109" s="15">
        <f t="shared" si="10"/>
        <v>1729904.44</v>
      </c>
      <c r="AR109" s="16">
        <f t="shared" si="11"/>
        <v>1571297.76</v>
      </c>
      <c r="AS109" s="26">
        <f t="shared" si="12"/>
        <v>158606.67999999993</v>
      </c>
    </row>
    <row r="110" spans="1:45" x14ac:dyDescent="0.25">
      <c r="A110" t="s">
        <v>553</v>
      </c>
      <c r="B110" t="s">
        <v>554</v>
      </c>
      <c r="C110" s="71">
        <v>4209</v>
      </c>
      <c r="D110" s="58" t="s">
        <v>1353</v>
      </c>
      <c r="E110" t="s">
        <v>3283</v>
      </c>
      <c r="F110" s="297">
        <v>88242.64</v>
      </c>
      <c r="G110" s="297">
        <v>0</v>
      </c>
      <c r="H110" s="297">
        <v>37877.96</v>
      </c>
      <c r="J110">
        <v>1199097.6599999999</v>
      </c>
      <c r="K110">
        <v>146970.54999999999</v>
      </c>
      <c r="O110" s="297">
        <v>6000</v>
      </c>
      <c r="R110" s="297">
        <v>555.89</v>
      </c>
      <c r="U110">
        <v>302595.07</v>
      </c>
      <c r="V110">
        <v>1322855.6000000001</v>
      </c>
      <c r="Y110" s="297">
        <v>854611.3</v>
      </c>
      <c r="Z110" s="297">
        <v>91000</v>
      </c>
      <c r="AA110" s="297">
        <v>1051.94</v>
      </c>
      <c r="AC110" s="297">
        <v>955500</v>
      </c>
      <c r="AD110" s="297">
        <v>288400</v>
      </c>
      <c r="AE110">
        <v>1152210.8</v>
      </c>
      <c r="AF110">
        <v>7240</v>
      </c>
      <c r="AH110">
        <v>782700.99</v>
      </c>
      <c r="AI110">
        <v>117120.2</v>
      </c>
      <c r="AN110" s="76">
        <f t="shared" si="7"/>
        <v>126120.6</v>
      </c>
      <c r="AO110" s="31">
        <f t="shared" si="8"/>
        <v>6555.89</v>
      </c>
      <c r="AP110" s="21">
        <f t="shared" si="9"/>
        <v>119564.71</v>
      </c>
      <c r="AQ110" s="15">
        <f t="shared" si="10"/>
        <v>2190563.2400000002</v>
      </c>
      <c r="AR110" s="16">
        <f t="shared" si="11"/>
        <v>2059271.99</v>
      </c>
      <c r="AS110" s="26">
        <f t="shared" si="12"/>
        <v>131291.25000000023</v>
      </c>
    </row>
    <row r="111" spans="1:45" x14ac:dyDescent="0.25">
      <c r="A111" t="s">
        <v>553</v>
      </c>
      <c r="B111" t="s">
        <v>554</v>
      </c>
      <c r="C111" s="71">
        <v>4669</v>
      </c>
      <c r="D111" s="58" t="s">
        <v>1354</v>
      </c>
      <c r="E111" t="s">
        <v>3284</v>
      </c>
      <c r="F111" s="297">
        <v>197187.22</v>
      </c>
      <c r="G111" s="297">
        <v>0</v>
      </c>
      <c r="H111" s="297">
        <v>172413.75</v>
      </c>
      <c r="J111">
        <v>1048293.1</v>
      </c>
      <c r="K111">
        <v>260177.8</v>
      </c>
      <c r="R111" s="297">
        <v>-509</v>
      </c>
      <c r="U111">
        <v>-195022.42</v>
      </c>
      <c r="V111">
        <v>2235714.37</v>
      </c>
      <c r="Y111" s="297">
        <v>757279.09</v>
      </c>
      <c r="Z111" s="297">
        <v>87250</v>
      </c>
      <c r="AA111" s="297">
        <v>1688.83</v>
      </c>
      <c r="AC111" s="297">
        <v>1357572</v>
      </c>
      <c r="AD111" s="297">
        <v>168800</v>
      </c>
      <c r="AE111">
        <v>1552599</v>
      </c>
      <c r="AF111">
        <v>3060</v>
      </c>
      <c r="AG111">
        <v>11104</v>
      </c>
      <c r="AH111">
        <v>622579.06999999995</v>
      </c>
      <c r="AI111">
        <v>258832.93</v>
      </c>
      <c r="AN111" s="76">
        <f t="shared" si="7"/>
        <v>369600.97</v>
      </c>
      <c r="AO111" s="31">
        <f t="shared" si="8"/>
        <v>-509</v>
      </c>
      <c r="AP111" s="21">
        <f t="shared" si="9"/>
        <v>370109.97</v>
      </c>
      <c r="AQ111" s="15">
        <f t="shared" si="10"/>
        <v>2372589.92</v>
      </c>
      <c r="AR111" s="16">
        <f t="shared" si="11"/>
        <v>2448175</v>
      </c>
      <c r="AS111" s="26">
        <f t="shared" si="12"/>
        <v>-75585.080000000075</v>
      </c>
    </row>
    <row r="112" spans="1:45" x14ac:dyDescent="0.25">
      <c r="A112" t="s">
        <v>553</v>
      </c>
      <c r="B112" t="s">
        <v>554</v>
      </c>
      <c r="C112" s="71">
        <v>2279</v>
      </c>
      <c r="D112" s="58" t="s">
        <v>1355</v>
      </c>
      <c r="E112" t="s">
        <v>3285</v>
      </c>
      <c r="F112" s="297">
        <v>339709.54</v>
      </c>
      <c r="G112" s="297">
        <v>0</v>
      </c>
      <c r="H112" s="297">
        <v>58626.2</v>
      </c>
      <c r="J112">
        <v>406348.67</v>
      </c>
      <c r="K112">
        <v>36569.620000000003</v>
      </c>
      <c r="N112" s="297">
        <v>37200</v>
      </c>
      <c r="R112" s="297">
        <v>1379.4</v>
      </c>
      <c r="U112">
        <v>-868090.31</v>
      </c>
      <c r="V112">
        <v>1762414.5</v>
      </c>
      <c r="Y112" s="297">
        <v>706453.6</v>
      </c>
      <c r="Z112" s="297">
        <v>114000</v>
      </c>
      <c r="AA112" s="297">
        <v>568.91999999999996</v>
      </c>
      <c r="AC112" s="297">
        <v>786546.6</v>
      </c>
      <c r="AD112" s="297">
        <v>125200</v>
      </c>
      <c r="AE112">
        <v>979995.6</v>
      </c>
      <c r="AG112">
        <v>6232</v>
      </c>
      <c r="AH112">
        <v>533574.34</v>
      </c>
      <c r="AI112">
        <v>140293.74</v>
      </c>
      <c r="AN112" s="76">
        <f t="shared" si="7"/>
        <v>398335.74</v>
      </c>
      <c r="AO112" s="31">
        <f t="shared" si="8"/>
        <v>38579.4</v>
      </c>
      <c r="AP112" s="21">
        <f t="shared" si="9"/>
        <v>359756.33999999997</v>
      </c>
      <c r="AQ112" s="15">
        <f t="shared" si="10"/>
        <v>1732769.12</v>
      </c>
      <c r="AR112" s="16">
        <f t="shared" si="11"/>
        <v>1660095.68</v>
      </c>
      <c r="AS112" s="26">
        <f t="shared" si="12"/>
        <v>72673.440000000177</v>
      </c>
    </row>
    <row r="113" spans="1:45" x14ac:dyDescent="0.25">
      <c r="A113" t="s">
        <v>553</v>
      </c>
      <c r="B113" t="s">
        <v>554</v>
      </c>
      <c r="C113" s="71">
        <v>723</v>
      </c>
      <c r="D113" s="58" t="s">
        <v>1356</v>
      </c>
      <c r="E113" t="s">
        <v>3286</v>
      </c>
      <c r="F113" s="297">
        <v>57254.03</v>
      </c>
      <c r="G113" s="297">
        <v>0</v>
      </c>
      <c r="H113" s="297">
        <v>21207.89</v>
      </c>
      <c r="J113">
        <v>1905856.92</v>
      </c>
      <c r="K113">
        <v>142766.07999999999</v>
      </c>
      <c r="L113">
        <v>1</v>
      </c>
      <c r="R113" s="297">
        <v>1086</v>
      </c>
      <c r="U113">
        <v>1948609.62</v>
      </c>
      <c r="V113">
        <v>513834.47</v>
      </c>
      <c r="Y113" s="297">
        <v>574318.49</v>
      </c>
      <c r="Z113" s="297">
        <v>76000</v>
      </c>
      <c r="AA113" s="297">
        <v>570.29999999999995</v>
      </c>
      <c r="AC113" s="297">
        <v>737600</v>
      </c>
      <c r="AD113" s="297">
        <v>106530.77</v>
      </c>
      <c r="AE113">
        <v>883462.15</v>
      </c>
      <c r="AF113">
        <v>1088</v>
      </c>
      <c r="AG113">
        <v>5440</v>
      </c>
      <c r="AH113">
        <v>681684.27</v>
      </c>
      <c r="AI113">
        <v>124139.31</v>
      </c>
      <c r="AN113" s="76">
        <f t="shared" si="7"/>
        <v>78461.919999999998</v>
      </c>
      <c r="AO113" s="31">
        <f t="shared" si="8"/>
        <v>1086</v>
      </c>
      <c r="AP113" s="21">
        <f t="shared" si="9"/>
        <v>77375.92</v>
      </c>
      <c r="AQ113" s="15">
        <f t="shared" si="10"/>
        <v>1495019.56</v>
      </c>
      <c r="AR113" s="16">
        <f t="shared" si="11"/>
        <v>1695813.73</v>
      </c>
      <c r="AS113" s="26">
        <f t="shared" si="12"/>
        <v>-200794.16999999993</v>
      </c>
    </row>
    <row r="114" spans="1:45" x14ac:dyDescent="0.25">
      <c r="A114" t="s">
        <v>553</v>
      </c>
      <c r="B114" t="s">
        <v>554</v>
      </c>
      <c r="C114" s="71">
        <v>3567</v>
      </c>
      <c r="D114" s="58" t="s">
        <v>1357</v>
      </c>
      <c r="E114" t="s">
        <v>3287</v>
      </c>
      <c r="F114" s="297">
        <v>190027.94</v>
      </c>
      <c r="G114" s="297">
        <v>191847.06</v>
      </c>
      <c r="H114" s="297">
        <v>328485.59000000003</v>
      </c>
      <c r="J114">
        <v>441193.93</v>
      </c>
      <c r="K114">
        <v>157809.24</v>
      </c>
      <c r="O114" s="297">
        <v>-1840.74</v>
      </c>
      <c r="R114" s="297">
        <v>-1645.22</v>
      </c>
      <c r="U114">
        <v>-2652436.2000000002</v>
      </c>
      <c r="V114">
        <v>3774792.24</v>
      </c>
      <c r="Y114" s="297">
        <v>1294737.25</v>
      </c>
      <c r="Z114" s="297">
        <v>239680</v>
      </c>
      <c r="AA114" s="297">
        <v>10.66</v>
      </c>
      <c r="AC114" s="297">
        <v>1072846.26</v>
      </c>
      <c r="AD114" s="297">
        <v>208300</v>
      </c>
      <c r="AE114">
        <v>1321308.26</v>
      </c>
      <c r="AF114">
        <v>13320</v>
      </c>
      <c r="AH114">
        <v>932192.91</v>
      </c>
      <c r="AI114">
        <v>120034.32</v>
      </c>
      <c r="AN114" s="76">
        <f t="shared" si="7"/>
        <v>710360.59000000008</v>
      </c>
      <c r="AO114" s="31">
        <f t="shared" si="8"/>
        <v>-3485.96</v>
      </c>
      <c r="AP114" s="21">
        <f t="shared" si="9"/>
        <v>713846.55</v>
      </c>
      <c r="AQ114" s="15">
        <f t="shared" si="10"/>
        <v>2815574.17</v>
      </c>
      <c r="AR114" s="16">
        <f t="shared" si="11"/>
        <v>2386855.4899999998</v>
      </c>
      <c r="AS114" s="26">
        <f t="shared" si="12"/>
        <v>428718.68000000017</v>
      </c>
    </row>
    <row r="115" spans="1:45" x14ac:dyDescent="0.25">
      <c r="A115" t="s">
        <v>553</v>
      </c>
      <c r="B115" t="s">
        <v>554</v>
      </c>
      <c r="C115" s="71">
        <v>2416</v>
      </c>
      <c r="D115" s="58" t="s">
        <v>1358</v>
      </c>
      <c r="E115" t="s">
        <v>3288</v>
      </c>
      <c r="F115" s="297">
        <v>478551.94</v>
      </c>
      <c r="G115" s="297">
        <v>0</v>
      </c>
      <c r="H115" s="297">
        <v>28036.639999999999</v>
      </c>
      <c r="J115">
        <v>249838.47</v>
      </c>
      <c r="K115">
        <v>293640.23</v>
      </c>
      <c r="R115" s="297">
        <v>-8362.5</v>
      </c>
      <c r="U115">
        <v>-911010.05</v>
      </c>
      <c r="V115">
        <v>1908283.93</v>
      </c>
      <c r="Y115" s="297">
        <v>627389.78</v>
      </c>
      <c r="Z115" s="297">
        <v>151880</v>
      </c>
      <c r="AA115" s="297">
        <v>564.05999999999995</v>
      </c>
      <c r="AC115" s="297">
        <v>1009000</v>
      </c>
      <c r="AE115">
        <v>1195655.1000000001</v>
      </c>
      <c r="AF115">
        <v>4200</v>
      </c>
      <c r="AG115">
        <v>2688</v>
      </c>
      <c r="AH115">
        <v>373226.85</v>
      </c>
      <c r="AI115">
        <v>94582.99</v>
      </c>
      <c r="AN115" s="76">
        <f t="shared" si="7"/>
        <v>506588.58</v>
      </c>
      <c r="AO115" s="31">
        <f t="shared" si="8"/>
        <v>-8362.5</v>
      </c>
      <c r="AP115" s="21">
        <f t="shared" si="9"/>
        <v>514951.08</v>
      </c>
      <c r="AQ115" s="15">
        <f t="shared" si="10"/>
        <v>1788833.84</v>
      </c>
      <c r="AR115" s="16">
        <f t="shared" si="11"/>
        <v>1670352.9400000002</v>
      </c>
      <c r="AS115" s="26">
        <f t="shared" si="12"/>
        <v>118480.89999999991</v>
      </c>
    </row>
    <row r="116" spans="1:45" x14ac:dyDescent="0.25">
      <c r="A116" t="s">
        <v>553</v>
      </c>
      <c r="B116" t="s">
        <v>554</v>
      </c>
      <c r="C116" s="71">
        <v>1268</v>
      </c>
      <c r="D116" s="58" t="s">
        <v>1359</v>
      </c>
      <c r="E116" t="s">
        <v>3289</v>
      </c>
      <c r="F116" s="297">
        <v>266932.42</v>
      </c>
      <c r="G116" s="297">
        <v>0</v>
      </c>
      <c r="H116" s="297">
        <v>35917.74</v>
      </c>
      <c r="J116">
        <v>914347.24</v>
      </c>
      <c r="K116">
        <v>203208.94</v>
      </c>
      <c r="R116" s="297">
        <v>-18.72</v>
      </c>
      <c r="U116">
        <v>-437847.08</v>
      </c>
      <c r="V116">
        <v>1980426.11</v>
      </c>
      <c r="Y116" s="297">
        <v>618117</v>
      </c>
      <c r="Z116" s="297">
        <v>144000</v>
      </c>
      <c r="AA116" s="297">
        <v>524.48</v>
      </c>
      <c r="AC116" s="297">
        <v>836206</v>
      </c>
      <c r="AD116" s="297">
        <v>117390</v>
      </c>
      <c r="AE116">
        <v>957176</v>
      </c>
      <c r="AF116">
        <v>7892.5</v>
      </c>
      <c r="AG116">
        <v>7088</v>
      </c>
      <c r="AH116">
        <v>598590.30000000005</v>
      </c>
      <c r="AI116">
        <v>124292.05</v>
      </c>
      <c r="AN116" s="76">
        <f t="shared" si="7"/>
        <v>302850.15999999997</v>
      </c>
      <c r="AO116" s="31">
        <f t="shared" si="8"/>
        <v>-18.72</v>
      </c>
      <c r="AP116" s="21">
        <f t="shared" si="9"/>
        <v>302868.87999999995</v>
      </c>
      <c r="AQ116" s="15">
        <f t="shared" si="10"/>
        <v>1716237.48</v>
      </c>
      <c r="AR116" s="16">
        <f t="shared" si="11"/>
        <v>1695038.85</v>
      </c>
      <c r="AS116" s="26">
        <f t="shared" si="12"/>
        <v>21198.629999999888</v>
      </c>
    </row>
    <row r="117" spans="1:45" x14ac:dyDescent="0.25">
      <c r="A117" t="s">
        <v>553</v>
      </c>
      <c r="B117" t="s">
        <v>554</v>
      </c>
      <c r="C117" s="71">
        <v>3345</v>
      </c>
      <c r="D117" s="58" t="s">
        <v>1360</v>
      </c>
      <c r="E117" t="s">
        <v>3290</v>
      </c>
      <c r="F117" s="297">
        <v>405520</v>
      </c>
      <c r="G117" s="297">
        <v>26962.9</v>
      </c>
      <c r="H117" s="297">
        <v>14923.68</v>
      </c>
      <c r="J117">
        <v>164077.34</v>
      </c>
      <c r="K117">
        <v>396313.97</v>
      </c>
      <c r="R117" s="297">
        <v>-1897</v>
      </c>
      <c r="U117">
        <v>-1054989.74</v>
      </c>
      <c r="V117">
        <v>2133398.12</v>
      </c>
      <c r="Y117" s="297">
        <v>814685.29</v>
      </c>
      <c r="Z117" s="297">
        <v>71000</v>
      </c>
      <c r="AA117" s="297">
        <v>688.05</v>
      </c>
      <c r="AC117" s="297">
        <v>1582558.6</v>
      </c>
      <c r="AD117" s="297">
        <v>146400</v>
      </c>
      <c r="AE117">
        <v>1806703.7</v>
      </c>
      <c r="AH117">
        <v>561027.49</v>
      </c>
      <c r="AI117">
        <v>119349.24</v>
      </c>
      <c r="AN117" s="76">
        <f t="shared" si="7"/>
        <v>447406.58</v>
      </c>
      <c r="AO117" s="31">
        <f t="shared" si="8"/>
        <v>-1897</v>
      </c>
      <c r="AP117" s="21">
        <f t="shared" si="9"/>
        <v>449303.58</v>
      </c>
      <c r="AQ117" s="15">
        <f t="shared" si="10"/>
        <v>2615331.9400000004</v>
      </c>
      <c r="AR117" s="16">
        <f t="shared" si="11"/>
        <v>2487080.4300000002</v>
      </c>
      <c r="AS117" s="26">
        <f t="shared" si="12"/>
        <v>128251.51000000024</v>
      </c>
    </row>
    <row r="118" spans="1:45" x14ac:dyDescent="0.25">
      <c r="A118" t="s">
        <v>553</v>
      </c>
      <c r="B118" t="s">
        <v>554</v>
      </c>
      <c r="C118" s="71">
        <v>1431</v>
      </c>
      <c r="D118" s="58" t="s">
        <v>1361</v>
      </c>
      <c r="E118" t="s">
        <v>3291</v>
      </c>
      <c r="F118" s="297">
        <v>61249.95</v>
      </c>
      <c r="G118" s="297">
        <v>0</v>
      </c>
      <c r="H118" s="297">
        <v>33671.33</v>
      </c>
      <c r="J118">
        <v>5</v>
      </c>
      <c r="K118">
        <v>133057.45000000001</v>
      </c>
      <c r="O118" s="297">
        <v>6000</v>
      </c>
      <c r="R118" s="297">
        <v>-1864</v>
      </c>
      <c r="U118">
        <v>-1511542.96</v>
      </c>
      <c r="V118">
        <v>1945240.49</v>
      </c>
      <c r="Y118" s="297">
        <v>430047.67</v>
      </c>
      <c r="Z118" s="297">
        <v>121500</v>
      </c>
      <c r="AA118" s="297">
        <v>840.37</v>
      </c>
      <c r="AC118" s="297">
        <v>959882.9</v>
      </c>
      <c r="AD118" s="297">
        <v>337727.5</v>
      </c>
      <c r="AE118">
        <v>1202179.8999999999</v>
      </c>
      <c r="AG118">
        <v>3600</v>
      </c>
      <c r="AH118">
        <v>585368.32999999996</v>
      </c>
      <c r="AI118">
        <v>31461.88</v>
      </c>
      <c r="AL118">
        <v>16.13</v>
      </c>
      <c r="AN118" s="76">
        <f t="shared" si="7"/>
        <v>94921.279999999999</v>
      </c>
      <c r="AO118" s="31">
        <f t="shared" si="8"/>
        <v>4136</v>
      </c>
      <c r="AP118" s="21">
        <f t="shared" si="9"/>
        <v>90785.279999999999</v>
      </c>
      <c r="AQ118" s="15">
        <f t="shared" si="10"/>
        <v>1849998.44</v>
      </c>
      <c r="AR118" s="16">
        <f t="shared" si="11"/>
        <v>1822626.2399999998</v>
      </c>
      <c r="AS118" s="26">
        <f t="shared" si="12"/>
        <v>27372.200000000186</v>
      </c>
    </row>
    <row r="119" spans="1:45" x14ac:dyDescent="0.25">
      <c r="A119" t="s">
        <v>553</v>
      </c>
      <c r="B119" t="s">
        <v>554</v>
      </c>
      <c r="C119" s="71">
        <v>2020</v>
      </c>
      <c r="D119" s="58" t="s">
        <v>1362</v>
      </c>
      <c r="E119" t="s">
        <v>3292</v>
      </c>
      <c r="F119" s="297">
        <v>123083.21</v>
      </c>
      <c r="G119" s="297">
        <v>0</v>
      </c>
      <c r="H119" s="297">
        <v>52071.199999999997</v>
      </c>
      <c r="J119">
        <v>259714.56</v>
      </c>
      <c r="K119">
        <v>117549.83</v>
      </c>
      <c r="R119" s="297">
        <v>0</v>
      </c>
      <c r="U119">
        <v>-1801723.99</v>
      </c>
      <c r="V119">
        <v>2404357.2799999998</v>
      </c>
      <c r="Y119" s="297">
        <v>1045936.42</v>
      </c>
      <c r="AA119" s="297">
        <v>509.34</v>
      </c>
      <c r="AC119" s="297">
        <v>721300</v>
      </c>
      <c r="AE119">
        <v>948848.45</v>
      </c>
      <c r="AH119">
        <v>607940.42000000004</v>
      </c>
      <c r="AI119">
        <v>102296.38</v>
      </c>
      <c r="AN119" s="76">
        <f t="shared" si="7"/>
        <v>175154.41</v>
      </c>
      <c r="AO119" s="31">
        <f t="shared" si="8"/>
        <v>0</v>
      </c>
      <c r="AP119" s="21">
        <f t="shared" si="9"/>
        <v>175154.41</v>
      </c>
      <c r="AQ119" s="15">
        <f t="shared" si="10"/>
        <v>1767745.76</v>
      </c>
      <c r="AR119" s="16">
        <f t="shared" si="11"/>
        <v>1659085.25</v>
      </c>
      <c r="AS119" s="26">
        <f t="shared" si="12"/>
        <v>108660.51000000001</v>
      </c>
    </row>
    <row r="120" spans="1:45" x14ac:dyDescent="0.25">
      <c r="A120" t="s">
        <v>553</v>
      </c>
      <c r="B120" t="s">
        <v>554</v>
      </c>
      <c r="C120" s="71">
        <v>3005</v>
      </c>
      <c r="D120" s="58" t="s">
        <v>1363</v>
      </c>
      <c r="E120" t="s">
        <v>3293</v>
      </c>
      <c r="F120" s="297">
        <v>347149.46</v>
      </c>
      <c r="G120" s="297">
        <v>6000</v>
      </c>
      <c r="H120" s="297">
        <v>19589.59</v>
      </c>
      <c r="J120">
        <v>7</v>
      </c>
      <c r="K120">
        <v>125571.98</v>
      </c>
      <c r="R120" s="297">
        <v>-9508.27</v>
      </c>
      <c r="U120">
        <v>-2700059.1</v>
      </c>
      <c r="V120">
        <v>3154007.83</v>
      </c>
      <c r="Y120" s="297">
        <v>680418.29</v>
      </c>
      <c r="AA120" s="297">
        <v>523.52</v>
      </c>
      <c r="AC120" s="297">
        <v>1135200</v>
      </c>
      <c r="AD120" s="297">
        <v>157200</v>
      </c>
      <c r="AE120">
        <v>1337150.8999999999</v>
      </c>
      <c r="AF120">
        <v>4400</v>
      </c>
      <c r="AG120">
        <v>5936</v>
      </c>
      <c r="AH120">
        <v>314398.96999999997</v>
      </c>
      <c r="AI120">
        <v>27553.37</v>
      </c>
      <c r="AN120" s="76">
        <f t="shared" si="7"/>
        <v>372739.05000000005</v>
      </c>
      <c r="AO120" s="31">
        <f t="shared" si="8"/>
        <v>-9508.27</v>
      </c>
      <c r="AP120" s="21">
        <f t="shared" si="9"/>
        <v>382247.32000000007</v>
      </c>
      <c r="AQ120" s="15">
        <f t="shared" si="10"/>
        <v>1973341.81</v>
      </c>
      <c r="AR120" s="16">
        <f t="shared" si="11"/>
        <v>1689439.24</v>
      </c>
      <c r="AS120" s="26">
        <f t="shared" si="12"/>
        <v>283902.57000000007</v>
      </c>
    </row>
    <row r="121" spans="1:45" x14ac:dyDescent="0.25">
      <c r="A121" t="s">
        <v>553</v>
      </c>
      <c r="B121" t="s">
        <v>554</v>
      </c>
      <c r="C121" s="71">
        <v>2671</v>
      </c>
      <c r="D121" s="58" t="s">
        <v>1364</v>
      </c>
      <c r="E121" t="s">
        <v>3294</v>
      </c>
      <c r="F121" s="297">
        <v>287030.21000000002</v>
      </c>
      <c r="G121" s="297">
        <v>0</v>
      </c>
      <c r="H121" s="297">
        <v>35455.300000000003</v>
      </c>
      <c r="J121">
        <v>500327.94</v>
      </c>
      <c r="K121">
        <v>199952.55</v>
      </c>
      <c r="Q121" s="297">
        <v>331435</v>
      </c>
      <c r="R121" s="297">
        <v>-114.41</v>
      </c>
      <c r="U121">
        <v>-1329898.3500000001</v>
      </c>
      <c r="V121">
        <v>2272032.2400000002</v>
      </c>
      <c r="Y121" s="297">
        <v>855137.11</v>
      </c>
      <c r="AA121" s="297">
        <v>743.54</v>
      </c>
      <c r="AC121" s="297">
        <v>939338</v>
      </c>
      <c r="AD121" s="297">
        <v>231227.25</v>
      </c>
      <c r="AE121">
        <v>1090269</v>
      </c>
      <c r="AF121">
        <v>4700</v>
      </c>
      <c r="AH121">
        <v>783915.8</v>
      </c>
      <c r="AI121">
        <v>155755.57999999999</v>
      </c>
      <c r="AN121" s="76">
        <f t="shared" si="7"/>
        <v>322485.51</v>
      </c>
      <c r="AO121" s="31">
        <f t="shared" si="8"/>
        <v>331320.59000000003</v>
      </c>
      <c r="AP121" s="21">
        <f t="shared" si="9"/>
        <v>-8835.0800000000163</v>
      </c>
      <c r="AQ121" s="15">
        <f t="shared" si="10"/>
        <v>2026445.9</v>
      </c>
      <c r="AR121" s="16">
        <f t="shared" si="11"/>
        <v>2034640.3800000001</v>
      </c>
      <c r="AS121" s="26">
        <f t="shared" si="12"/>
        <v>-8194.4800000002142</v>
      </c>
    </row>
    <row r="122" spans="1:45" x14ac:dyDescent="0.25">
      <c r="A122" t="s">
        <v>553</v>
      </c>
      <c r="B122" t="s">
        <v>554</v>
      </c>
      <c r="C122" s="71">
        <v>1913</v>
      </c>
      <c r="D122" s="58" t="s">
        <v>1365</v>
      </c>
      <c r="E122" t="s">
        <v>3295</v>
      </c>
      <c r="F122" s="297">
        <v>54203.78</v>
      </c>
      <c r="G122" s="297">
        <v>0</v>
      </c>
      <c r="H122" s="297">
        <v>310003.71000000002</v>
      </c>
      <c r="J122">
        <v>224629.83</v>
      </c>
      <c r="K122">
        <v>5220.7</v>
      </c>
      <c r="O122" s="297">
        <v>10000</v>
      </c>
      <c r="R122" s="297">
        <v>654</v>
      </c>
      <c r="U122">
        <v>-1078900.8899999999</v>
      </c>
      <c r="V122">
        <v>1679735.01</v>
      </c>
      <c r="Y122" s="297">
        <v>518875.54</v>
      </c>
      <c r="Z122" s="297">
        <v>138000</v>
      </c>
      <c r="AA122" s="297">
        <v>305.52999999999997</v>
      </c>
      <c r="AC122" s="297">
        <v>438600</v>
      </c>
      <c r="AD122" s="297">
        <v>60500</v>
      </c>
      <c r="AE122">
        <v>632783.21</v>
      </c>
      <c r="AF122">
        <v>480</v>
      </c>
      <c r="AG122">
        <v>1504</v>
      </c>
      <c r="AH122">
        <v>306136.83</v>
      </c>
      <c r="AI122">
        <v>131657.01999999999</v>
      </c>
      <c r="AN122" s="76">
        <f t="shared" si="7"/>
        <v>364207.49</v>
      </c>
      <c r="AO122" s="31">
        <f t="shared" si="8"/>
        <v>10654</v>
      </c>
      <c r="AP122" s="21">
        <f t="shared" si="9"/>
        <v>353553.49</v>
      </c>
      <c r="AQ122" s="15">
        <f t="shared" si="10"/>
        <v>1156281.07</v>
      </c>
      <c r="AR122" s="16">
        <f t="shared" si="11"/>
        <v>1072561.06</v>
      </c>
      <c r="AS122" s="26">
        <f t="shared" si="12"/>
        <v>83720.010000000009</v>
      </c>
    </row>
    <row r="123" spans="1:45" x14ac:dyDescent="0.25">
      <c r="A123" t="s">
        <v>553</v>
      </c>
      <c r="B123" t="s">
        <v>554</v>
      </c>
      <c r="C123" s="71">
        <v>2409</v>
      </c>
      <c r="D123" s="58" t="s">
        <v>1366</v>
      </c>
      <c r="E123" t="s">
        <v>3296</v>
      </c>
      <c r="F123" s="297">
        <v>557853.97</v>
      </c>
      <c r="G123" s="297">
        <v>0</v>
      </c>
      <c r="H123" s="297">
        <v>32886.28</v>
      </c>
      <c r="J123">
        <v>1218.7</v>
      </c>
      <c r="K123">
        <v>106044.99</v>
      </c>
      <c r="O123" s="297">
        <v>6000</v>
      </c>
      <c r="R123" s="297">
        <v>205.61</v>
      </c>
      <c r="U123">
        <v>-1209047.1100000001</v>
      </c>
      <c r="V123">
        <v>1611506.92</v>
      </c>
      <c r="Y123" s="297">
        <v>569355.1</v>
      </c>
      <c r="Z123" s="297">
        <v>318400</v>
      </c>
      <c r="AA123" s="297">
        <v>704.83</v>
      </c>
      <c r="AC123" s="297">
        <v>978800</v>
      </c>
      <c r="AD123" s="297">
        <v>259511</v>
      </c>
      <c r="AE123">
        <v>1185175</v>
      </c>
      <c r="AH123">
        <v>409880.28</v>
      </c>
      <c r="AI123">
        <v>36005.129999999997</v>
      </c>
      <c r="AN123" s="76">
        <f t="shared" si="7"/>
        <v>590740.25</v>
      </c>
      <c r="AO123" s="31">
        <f t="shared" si="8"/>
        <v>6205.61</v>
      </c>
      <c r="AP123" s="21">
        <f t="shared" si="9"/>
        <v>584534.64</v>
      </c>
      <c r="AQ123" s="15">
        <f t="shared" si="10"/>
        <v>2126770.9299999997</v>
      </c>
      <c r="AR123" s="16">
        <f t="shared" si="11"/>
        <v>1631060.41</v>
      </c>
      <c r="AS123" s="26">
        <f t="shared" si="12"/>
        <v>495710.51999999979</v>
      </c>
    </row>
    <row r="124" spans="1:45" x14ac:dyDescent="0.25">
      <c r="A124" t="s">
        <v>553</v>
      </c>
      <c r="B124" t="s">
        <v>554</v>
      </c>
      <c r="C124" s="71">
        <v>1702</v>
      </c>
      <c r="D124" s="58" t="s">
        <v>1367</v>
      </c>
      <c r="E124" t="s">
        <v>3297</v>
      </c>
      <c r="F124" s="297">
        <v>168677.93</v>
      </c>
      <c r="G124" s="297">
        <v>107187.01</v>
      </c>
      <c r="H124" s="297">
        <v>362331.71</v>
      </c>
      <c r="J124">
        <v>-28989.439999999999</v>
      </c>
      <c r="K124">
        <v>545524.13</v>
      </c>
      <c r="N124" s="297">
        <v>59800</v>
      </c>
      <c r="R124" s="297">
        <v>6288.34</v>
      </c>
      <c r="U124">
        <v>323510.74</v>
      </c>
      <c r="V124">
        <v>667875.67000000004</v>
      </c>
      <c r="Y124" s="297">
        <v>612019.78</v>
      </c>
      <c r="Z124" s="297">
        <v>65500</v>
      </c>
      <c r="AA124" s="297">
        <v>309.25</v>
      </c>
      <c r="AC124" s="297">
        <v>155610.6</v>
      </c>
      <c r="AD124" s="297">
        <v>122400</v>
      </c>
      <c r="AE124">
        <v>297646.59999999998</v>
      </c>
      <c r="AG124">
        <v>7548</v>
      </c>
      <c r="AH124">
        <v>281221.24</v>
      </c>
      <c r="AI124">
        <v>61142.2</v>
      </c>
      <c r="AN124" s="76">
        <f t="shared" si="7"/>
        <v>638196.65</v>
      </c>
      <c r="AO124" s="31">
        <f t="shared" si="8"/>
        <v>66088.34</v>
      </c>
      <c r="AP124" s="21">
        <f t="shared" si="9"/>
        <v>572108.31000000006</v>
      </c>
      <c r="AQ124" s="15">
        <f t="shared" si="10"/>
        <v>955839.63</v>
      </c>
      <c r="AR124" s="16">
        <f t="shared" si="11"/>
        <v>647558.03999999992</v>
      </c>
      <c r="AS124" s="26">
        <f t="shared" si="12"/>
        <v>308281.59000000008</v>
      </c>
    </row>
    <row r="125" spans="1:45" x14ac:dyDescent="0.25">
      <c r="A125" t="s">
        <v>553</v>
      </c>
      <c r="B125" t="s">
        <v>554</v>
      </c>
      <c r="C125" s="71">
        <v>2179</v>
      </c>
      <c r="D125" s="58" t="s">
        <v>1368</v>
      </c>
      <c r="E125" t="s">
        <v>3298</v>
      </c>
      <c r="F125" s="297">
        <v>181292.65</v>
      </c>
      <c r="G125" s="297">
        <v>0</v>
      </c>
      <c r="H125" s="297">
        <v>36308.01</v>
      </c>
      <c r="J125">
        <v>526681.32999999996</v>
      </c>
      <c r="K125">
        <v>177597</v>
      </c>
      <c r="L125">
        <v>1</v>
      </c>
      <c r="O125" s="297">
        <v>440</v>
      </c>
      <c r="R125" s="297">
        <v>-1465.59</v>
      </c>
      <c r="U125">
        <v>459354.27</v>
      </c>
      <c r="V125">
        <v>654977.96</v>
      </c>
      <c r="Y125" s="297">
        <v>880489.68</v>
      </c>
      <c r="Z125" s="297">
        <v>95000</v>
      </c>
      <c r="AA125" s="297">
        <v>572.11</v>
      </c>
      <c r="AC125" s="297">
        <v>856035.9</v>
      </c>
      <c r="AD125" s="297">
        <v>157600</v>
      </c>
      <c r="AE125">
        <v>1067323.29</v>
      </c>
      <c r="AG125">
        <v>9772</v>
      </c>
      <c r="AH125">
        <v>683159.15</v>
      </c>
      <c r="AI125">
        <v>195489.9</v>
      </c>
      <c r="AN125" s="76">
        <f t="shared" si="7"/>
        <v>217600.66</v>
      </c>
      <c r="AO125" s="31">
        <f t="shared" si="8"/>
        <v>-1025.5899999999999</v>
      </c>
      <c r="AP125" s="21">
        <f t="shared" si="9"/>
        <v>218626.25</v>
      </c>
      <c r="AQ125" s="15">
        <f t="shared" si="10"/>
        <v>1989697.69</v>
      </c>
      <c r="AR125" s="16">
        <f t="shared" si="11"/>
        <v>1955744.3399999999</v>
      </c>
      <c r="AS125" s="26">
        <f t="shared" si="12"/>
        <v>33953.350000000093</v>
      </c>
    </row>
    <row r="126" spans="1:45" x14ac:dyDescent="0.25">
      <c r="A126" t="s">
        <v>557</v>
      </c>
      <c r="B126" t="s">
        <v>558</v>
      </c>
      <c r="C126" s="71">
        <v>3793</v>
      </c>
      <c r="D126" s="58" t="s">
        <v>1369</v>
      </c>
      <c r="E126" t="s">
        <v>3299</v>
      </c>
      <c r="F126" s="297">
        <v>599161.06999999995</v>
      </c>
      <c r="G126" s="297">
        <v>0</v>
      </c>
      <c r="H126" s="297">
        <v>206847.37</v>
      </c>
      <c r="J126">
        <v>135581.35</v>
      </c>
      <c r="K126">
        <v>226647.23</v>
      </c>
      <c r="R126" s="297">
        <v>0</v>
      </c>
      <c r="U126">
        <v>-2297024.46</v>
      </c>
      <c r="V126">
        <v>3175397.16</v>
      </c>
      <c r="Y126" s="297">
        <v>1189473.8700000001</v>
      </c>
      <c r="Z126" s="297">
        <v>319500</v>
      </c>
      <c r="AA126" s="297">
        <v>553.6</v>
      </c>
      <c r="AC126" s="297">
        <v>1542400</v>
      </c>
      <c r="AE126">
        <v>1889395.3</v>
      </c>
      <c r="AF126">
        <v>3200</v>
      </c>
      <c r="AG126">
        <v>3840</v>
      </c>
      <c r="AH126">
        <v>562164.84</v>
      </c>
      <c r="AI126">
        <v>75831.009999999995</v>
      </c>
      <c r="AN126" s="76">
        <f t="shared" si="7"/>
        <v>806008.44</v>
      </c>
      <c r="AO126" s="31">
        <f t="shared" si="8"/>
        <v>0</v>
      </c>
      <c r="AP126" s="21">
        <f t="shared" si="9"/>
        <v>806008.44</v>
      </c>
      <c r="AQ126" s="15">
        <f t="shared" si="10"/>
        <v>3051927.47</v>
      </c>
      <c r="AR126" s="16">
        <f t="shared" si="11"/>
        <v>2534431.15</v>
      </c>
      <c r="AS126" s="26">
        <f t="shared" si="12"/>
        <v>517496.3200000003</v>
      </c>
    </row>
    <row r="127" spans="1:45" x14ac:dyDescent="0.25">
      <c r="A127" t="s">
        <v>557</v>
      </c>
      <c r="B127" t="s">
        <v>558</v>
      </c>
      <c r="C127" s="71">
        <v>1435</v>
      </c>
      <c r="D127" s="58" t="s">
        <v>1370</v>
      </c>
      <c r="E127" t="s">
        <v>3300</v>
      </c>
      <c r="F127" s="297">
        <v>323618.23</v>
      </c>
      <c r="G127" s="297">
        <v>0</v>
      </c>
      <c r="H127" s="297">
        <v>50916.29</v>
      </c>
      <c r="J127">
        <v>74360.759999999995</v>
      </c>
      <c r="K127">
        <v>128891.86</v>
      </c>
      <c r="R127" s="297">
        <v>0</v>
      </c>
      <c r="U127">
        <v>-636130.38</v>
      </c>
      <c r="V127">
        <v>1191484.79</v>
      </c>
      <c r="Y127" s="297">
        <v>781319.79</v>
      </c>
      <c r="Z127" s="297">
        <v>231500</v>
      </c>
      <c r="AA127" s="297">
        <v>418.82</v>
      </c>
      <c r="AC127" s="297">
        <v>847400</v>
      </c>
      <c r="AD127" s="297">
        <v>145000</v>
      </c>
      <c r="AE127">
        <v>1176514</v>
      </c>
      <c r="AF127">
        <v>3280</v>
      </c>
      <c r="AG127">
        <v>6100</v>
      </c>
      <c r="AH127">
        <v>549311.43000000005</v>
      </c>
      <c r="AI127">
        <v>66351.23</v>
      </c>
      <c r="AN127" s="76">
        <f t="shared" si="7"/>
        <v>374534.51999999996</v>
      </c>
      <c r="AO127" s="31">
        <f t="shared" si="8"/>
        <v>0</v>
      </c>
      <c r="AP127" s="21">
        <f t="shared" si="9"/>
        <v>374534.51999999996</v>
      </c>
      <c r="AQ127" s="15">
        <f t="shared" si="10"/>
        <v>2005638.6099999999</v>
      </c>
      <c r="AR127" s="16">
        <f t="shared" si="11"/>
        <v>1801556.6600000001</v>
      </c>
      <c r="AS127" s="26">
        <f t="shared" si="12"/>
        <v>204081.94999999972</v>
      </c>
    </row>
    <row r="128" spans="1:45" x14ac:dyDescent="0.25">
      <c r="A128" t="s">
        <v>557</v>
      </c>
      <c r="B128" t="s">
        <v>558</v>
      </c>
      <c r="C128" s="71">
        <v>1980</v>
      </c>
      <c r="D128" s="58" t="s">
        <v>1371</v>
      </c>
      <c r="E128" t="s">
        <v>3301</v>
      </c>
      <c r="F128" s="297">
        <v>644006.78</v>
      </c>
      <c r="G128" s="297">
        <v>0</v>
      </c>
      <c r="H128" s="297">
        <v>302457.57</v>
      </c>
      <c r="J128">
        <v>2097789.14</v>
      </c>
      <c r="K128">
        <v>152822.16</v>
      </c>
      <c r="R128" s="297">
        <v>4810</v>
      </c>
      <c r="U128">
        <v>2173059.27</v>
      </c>
      <c r="V128">
        <v>918887.6</v>
      </c>
      <c r="Y128" s="297">
        <v>821764.2</v>
      </c>
      <c r="Z128" s="297">
        <v>236500</v>
      </c>
      <c r="AA128" s="297">
        <v>672.57</v>
      </c>
      <c r="AC128" s="297">
        <v>1594920</v>
      </c>
      <c r="AD128" s="297">
        <v>172320</v>
      </c>
      <c r="AE128">
        <v>1940504</v>
      </c>
      <c r="AF128">
        <v>2520</v>
      </c>
      <c r="AG128">
        <v>5480</v>
      </c>
      <c r="AH128">
        <v>381568.85</v>
      </c>
      <c r="AI128">
        <v>164995.14000000001</v>
      </c>
      <c r="AL128">
        <v>12865</v>
      </c>
      <c r="AN128" s="76">
        <f t="shared" si="7"/>
        <v>946464.35000000009</v>
      </c>
      <c r="AO128" s="31">
        <f t="shared" si="8"/>
        <v>4810</v>
      </c>
      <c r="AP128" s="21">
        <f t="shared" si="9"/>
        <v>941654.35000000009</v>
      </c>
      <c r="AQ128" s="15">
        <f t="shared" si="10"/>
        <v>2826176.77</v>
      </c>
      <c r="AR128" s="16">
        <f t="shared" si="11"/>
        <v>2507932.9900000002</v>
      </c>
      <c r="AS128" s="26">
        <f t="shared" si="12"/>
        <v>318243.7799999998</v>
      </c>
    </row>
    <row r="129" spans="1:45" x14ac:dyDescent="0.25">
      <c r="A129" t="s">
        <v>557</v>
      </c>
      <c r="B129" t="s">
        <v>558</v>
      </c>
      <c r="C129" s="71">
        <v>2225</v>
      </c>
      <c r="D129" s="58" t="s">
        <v>1372</v>
      </c>
      <c r="E129" t="s">
        <v>3302</v>
      </c>
      <c r="F129" s="297">
        <v>283890.51</v>
      </c>
      <c r="G129" s="297">
        <v>6900</v>
      </c>
      <c r="H129" s="297">
        <v>41772.120000000003</v>
      </c>
      <c r="J129">
        <v>77259.06</v>
      </c>
      <c r="K129">
        <v>127355.69</v>
      </c>
      <c r="R129" s="297">
        <v>335</v>
      </c>
      <c r="U129">
        <v>-1315124.06</v>
      </c>
      <c r="V129">
        <v>1855787.89</v>
      </c>
      <c r="Y129" s="297">
        <v>952130.13</v>
      </c>
      <c r="AA129" s="297">
        <v>419.52</v>
      </c>
      <c r="AC129" s="297">
        <v>978940</v>
      </c>
      <c r="AD129" s="297">
        <v>166080</v>
      </c>
      <c r="AE129">
        <v>1316869</v>
      </c>
      <c r="AF129">
        <v>140</v>
      </c>
      <c r="AG129">
        <v>500</v>
      </c>
      <c r="AH129">
        <v>496335.83</v>
      </c>
      <c r="AI129">
        <v>35151.269999999997</v>
      </c>
      <c r="AL129">
        <v>12190</v>
      </c>
      <c r="AN129" s="76">
        <f t="shared" si="7"/>
        <v>332562.63</v>
      </c>
      <c r="AO129" s="31">
        <f t="shared" si="8"/>
        <v>335</v>
      </c>
      <c r="AP129" s="21">
        <f t="shared" si="9"/>
        <v>332227.63</v>
      </c>
      <c r="AQ129" s="15">
        <f t="shared" si="10"/>
        <v>2097569.65</v>
      </c>
      <c r="AR129" s="16">
        <f t="shared" si="11"/>
        <v>1861186.1</v>
      </c>
      <c r="AS129" s="26">
        <f t="shared" si="12"/>
        <v>236383.54999999981</v>
      </c>
    </row>
    <row r="130" spans="1:45" x14ac:dyDescent="0.25">
      <c r="A130" t="s">
        <v>557</v>
      </c>
      <c r="B130" t="s">
        <v>558</v>
      </c>
      <c r="C130" s="71">
        <v>2531</v>
      </c>
      <c r="D130" s="58" t="s">
        <v>1373</v>
      </c>
      <c r="E130" t="s">
        <v>3303</v>
      </c>
      <c r="F130" s="297">
        <v>258842.06</v>
      </c>
      <c r="G130" s="297">
        <v>0</v>
      </c>
      <c r="H130" s="297">
        <v>53764.38</v>
      </c>
      <c r="J130">
        <v>296615.49</v>
      </c>
      <c r="K130">
        <v>258587.61</v>
      </c>
      <c r="R130" s="297">
        <v>0</v>
      </c>
      <c r="U130">
        <v>-499173.19</v>
      </c>
      <c r="V130">
        <v>1498231.3</v>
      </c>
      <c r="X130" s="297">
        <v>498.98</v>
      </c>
      <c r="Y130" s="297">
        <v>816784.07</v>
      </c>
      <c r="AA130" s="297">
        <v>425.94</v>
      </c>
      <c r="AE130">
        <v>197995</v>
      </c>
      <c r="AF130">
        <v>8160</v>
      </c>
      <c r="AG130">
        <v>1760</v>
      </c>
      <c r="AH130">
        <v>463117.48</v>
      </c>
      <c r="AI130">
        <v>69620.08</v>
      </c>
      <c r="AL130">
        <v>12230</v>
      </c>
      <c r="AN130" s="76">
        <f t="shared" si="7"/>
        <v>312606.44</v>
      </c>
      <c r="AO130" s="31">
        <f t="shared" si="8"/>
        <v>0</v>
      </c>
      <c r="AP130" s="21">
        <f t="shared" si="9"/>
        <v>312606.44</v>
      </c>
      <c r="AQ130" s="15">
        <f t="shared" si="10"/>
        <v>817708.98999999987</v>
      </c>
      <c r="AR130" s="16">
        <f t="shared" si="11"/>
        <v>752882.55999999994</v>
      </c>
      <c r="AS130" s="26">
        <f t="shared" si="12"/>
        <v>64826.429999999935</v>
      </c>
    </row>
    <row r="131" spans="1:45" x14ac:dyDescent="0.25">
      <c r="A131" t="s">
        <v>557</v>
      </c>
      <c r="B131" t="s">
        <v>558</v>
      </c>
      <c r="C131" s="71">
        <v>3452</v>
      </c>
      <c r="D131" s="58" t="s">
        <v>1374</v>
      </c>
      <c r="E131" t="s">
        <v>3304</v>
      </c>
      <c r="F131" s="297">
        <v>596856.47</v>
      </c>
      <c r="G131" s="297">
        <v>13800</v>
      </c>
      <c r="H131" s="297">
        <v>97493.73</v>
      </c>
      <c r="J131">
        <v>252256.23</v>
      </c>
      <c r="K131">
        <v>50003.18</v>
      </c>
      <c r="R131" s="297">
        <v>0</v>
      </c>
      <c r="U131">
        <v>-1303561.58</v>
      </c>
      <c r="V131">
        <v>2202136.4300000002</v>
      </c>
      <c r="Y131" s="297">
        <v>1056152.1399999999</v>
      </c>
      <c r="Z131" s="297">
        <v>123500</v>
      </c>
      <c r="AA131" s="297">
        <v>855.78</v>
      </c>
      <c r="AC131" s="297">
        <v>1700990</v>
      </c>
      <c r="AE131">
        <v>1919817</v>
      </c>
      <c r="AG131">
        <v>3264</v>
      </c>
      <c r="AH131">
        <v>431252.05</v>
      </c>
      <c r="AI131">
        <v>58740.31</v>
      </c>
      <c r="AL131">
        <v>14892.57</v>
      </c>
      <c r="AN131" s="76">
        <f t="shared" si="7"/>
        <v>708150.2</v>
      </c>
      <c r="AO131" s="31">
        <f t="shared" si="8"/>
        <v>0</v>
      </c>
      <c r="AP131" s="21">
        <f t="shared" si="9"/>
        <v>708150.2</v>
      </c>
      <c r="AQ131" s="15">
        <f t="shared" si="10"/>
        <v>2881497.92</v>
      </c>
      <c r="AR131" s="16">
        <f t="shared" si="11"/>
        <v>2427965.9299999997</v>
      </c>
      <c r="AS131" s="26">
        <f t="shared" si="12"/>
        <v>453531.99000000022</v>
      </c>
    </row>
    <row r="132" spans="1:45" x14ac:dyDescent="0.25">
      <c r="A132" t="s">
        <v>557</v>
      </c>
      <c r="B132" t="s">
        <v>558</v>
      </c>
      <c r="C132" s="71">
        <v>3453</v>
      </c>
      <c r="D132" s="58" t="s">
        <v>1375</v>
      </c>
      <c r="E132" t="s">
        <v>3305</v>
      </c>
      <c r="F132" s="297">
        <v>454530.13</v>
      </c>
      <c r="G132" s="297">
        <v>0</v>
      </c>
      <c r="H132" s="297">
        <v>3812.39</v>
      </c>
      <c r="J132">
        <v>1913251.45</v>
      </c>
      <c r="K132">
        <v>982864.1</v>
      </c>
      <c r="R132" s="297">
        <v>1348</v>
      </c>
      <c r="U132">
        <v>2989856.6</v>
      </c>
      <c r="V132">
        <v>655276.54</v>
      </c>
      <c r="Y132" s="297">
        <v>1097121.28</v>
      </c>
      <c r="Z132" s="297">
        <v>40000</v>
      </c>
      <c r="AA132" s="297">
        <v>819.73</v>
      </c>
      <c r="AC132" s="297">
        <v>1368180</v>
      </c>
      <c r="AD132" s="297">
        <v>298620</v>
      </c>
      <c r="AE132">
        <v>1704291</v>
      </c>
      <c r="AF132">
        <v>320</v>
      </c>
      <c r="AG132">
        <v>28280</v>
      </c>
      <c r="AH132">
        <v>615078.39</v>
      </c>
      <c r="AI132">
        <v>462624.69</v>
      </c>
      <c r="AL132">
        <v>66435</v>
      </c>
      <c r="AN132" s="76">
        <f t="shared" si="7"/>
        <v>458342.52</v>
      </c>
      <c r="AO132" s="31">
        <f t="shared" si="8"/>
        <v>1348</v>
      </c>
      <c r="AP132" s="21">
        <f t="shared" si="9"/>
        <v>456994.52</v>
      </c>
      <c r="AQ132" s="15">
        <f t="shared" si="10"/>
        <v>2804741.01</v>
      </c>
      <c r="AR132" s="16">
        <f t="shared" si="11"/>
        <v>2877029.08</v>
      </c>
      <c r="AS132" s="26">
        <f t="shared" si="12"/>
        <v>-72288.070000000298</v>
      </c>
    </row>
    <row r="133" spans="1:45" x14ac:dyDescent="0.25">
      <c r="A133" t="s">
        <v>557</v>
      </c>
      <c r="B133" t="s">
        <v>558</v>
      </c>
      <c r="C133" s="71">
        <v>3635</v>
      </c>
      <c r="D133" s="58" t="s">
        <v>1376</v>
      </c>
      <c r="E133" t="s">
        <v>3306</v>
      </c>
      <c r="F133" s="297">
        <v>343038.28</v>
      </c>
      <c r="G133" s="297">
        <v>6900</v>
      </c>
      <c r="H133" s="297">
        <v>44471.53</v>
      </c>
      <c r="J133">
        <v>1170711.07</v>
      </c>
      <c r="K133">
        <v>114429.17</v>
      </c>
      <c r="R133" s="297">
        <v>1138</v>
      </c>
      <c r="U133">
        <v>166819.68</v>
      </c>
      <c r="V133">
        <v>1904716.16</v>
      </c>
      <c r="W133" s="297">
        <v>1000</v>
      </c>
      <c r="Y133" s="297">
        <v>1000323.09</v>
      </c>
      <c r="AA133" s="297">
        <v>681.82</v>
      </c>
      <c r="AC133" s="297">
        <v>1448200</v>
      </c>
      <c r="AE133">
        <v>1792644</v>
      </c>
      <c r="AF133">
        <v>830</v>
      </c>
      <c r="AH133">
        <v>678240.65</v>
      </c>
      <c r="AI133">
        <v>147354.04999999999</v>
      </c>
      <c r="AL133">
        <v>16665</v>
      </c>
      <c r="AN133" s="76">
        <f t="shared" ref="AN133:AN154" si="13">SUM(F133:I133)</f>
        <v>394409.81000000006</v>
      </c>
      <c r="AO133" s="31">
        <f t="shared" ref="AO133:AO154" si="14">SUM(N133:R133)</f>
        <v>1138</v>
      </c>
      <c r="AP133" s="21">
        <f t="shared" ref="AP133:AP154" si="15">AN133-AO133</f>
        <v>393271.81000000006</v>
      </c>
      <c r="AQ133" s="15">
        <f t="shared" ref="AQ133:AQ154" si="16">SUM(W133:AD133)</f>
        <v>2450204.91</v>
      </c>
      <c r="AR133" s="16">
        <f t="shared" ref="AR133:AR154" si="17">SUM(AE133:AM133)</f>
        <v>2635733.6999999997</v>
      </c>
      <c r="AS133" s="26">
        <f t="shared" ref="AS133:AS154" si="18">AQ133-AR133</f>
        <v>-185528.78999999957</v>
      </c>
    </row>
    <row r="134" spans="1:45" x14ac:dyDescent="0.25">
      <c r="A134" t="s">
        <v>557</v>
      </c>
      <c r="B134" t="s">
        <v>558</v>
      </c>
      <c r="C134" s="71">
        <v>4256</v>
      </c>
      <c r="D134" s="58" t="s">
        <v>1377</v>
      </c>
      <c r="E134" t="s">
        <v>3307</v>
      </c>
      <c r="F134" s="297">
        <v>277671.78999999998</v>
      </c>
      <c r="G134" s="297">
        <v>0</v>
      </c>
      <c r="H134" s="297">
        <v>70281.09</v>
      </c>
      <c r="J134">
        <v>133516.35999999999</v>
      </c>
      <c r="K134">
        <v>361908.14</v>
      </c>
      <c r="R134" s="297">
        <v>0</v>
      </c>
      <c r="U134">
        <v>-1385819.73</v>
      </c>
      <c r="V134">
        <v>2482221.21</v>
      </c>
      <c r="Y134" s="297">
        <v>1006268.56</v>
      </c>
      <c r="Z134" s="297">
        <v>190000</v>
      </c>
      <c r="AA134" s="297">
        <v>559.66999999999996</v>
      </c>
      <c r="AC134" s="297">
        <v>1337400</v>
      </c>
      <c r="AE134">
        <v>1646498</v>
      </c>
      <c r="AF134">
        <v>11310</v>
      </c>
      <c r="AG134">
        <v>8520</v>
      </c>
      <c r="AH134">
        <v>734638.75</v>
      </c>
      <c r="AI134">
        <v>131910.57999999999</v>
      </c>
      <c r="AJ134">
        <v>22030</v>
      </c>
      <c r="AN134" s="76">
        <f t="shared" si="13"/>
        <v>347952.88</v>
      </c>
      <c r="AO134" s="31">
        <f t="shared" si="14"/>
        <v>0</v>
      </c>
      <c r="AP134" s="21">
        <f t="shared" si="15"/>
        <v>347952.88</v>
      </c>
      <c r="AQ134" s="15">
        <f t="shared" si="16"/>
        <v>2534228.23</v>
      </c>
      <c r="AR134" s="16">
        <f t="shared" si="17"/>
        <v>2554907.33</v>
      </c>
      <c r="AS134" s="26">
        <f t="shared" si="18"/>
        <v>-20679.100000000093</v>
      </c>
    </row>
    <row r="135" spans="1:45" x14ac:dyDescent="0.25">
      <c r="A135" t="s">
        <v>561</v>
      </c>
      <c r="B135" t="s">
        <v>562</v>
      </c>
      <c r="C135" s="71">
        <v>2177</v>
      </c>
      <c r="D135" s="58" t="s">
        <v>1378</v>
      </c>
      <c r="E135" t="s">
        <v>3308</v>
      </c>
      <c r="F135" s="297">
        <v>924705.61</v>
      </c>
      <c r="G135" s="297">
        <v>0</v>
      </c>
      <c r="H135" s="297">
        <v>166841.21</v>
      </c>
      <c r="J135">
        <v>464066.47</v>
      </c>
      <c r="K135">
        <v>33961.269999999997</v>
      </c>
      <c r="R135" s="297">
        <v>-314</v>
      </c>
      <c r="U135">
        <v>-2649584.19</v>
      </c>
      <c r="V135">
        <v>3637434.23</v>
      </c>
      <c r="Y135" s="297">
        <v>1146277.6499999999</v>
      </c>
      <c r="Z135" s="297">
        <v>270000</v>
      </c>
      <c r="AA135" s="297">
        <v>457.12</v>
      </c>
      <c r="AC135" s="297">
        <v>1240000</v>
      </c>
      <c r="AD135" s="297">
        <v>33600</v>
      </c>
      <c r="AE135">
        <v>1468503</v>
      </c>
      <c r="AG135">
        <v>46360</v>
      </c>
      <c r="AH135">
        <v>229205.61</v>
      </c>
      <c r="AI135">
        <v>129877.64</v>
      </c>
      <c r="AN135" s="76">
        <f t="shared" si="13"/>
        <v>1091546.82</v>
      </c>
      <c r="AO135" s="31">
        <f t="shared" si="14"/>
        <v>-314</v>
      </c>
      <c r="AP135" s="21">
        <f t="shared" si="15"/>
        <v>1091860.82</v>
      </c>
      <c r="AQ135" s="15">
        <f t="shared" si="16"/>
        <v>2690334.77</v>
      </c>
      <c r="AR135" s="16">
        <f t="shared" si="17"/>
        <v>1873946.2499999998</v>
      </c>
      <c r="AS135" s="26">
        <f t="shared" si="18"/>
        <v>816388.52000000025</v>
      </c>
    </row>
    <row r="136" spans="1:45" x14ac:dyDescent="0.25">
      <c r="A136" t="s">
        <v>561</v>
      </c>
      <c r="B136" t="s">
        <v>562</v>
      </c>
      <c r="C136" s="71">
        <v>3300</v>
      </c>
      <c r="D136" s="58" t="s">
        <v>1379</v>
      </c>
      <c r="E136" t="s">
        <v>3309</v>
      </c>
      <c r="F136" s="297">
        <v>721225.25</v>
      </c>
      <c r="G136" s="297">
        <v>28930</v>
      </c>
      <c r="H136" s="297">
        <v>783508.55</v>
      </c>
      <c r="J136">
        <v>1798397.21</v>
      </c>
      <c r="K136">
        <v>9836.2999999999993</v>
      </c>
      <c r="R136" s="297">
        <v>-200</v>
      </c>
      <c r="U136">
        <v>2940892.88</v>
      </c>
      <c r="Y136" s="297">
        <v>1003749.1</v>
      </c>
      <c r="Z136" s="297">
        <v>336000</v>
      </c>
      <c r="AA136" s="297">
        <v>330.31</v>
      </c>
      <c r="AC136" s="297">
        <v>999420</v>
      </c>
      <c r="AE136">
        <v>1154039</v>
      </c>
      <c r="AG136">
        <v>25956</v>
      </c>
      <c r="AH136">
        <v>287484.90000000002</v>
      </c>
      <c r="AI136">
        <v>146945.18</v>
      </c>
      <c r="AL136">
        <v>15000</v>
      </c>
      <c r="AN136" s="76">
        <f t="shared" si="13"/>
        <v>1533663.8</v>
      </c>
      <c r="AO136" s="31">
        <f t="shared" si="14"/>
        <v>-200</v>
      </c>
      <c r="AP136" s="21">
        <f t="shared" si="15"/>
        <v>1533863.8</v>
      </c>
      <c r="AQ136" s="15">
        <f t="shared" si="16"/>
        <v>2339499.41</v>
      </c>
      <c r="AR136" s="16">
        <f t="shared" si="17"/>
        <v>1629425.0799999998</v>
      </c>
      <c r="AS136" s="26">
        <f t="shared" si="18"/>
        <v>710074.33000000031</v>
      </c>
    </row>
    <row r="137" spans="1:45" x14ac:dyDescent="0.25">
      <c r="A137" t="s">
        <v>561</v>
      </c>
      <c r="B137" t="s">
        <v>562</v>
      </c>
      <c r="C137" s="71">
        <v>1172</v>
      </c>
      <c r="D137" s="58" t="s">
        <v>1380</v>
      </c>
      <c r="E137" t="s">
        <v>3310</v>
      </c>
      <c r="F137" s="297">
        <v>469426</v>
      </c>
      <c r="G137" s="297">
        <v>0</v>
      </c>
      <c r="H137" s="297">
        <v>252994.1</v>
      </c>
      <c r="J137">
        <v>114424.13</v>
      </c>
      <c r="K137">
        <v>353351.67999999999</v>
      </c>
      <c r="O137" s="297">
        <v>-15000</v>
      </c>
      <c r="R137" s="297">
        <v>-1022.3</v>
      </c>
      <c r="U137">
        <v>616369.17000000004</v>
      </c>
      <c r="V137">
        <v>431249.19</v>
      </c>
      <c r="Y137" s="297">
        <v>547069.93999999994</v>
      </c>
      <c r="AA137" s="297">
        <v>613.99</v>
      </c>
      <c r="AD137" s="297">
        <v>271120</v>
      </c>
      <c r="AE137">
        <v>149941</v>
      </c>
      <c r="AF137">
        <v>14880</v>
      </c>
      <c r="AG137">
        <v>19752</v>
      </c>
      <c r="AH137">
        <v>277677.63</v>
      </c>
      <c r="AL137">
        <v>13012.45</v>
      </c>
      <c r="AN137" s="76">
        <f t="shared" si="13"/>
        <v>722420.1</v>
      </c>
      <c r="AO137" s="31">
        <f t="shared" si="14"/>
        <v>-16022.3</v>
      </c>
      <c r="AP137" s="21">
        <f t="shared" si="15"/>
        <v>738442.4</v>
      </c>
      <c r="AQ137" s="15">
        <f t="shared" si="16"/>
        <v>818803.92999999993</v>
      </c>
      <c r="AR137" s="16">
        <f t="shared" si="17"/>
        <v>475263.08</v>
      </c>
      <c r="AS137" s="26">
        <f t="shared" si="18"/>
        <v>343540.84999999992</v>
      </c>
    </row>
    <row r="138" spans="1:45" x14ac:dyDescent="0.25">
      <c r="A138" t="s">
        <v>561</v>
      </c>
      <c r="B138" t="s">
        <v>562</v>
      </c>
      <c r="C138" s="71">
        <v>2177</v>
      </c>
      <c r="D138" s="58" t="s">
        <v>1381</v>
      </c>
      <c r="E138" t="s">
        <v>3311</v>
      </c>
      <c r="F138" s="297">
        <v>277601.32</v>
      </c>
      <c r="G138" s="297">
        <v>19620</v>
      </c>
      <c r="H138" s="297">
        <v>581865.04</v>
      </c>
      <c r="J138">
        <v>68254</v>
      </c>
      <c r="K138">
        <v>176188.18</v>
      </c>
      <c r="R138" s="297">
        <v>0</v>
      </c>
      <c r="U138">
        <v>929102.6</v>
      </c>
      <c r="Y138" s="297">
        <v>820849.62</v>
      </c>
      <c r="AA138" s="297">
        <v>256.87</v>
      </c>
      <c r="AD138" s="297">
        <v>85227.5</v>
      </c>
      <c r="AE138">
        <v>172036</v>
      </c>
      <c r="AF138">
        <v>8472</v>
      </c>
      <c r="AG138">
        <v>1416</v>
      </c>
      <c r="AH138">
        <v>308554.05</v>
      </c>
      <c r="AJ138">
        <v>15000</v>
      </c>
      <c r="AL138">
        <v>600</v>
      </c>
      <c r="AN138" s="76">
        <f t="shared" si="13"/>
        <v>879086.3600000001</v>
      </c>
      <c r="AO138" s="31">
        <f t="shared" si="14"/>
        <v>0</v>
      </c>
      <c r="AP138" s="21">
        <f t="shared" si="15"/>
        <v>879086.3600000001</v>
      </c>
      <c r="AQ138" s="15">
        <f t="shared" si="16"/>
        <v>906333.99</v>
      </c>
      <c r="AR138" s="16">
        <f t="shared" si="17"/>
        <v>506078.05</v>
      </c>
      <c r="AS138" s="26">
        <f t="shared" si="18"/>
        <v>400255.94</v>
      </c>
    </row>
    <row r="139" spans="1:45" x14ac:dyDescent="0.25">
      <c r="A139" t="s">
        <v>561</v>
      </c>
      <c r="B139" t="s">
        <v>562</v>
      </c>
      <c r="C139" s="71">
        <v>4986</v>
      </c>
      <c r="D139" s="58" t="s">
        <v>1382</v>
      </c>
      <c r="E139" t="s">
        <v>3312</v>
      </c>
      <c r="F139" s="297">
        <v>693970.38</v>
      </c>
      <c r="G139" s="297">
        <v>0</v>
      </c>
      <c r="H139" s="297">
        <v>508349.36</v>
      </c>
      <c r="J139">
        <v>125891.23</v>
      </c>
      <c r="K139">
        <v>410137.87</v>
      </c>
      <c r="O139" s="297">
        <v>14500</v>
      </c>
      <c r="R139" s="297">
        <v>657.96</v>
      </c>
      <c r="U139">
        <v>1138884.8600000001</v>
      </c>
      <c r="V139">
        <v>343312.84</v>
      </c>
      <c r="Y139" s="297">
        <v>1464144.76</v>
      </c>
      <c r="Z139" s="297">
        <v>22810</v>
      </c>
      <c r="AA139" s="297">
        <v>1894</v>
      </c>
      <c r="AC139" s="297">
        <v>1464300</v>
      </c>
      <c r="AD139" s="297">
        <v>18280</v>
      </c>
      <c r="AE139">
        <v>1671390</v>
      </c>
      <c r="AF139">
        <v>1140</v>
      </c>
      <c r="AG139">
        <v>1740</v>
      </c>
      <c r="AH139">
        <v>594739.31000000006</v>
      </c>
      <c r="AI139">
        <v>25431.27</v>
      </c>
      <c r="AL139">
        <v>68600</v>
      </c>
      <c r="AN139" s="76">
        <f t="shared" si="13"/>
        <v>1202319.74</v>
      </c>
      <c r="AO139" s="31">
        <f t="shared" si="14"/>
        <v>15157.96</v>
      </c>
      <c r="AP139" s="21">
        <f t="shared" si="15"/>
        <v>1187161.78</v>
      </c>
      <c r="AQ139" s="15">
        <f t="shared" si="16"/>
        <v>2971428.76</v>
      </c>
      <c r="AR139" s="16">
        <f t="shared" si="17"/>
        <v>2363040.58</v>
      </c>
      <c r="AS139" s="26">
        <f t="shared" si="18"/>
        <v>608388.1799999997</v>
      </c>
    </row>
    <row r="140" spans="1:45" x14ac:dyDescent="0.25">
      <c r="A140" t="s">
        <v>561</v>
      </c>
      <c r="B140" t="s">
        <v>562</v>
      </c>
      <c r="C140" s="71">
        <v>4194</v>
      </c>
      <c r="D140" s="58" t="s">
        <v>1383</v>
      </c>
      <c r="E140" t="s">
        <v>3313</v>
      </c>
      <c r="F140" s="297">
        <v>403807.72</v>
      </c>
      <c r="G140" s="297">
        <v>0</v>
      </c>
      <c r="H140" s="297">
        <v>593434.02</v>
      </c>
      <c r="J140">
        <v>119699.55</v>
      </c>
      <c r="K140">
        <v>124567.19</v>
      </c>
      <c r="R140" s="297">
        <v>-969</v>
      </c>
      <c r="U140">
        <v>-680356.83</v>
      </c>
      <c r="V140">
        <v>1627802.29</v>
      </c>
      <c r="Y140" s="297">
        <v>1079420.55</v>
      </c>
      <c r="Z140" s="297">
        <v>30100</v>
      </c>
      <c r="AA140" s="297">
        <v>376.54</v>
      </c>
      <c r="AD140" s="297">
        <v>139647.5</v>
      </c>
      <c r="AE140">
        <v>401480.07</v>
      </c>
      <c r="AF140">
        <v>3476</v>
      </c>
      <c r="AG140">
        <v>41172</v>
      </c>
      <c r="AH140">
        <v>198945.69</v>
      </c>
      <c r="AL140">
        <v>55788.81</v>
      </c>
      <c r="AN140" s="76">
        <f t="shared" si="13"/>
        <v>997241.74</v>
      </c>
      <c r="AO140" s="31">
        <f t="shared" si="14"/>
        <v>-969</v>
      </c>
      <c r="AP140" s="21">
        <f t="shared" si="15"/>
        <v>998210.74</v>
      </c>
      <c r="AQ140" s="15">
        <f t="shared" si="16"/>
        <v>1249544.5900000001</v>
      </c>
      <c r="AR140" s="16">
        <f t="shared" si="17"/>
        <v>700862.57000000007</v>
      </c>
      <c r="AS140" s="26">
        <f t="shared" si="18"/>
        <v>548682.02</v>
      </c>
    </row>
    <row r="141" spans="1:45" x14ac:dyDescent="0.25">
      <c r="A141" t="s">
        <v>561</v>
      </c>
      <c r="B141" t="s">
        <v>562</v>
      </c>
      <c r="C141" s="71">
        <v>4296</v>
      </c>
      <c r="D141" s="58" t="s">
        <v>1384</v>
      </c>
      <c r="E141" t="s">
        <v>3314</v>
      </c>
      <c r="F141" s="297">
        <v>869317.08</v>
      </c>
      <c r="G141" s="297">
        <v>0</v>
      </c>
      <c r="H141" s="297">
        <v>904891.59</v>
      </c>
      <c r="J141">
        <v>17</v>
      </c>
      <c r="K141">
        <v>61408.97</v>
      </c>
      <c r="R141" s="297">
        <v>417</v>
      </c>
      <c r="U141">
        <v>-1137265.4099999999</v>
      </c>
      <c r="V141">
        <v>2560000</v>
      </c>
      <c r="Y141" s="297">
        <v>1609735.53</v>
      </c>
      <c r="AA141" s="297">
        <v>698.9</v>
      </c>
      <c r="AC141" s="297">
        <v>863400</v>
      </c>
      <c r="AD141" s="297">
        <v>50400</v>
      </c>
      <c r="AE141">
        <v>1204436</v>
      </c>
      <c r="AF141">
        <v>34632</v>
      </c>
      <c r="AG141">
        <v>4504</v>
      </c>
      <c r="AH141">
        <v>414439.93</v>
      </c>
      <c r="AI141">
        <v>46879.45</v>
      </c>
      <c r="AL141">
        <v>67500</v>
      </c>
      <c r="AN141" s="76">
        <f t="shared" si="13"/>
        <v>1774208.67</v>
      </c>
      <c r="AO141" s="31">
        <f t="shared" si="14"/>
        <v>417</v>
      </c>
      <c r="AP141" s="21">
        <f t="shared" si="15"/>
        <v>1773791.67</v>
      </c>
      <c r="AQ141" s="15">
        <f t="shared" si="16"/>
        <v>2524234.4299999997</v>
      </c>
      <c r="AR141" s="16">
        <f t="shared" si="17"/>
        <v>1772391.38</v>
      </c>
      <c r="AS141" s="26">
        <f t="shared" si="18"/>
        <v>751843.04999999981</v>
      </c>
    </row>
    <row r="142" spans="1:45" x14ac:dyDescent="0.25">
      <c r="A142" t="s">
        <v>561</v>
      </c>
      <c r="B142" t="s">
        <v>562</v>
      </c>
      <c r="C142" s="71">
        <v>2528</v>
      </c>
      <c r="D142" s="58" t="s">
        <v>1385</v>
      </c>
      <c r="E142" t="s">
        <v>3315</v>
      </c>
      <c r="F142" s="297">
        <v>894721.82</v>
      </c>
      <c r="G142" s="297">
        <v>0</v>
      </c>
      <c r="H142" s="297">
        <v>49427.46</v>
      </c>
      <c r="J142">
        <v>645948.56000000006</v>
      </c>
      <c r="K142">
        <v>177225.69</v>
      </c>
      <c r="R142" s="297">
        <v>0</v>
      </c>
      <c r="U142">
        <v>-1585667.52</v>
      </c>
      <c r="V142">
        <v>2875000</v>
      </c>
      <c r="Y142" s="297">
        <v>893673.79</v>
      </c>
      <c r="AA142" s="297">
        <v>473.93</v>
      </c>
      <c r="AC142" s="297">
        <v>1657866</v>
      </c>
      <c r="AD142" s="297">
        <v>896709.13</v>
      </c>
      <c r="AE142">
        <v>1772528</v>
      </c>
      <c r="AG142">
        <v>15184</v>
      </c>
      <c r="AH142">
        <v>692935.95</v>
      </c>
      <c r="AI142">
        <v>76723.850000000006</v>
      </c>
      <c r="AN142" s="76">
        <f t="shared" si="13"/>
        <v>944149.27999999991</v>
      </c>
      <c r="AO142" s="31">
        <f t="shared" si="14"/>
        <v>0</v>
      </c>
      <c r="AP142" s="21">
        <f t="shared" si="15"/>
        <v>944149.27999999991</v>
      </c>
      <c r="AQ142" s="15">
        <f t="shared" si="16"/>
        <v>3448722.85</v>
      </c>
      <c r="AR142" s="16">
        <f t="shared" si="17"/>
        <v>2557371.8000000003</v>
      </c>
      <c r="AS142" s="26">
        <f t="shared" si="18"/>
        <v>891351.04999999981</v>
      </c>
    </row>
    <row r="143" spans="1:45" x14ac:dyDescent="0.25">
      <c r="A143" t="s">
        <v>561</v>
      </c>
      <c r="B143" t="s">
        <v>562</v>
      </c>
      <c r="C143" s="71">
        <v>3203</v>
      </c>
      <c r="D143" s="58" t="s">
        <v>1386</v>
      </c>
      <c r="E143" t="s">
        <v>3316</v>
      </c>
      <c r="F143" s="297">
        <v>874447.97</v>
      </c>
      <c r="G143" s="297">
        <v>0</v>
      </c>
      <c r="H143" s="297">
        <v>18139.689999999999</v>
      </c>
      <c r="J143">
        <v>1500312.34</v>
      </c>
      <c r="K143">
        <v>745777.35</v>
      </c>
      <c r="R143" s="297">
        <v>0</v>
      </c>
      <c r="U143">
        <v>575556.48</v>
      </c>
      <c r="V143">
        <v>2368242.5</v>
      </c>
      <c r="Y143" s="297">
        <v>1103269.96</v>
      </c>
      <c r="Z143" s="297">
        <v>344000</v>
      </c>
      <c r="AA143" s="297">
        <v>577.37</v>
      </c>
      <c r="AC143" s="297">
        <v>1300100</v>
      </c>
      <c r="AE143">
        <v>1408621</v>
      </c>
      <c r="AF143">
        <v>22776</v>
      </c>
      <c r="AH143">
        <v>652979.53</v>
      </c>
      <c r="AI143">
        <v>211222.43</v>
      </c>
      <c r="AN143" s="76">
        <f t="shared" si="13"/>
        <v>892587.65999999992</v>
      </c>
      <c r="AO143" s="31">
        <f t="shared" si="14"/>
        <v>0</v>
      </c>
      <c r="AP143" s="21">
        <f t="shared" si="15"/>
        <v>892587.65999999992</v>
      </c>
      <c r="AQ143" s="15">
        <f t="shared" si="16"/>
        <v>2747947.33</v>
      </c>
      <c r="AR143" s="16">
        <f t="shared" si="17"/>
        <v>2295598.96</v>
      </c>
      <c r="AS143" s="26">
        <f t="shared" si="18"/>
        <v>452348.37000000011</v>
      </c>
    </row>
    <row r="144" spans="1:45" x14ac:dyDescent="0.25">
      <c r="A144" t="s">
        <v>561</v>
      </c>
      <c r="B144" t="s">
        <v>562</v>
      </c>
      <c r="C144" s="71">
        <v>3469</v>
      </c>
      <c r="D144" s="58" t="s">
        <v>1387</v>
      </c>
      <c r="E144" t="s">
        <v>3317</v>
      </c>
      <c r="F144" s="297">
        <v>734863.3</v>
      </c>
      <c r="G144" s="297">
        <v>0</v>
      </c>
      <c r="H144" s="297">
        <v>173339.16</v>
      </c>
      <c r="J144">
        <v>1276073.22</v>
      </c>
      <c r="K144">
        <v>111503.39</v>
      </c>
      <c r="R144" s="297">
        <v>-7787.4</v>
      </c>
      <c r="U144">
        <v>506845.44</v>
      </c>
      <c r="V144">
        <v>1552681.09</v>
      </c>
      <c r="Y144" s="297">
        <v>694801.84</v>
      </c>
      <c r="Z144" s="297">
        <v>62290</v>
      </c>
      <c r="AA144" s="297">
        <v>454.75</v>
      </c>
      <c r="AC144" s="297">
        <v>113030</v>
      </c>
      <c r="AD144" s="297">
        <v>477209.2</v>
      </c>
      <c r="AE144">
        <v>362598.53</v>
      </c>
      <c r="AF144">
        <v>11832</v>
      </c>
      <c r="AG144">
        <v>27240</v>
      </c>
      <c r="AH144">
        <v>303176.78999999998</v>
      </c>
      <c r="AI144">
        <v>115373.34</v>
      </c>
      <c r="AN144" s="76">
        <f t="shared" si="13"/>
        <v>908202.46000000008</v>
      </c>
      <c r="AO144" s="31">
        <f t="shared" si="14"/>
        <v>-7787.4</v>
      </c>
      <c r="AP144" s="21">
        <f t="shared" si="15"/>
        <v>915989.8600000001</v>
      </c>
      <c r="AQ144" s="15">
        <f t="shared" si="16"/>
        <v>1347785.79</v>
      </c>
      <c r="AR144" s="16">
        <f t="shared" si="17"/>
        <v>820220.66</v>
      </c>
      <c r="AS144" s="26">
        <f t="shared" si="18"/>
        <v>527565.13</v>
      </c>
    </row>
    <row r="145" spans="1:45" x14ac:dyDescent="0.25">
      <c r="A145" t="s">
        <v>561</v>
      </c>
      <c r="B145" t="s">
        <v>562</v>
      </c>
      <c r="C145" s="71">
        <v>3469</v>
      </c>
      <c r="D145" s="58" t="s">
        <v>1388</v>
      </c>
      <c r="E145" t="s">
        <v>3332</v>
      </c>
      <c r="F145" s="297">
        <v>1376752.87</v>
      </c>
      <c r="G145" s="297">
        <v>210107</v>
      </c>
      <c r="H145" s="297">
        <v>146480.34</v>
      </c>
      <c r="J145">
        <v>1591575.14</v>
      </c>
      <c r="K145">
        <v>632481.96</v>
      </c>
      <c r="O145" s="297">
        <v>55000</v>
      </c>
      <c r="R145" s="297">
        <v>4908.83</v>
      </c>
      <c r="U145">
        <v>387178.62</v>
      </c>
      <c r="V145">
        <v>2662147.65</v>
      </c>
      <c r="Y145" s="297">
        <v>1504728.54</v>
      </c>
      <c r="AA145" s="297">
        <v>-1087.1400000000001</v>
      </c>
      <c r="AC145" s="297">
        <v>1091610</v>
      </c>
      <c r="AE145">
        <v>1196140</v>
      </c>
      <c r="AG145">
        <v>3960</v>
      </c>
      <c r="AH145">
        <v>289993.34000000003</v>
      </c>
      <c r="AI145">
        <v>20305.849999999999</v>
      </c>
      <c r="AN145" s="76">
        <f t="shared" si="13"/>
        <v>1733340.2100000002</v>
      </c>
      <c r="AO145" s="31">
        <f t="shared" si="14"/>
        <v>59908.83</v>
      </c>
      <c r="AP145" s="21">
        <f t="shared" si="15"/>
        <v>1673431.3800000001</v>
      </c>
      <c r="AQ145" s="15">
        <f t="shared" si="16"/>
        <v>2595251.4000000004</v>
      </c>
      <c r="AR145" s="16">
        <f t="shared" si="17"/>
        <v>1510399.1900000002</v>
      </c>
      <c r="AS145" s="26">
        <f t="shared" si="18"/>
        <v>1084852.2100000002</v>
      </c>
    </row>
    <row r="146" spans="1:45" x14ac:dyDescent="0.25">
      <c r="A146" t="s">
        <v>565</v>
      </c>
      <c r="B146" t="s">
        <v>566</v>
      </c>
      <c r="C146" s="71">
        <v>2217</v>
      </c>
      <c r="D146" s="58" t="s">
        <v>1389</v>
      </c>
      <c r="E146" t="s">
        <v>3318</v>
      </c>
      <c r="F146" s="297">
        <v>556038.39</v>
      </c>
      <c r="G146" s="297">
        <v>0</v>
      </c>
      <c r="H146" s="297">
        <v>969651.09</v>
      </c>
      <c r="J146">
        <v>4</v>
      </c>
      <c r="K146">
        <v>-31347.86</v>
      </c>
      <c r="O146" s="297">
        <v>950</v>
      </c>
      <c r="R146" s="297">
        <v>1441.41</v>
      </c>
      <c r="U146">
        <v>-1133343.46</v>
      </c>
      <c r="V146">
        <v>1849445.73</v>
      </c>
      <c r="Y146" s="297">
        <v>1466890.91</v>
      </c>
      <c r="Z146" s="297">
        <v>186989</v>
      </c>
      <c r="AA146" s="297">
        <v>5.94</v>
      </c>
      <c r="AC146" s="297">
        <v>917232</v>
      </c>
      <c r="AD146" s="297">
        <v>204290</v>
      </c>
      <c r="AE146">
        <v>1090819.68</v>
      </c>
      <c r="AG146">
        <v>7684</v>
      </c>
      <c r="AH146">
        <v>529560.01</v>
      </c>
      <c r="AI146">
        <v>13412.22</v>
      </c>
      <c r="AL146">
        <v>31850</v>
      </c>
      <c r="AN146" s="76">
        <f t="shared" si="13"/>
        <v>1525689.48</v>
      </c>
      <c r="AO146" s="31">
        <f t="shared" si="14"/>
        <v>2391.41</v>
      </c>
      <c r="AP146" s="21">
        <f t="shared" si="15"/>
        <v>1523298.07</v>
      </c>
      <c r="AQ146" s="15">
        <f t="shared" si="16"/>
        <v>2775407.8499999996</v>
      </c>
      <c r="AR146" s="16">
        <f t="shared" si="17"/>
        <v>1673325.91</v>
      </c>
      <c r="AS146" s="26">
        <f t="shared" si="18"/>
        <v>1102081.9399999997</v>
      </c>
    </row>
    <row r="147" spans="1:45" x14ac:dyDescent="0.25">
      <c r="A147" t="s">
        <v>565</v>
      </c>
      <c r="B147" t="s">
        <v>566</v>
      </c>
      <c r="C147" s="71">
        <v>3536</v>
      </c>
      <c r="D147" s="58" t="s">
        <v>1390</v>
      </c>
      <c r="E147" t="s">
        <v>3319</v>
      </c>
      <c r="F147" s="297">
        <v>417351.86</v>
      </c>
      <c r="G147" s="297">
        <v>53952</v>
      </c>
      <c r="H147" s="297">
        <v>214447.87</v>
      </c>
      <c r="J147">
        <v>79640.639999999999</v>
      </c>
      <c r="K147">
        <v>328497.11</v>
      </c>
      <c r="O147" s="297">
        <v>17690.349999999999</v>
      </c>
      <c r="R147" s="297">
        <v>103</v>
      </c>
      <c r="U147">
        <v>-2110940.86</v>
      </c>
      <c r="V147">
        <v>2606531.4300000002</v>
      </c>
      <c r="Y147" s="297">
        <v>1328670.22</v>
      </c>
      <c r="Z147" s="297">
        <v>362400</v>
      </c>
      <c r="AA147" s="297">
        <v>403.26</v>
      </c>
      <c r="AC147" s="297">
        <v>1328202</v>
      </c>
      <c r="AD147" s="297">
        <v>428725</v>
      </c>
      <c r="AE147">
        <v>1512337</v>
      </c>
      <c r="AF147">
        <v>38996</v>
      </c>
      <c r="AH147">
        <v>919951.69</v>
      </c>
      <c r="AI147">
        <v>61110.23</v>
      </c>
      <c r="AL147">
        <v>19700</v>
      </c>
      <c r="AN147" s="76">
        <f t="shared" si="13"/>
        <v>685751.73</v>
      </c>
      <c r="AO147" s="31">
        <f t="shared" si="14"/>
        <v>17793.349999999999</v>
      </c>
      <c r="AP147" s="21">
        <f t="shared" si="15"/>
        <v>667958.38</v>
      </c>
      <c r="AQ147" s="15">
        <f t="shared" si="16"/>
        <v>3448400.48</v>
      </c>
      <c r="AR147" s="16">
        <f t="shared" si="17"/>
        <v>2552094.92</v>
      </c>
      <c r="AS147" s="26">
        <f t="shared" si="18"/>
        <v>896305.56</v>
      </c>
    </row>
    <row r="148" spans="1:45" x14ac:dyDescent="0.25">
      <c r="A148" t="s">
        <v>565</v>
      </c>
      <c r="B148" t="s">
        <v>566</v>
      </c>
      <c r="C148" s="71">
        <v>4975</v>
      </c>
      <c r="D148" s="58" t="s">
        <v>1391</v>
      </c>
      <c r="E148" t="s">
        <v>3320</v>
      </c>
      <c r="F148" s="297">
        <v>347077.39</v>
      </c>
      <c r="G148" s="297">
        <v>0</v>
      </c>
      <c r="H148" s="297">
        <v>95101.71</v>
      </c>
      <c r="J148">
        <v>6</v>
      </c>
      <c r="K148">
        <v>53042.66</v>
      </c>
      <c r="O148" s="297">
        <v>12500</v>
      </c>
      <c r="R148" s="297">
        <v>1321.44</v>
      </c>
      <c r="U148">
        <v>-891542.91</v>
      </c>
      <c r="V148">
        <v>1289115.33</v>
      </c>
      <c r="Y148" s="297">
        <v>1336320.68</v>
      </c>
      <c r="AA148" s="297">
        <v>487.95</v>
      </c>
      <c r="AC148" s="297">
        <v>1273688</v>
      </c>
      <c r="AD148" s="297">
        <v>198000</v>
      </c>
      <c r="AE148">
        <v>1436306.77</v>
      </c>
      <c r="AF148">
        <v>19778</v>
      </c>
      <c r="AH148">
        <v>976466.37</v>
      </c>
      <c r="AI148">
        <v>11671.59</v>
      </c>
      <c r="AL148">
        <v>22750</v>
      </c>
      <c r="AN148" s="76">
        <f t="shared" si="13"/>
        <v>442179.10000000003</v>
      </c>
      <c r="AO148" s="31">
        <f t="shared" si="14"/>
        <v>13821.44</v>
      </c>
      <c r="AP148" s="21">
        <f t="shared" si="15"/>
        <v>428357.66000000003</v>
      </c>
      <c r="AQ148" s="15">
        <f t="shared" si="16"/>
        <v>2808496.63</v>
      </c>
      <c r="AR148" s="16">
        <f t="shared" si="17"/>
        <v>2466972.73</v>
      </c>
      <c r="AS148" s="26">
        <f t="shared" si="18"/>
        <v>341523.89999999991</v>
      </c>
    </row>
    <row r="149" spans="1:45" x14ac:dyDescent="0.25">
      <c r="A149" t="s">
        <v>565</v>
      </c>
      <c r="B149" t="s">
        <v>566</v>
      </c>
      <c r="C149" s="71">
        <v>2059</v>
      </c>
      <c r="D149" s="58" t="s">
        <v>1392</v>
      </c>
      <c r="E149" t="s">
        <v>3321</v>
      </c>
      <c r="F149" s="297">
        <v>236162.44</v>
      </c>
      <c r="G149" s="297">
        <v>0</v>
      </c>
      <c r="H149" s="297">
        <v>463742.28</v>
      </c>
      <c r="J149">
        <v>1725442.91</v>
      </c>
      <c r="K149">
        <v>226479.71</v>
      </c>
      <c r="O149" s="297">
        <v>10500</v>
      </c>
      <c r="R149" s="297">
        <v>119</v>
      </c>
      <c r="U149">
        <v>-35595.83</v>
      </c>
      <c r="V149">
        <v>2316929.4300000002</v>
      </c>
      <c r="Y149" s="297">
        <v>1246066.21</v>
      </c>
      <c r="Z149" s="297">
        <v>40000</v>
      </c>
      <c r="AA149" s="297">
        <v>654.86</v>
      </c>
      <c r="AC149" s="297">
        <v>1151490</v>
      </c>
      <c r="AD149" s="297">
        <v>205141</v>
      </c>
      <c r="AE149">
        <v>1353019.25</v>
      </c>
      <c r="AF149">
        <v>9786</v>
      </c>
      <c r="AH149">
        <v>600669.09</v>
      </c>
      <c r="AI149">
        <v>223852.99</v>
      </c>
      <c r="AL149">
        <v>10600</v>
      </c>
      <c r="AN149" s="76">
        <f t="shared" si="13"/>
        <v>699904.72</v>
      </c>
      <c r="AO149" s="31">
        <f t="shared" si="14"/>
        <v>10619</v>
      </c>
      <c r="AP149" s="21">
        <f t="shared" si="15"/>
        <v>689285.72</v>
      </c>
      <c r="AQ149" s="15">
        <f t="shared" si="16"/>
        <v>2643352.0700000003</v>
      </c>
      <c r="AR149" s="16">
        <f t="shared" si="17"/>
        <v>2197927.33</v>
      </c>
      <c r="AS149" s="26">
        <f t="shared" si="18"/>
        <v>445424.74000000022</v>
      </c>
    </row>
    <row r="150" spans="1:45" x14ac:dyDescent="0.25">
      <c r="A150" t="s">
        <v>565</v>
      </c>
      <c r="B150" t="s">
        <v>566</v>
      </c>
      <c r="C150" s="71">
        <v>1986</v>
      </c>
      <c r="D150" s="58" t="s">
        <v>1393</v>
      </c>
      <c r="E150" t="s">
        <v>3322</v>
      </c>
      <c r="F150" s="297">
        <v>285538.81</v>
      </c>
      <c r="G150" s="297">
        <v>0</v>
      </c>
      <c r="H150" s="297">
        <v>130478.02</v>
      </c>
      <c r="J150">
        <v>864690.63</v>
      </c>
      <c r="K150">
        <v>93829.94</v>
      </c>
      <c r="O150" s="297">
        <v>8500</v>
      </c>
      <c r="R150" s="297">
        <v>109</v>
      </c>
      <c r="U150">
        <v>-1243772.8799999999</v>
      </c>
      <c r="V150">
        <v>2601070</v>
      </c>
      <c r="Y150" s="297">
        <v>978061.6</v>
      </c>
      <c r="Z150" s="297">
        <v>89860</v>
      </c>
      <c r="AA150" s="297">
        <v>327.01</v>
      </c>
      <c r="AC150" s="297">
        <v>418900</v>
      </c>
      <c r="AD150" s="297">
        <v>283000</v>
      </c>
      <c r="AE150">
        <v>548070</v>
      </c>
      <c r="AG150">
        <v>27296</v>
      </c>
      <c r="AH150">
        <v>793531.3</v>
      </c>
      <c r="AI150">
        <v>95510.03</v>
      </c>
      <c r="AN150" s="76">
        <f t="shared" si="13"/>
        <v>416016.83</v>
      </c>
      <c r="AO150" s="31">
        <f t="shared" si="14"/>
        <v>8609</v>
      </c>
      <c r="AP150" s="21">
        <f t="shared" si="15"/>
        <v>407407.83</v>
      </c>
      <c r="AQ150" s="15">
        <f t="shared" si="16"/>
        <v>1770148.61</v>
      </c>
      <c r="AR150" s="16">
        <f t="shared" si="17"/>
        <v>1464407.33</v>
      </c>
      <c r="AS150" s="26">
        <f t="shared" si="18"/>
        <v>305741.28000000003</v>
      </c>
    </row>
    <row r="151" spans="1:45" x14ac:dyDescent="0.25">
      <c r="A151" t="s">
        <v>569</v>
      </c>
      <c r="B151" t="s">
        <v>571</v>
      </c>
      <c r="C151" s="71">
        <v>2574</v>
      </c>
      <c r="D151" s="58" t="s">
        <v>1394</v>
      </c>
      <c r="E151" t="s">
        <v>3276</v>
      </c>
      <c r="F151" s="297">
        <v>70616.06</v>
      </c>
      <c r="G151" s="297">
        <v>0</v>
      </c>
      <c r="H151" s="297">
        <v>63468.52</v>
      </c>
      <c r="J151">
        <v>623483.38</v>
      </c>
      <c r="K151">
        <v>38977.440000000002</v>
      </c>
      <c r="N151" s="297">
        <v>-131280</v>
      </c>
      <c r="Q151" s="297">
        <v>96530</v>
      </c>
      <c r="R151" s="297">
        <v>7067</v>
      </c>
      <c r="U151">
        <v>-420267.66</v>
      </c>
      <c r="V151">
        <v>1543067.19</v>
      </c>
      <c r="Y151" s="297">
        <v>1026985.99</v>
      </c>
      <c r="AA151" s="297">
        <v>356.72</v>
      </c>
      <c r="AC151" s="297">
        <v>1164200</v>
      </c>
      <c r="AE151">
        <v>1383153</v>
      </c>
      <c r="AG151">
        <v>37340</v>
      </c>
      <c r="AH151">
        <v>628806.03</v>
      </c>
      <c r="AI151">
        <v>91814.81</v>
      </c>
      <c r="AL151">
        <v>35000</v>
      </c>
      <c r="AN151" s="76">
        <f t="shared" si="13"/>
        <v>134084.57999999999</v>
      </c>
      <c r="AO151" s="31">
        <f t="shared" si="14"/>
        <v>-27683</v>
      </c>
      <c r="AP151" s="21">
        <f t="shared" si="15"/>
        <v>161767.57999999999</v>
      </c>
      <c r="AQ151" s="15">
        <f t="shared" si="16"/>
        <v>2191542.71</v>
      </c>
      <c r="AR151" s="16">
        <f t="shared" si="17"/>
        <v>2176113.84</v>
      </c>
      <c r="AS151" s="26">
        <f t="shared" si="18"/>
        <v>15428.870000000112</v>
      </c>
    </row>
    <row r="152" spans="1:45" x14ac:dyDescent="0.25">
      <c r="A152" t="s">
        <v>569</v>
      </c>
      <c r="B152" t="s">
        <v>571</v>
      </c>
      <c r="C152" s="71">
        <v>918</v>
      </c>
      <c r="D152" s="58" t="s">
        <v>1395</v>
      </c>
      <c r="E152" t="s">
        <v>3277</v>
      </c>
      <c r="F152" s="297">
        <v>392772.82</v>
      </c>
      <c r="G152" s="297">
        <v>0</v>
      </c>
      <c r="H152" s="297">
        <v>376489.36</v>
      </c>
      <c r="J152">
        <v>-63234.06</v>
      </c>
      <c r="K152">
        <v>-276630.15000000002</v>
      </c>
      <c r="M152">
        <v>265500</v>
      </c>
      <c r="Q152" s="297">
        <v>46500</v>
      </c>
      <c r="R152" s="297">
        <v>1</v>
      </c>
      <c r="U152">
        <v>-791360.7</v>
      </c>
      <c r="V152">
        <v>1115354.6000000001</v>
      </c>
      <c r="Y152" s="297">
        <v>935011.33</v>
      </c>
      <c r="AA152" s="297">
        <v>471.16</v>
      </c>
      <c r="AC152" s="297">
        <v>935390</v>
      </c>
      <c r="AD152" s="297">
        <v>97300</v>
      </c>
      <c r="AE152">
        <v>1026162</v>
      </c>
      <c r="AG152">
        <v>13340</v>
      </c>
      <c r="AH152">
        <v>225151.97</v>
      </c>
      <c r="AI152">
        <v>37590.449999999997</v>
      </c>
      <c r="AL152">
        <v>35000</v>
      </c>
      <c r="AN152" s="76">
        <f t="shared" si="13"/>
        <v>769262.17999999993</v>
      </c>
      <c r="AO152" s="31">
        <f t="shared" si="14"/>
        <v>46501</v>
      </c>
      <c r="AP152" s="21">
        <f t="shared" si="15"/>
        <v>722761.17999999993</v>
      </c>
      <c r="AQ152" s="15">
        <f t="shared" si="16"/>
        <v>1968172.49</v>
      </c>
      <c r="AR152" s="16">
        <f t="shared" si="17"/>
        <v>1337244.42</v>
      </c>
      <c r="AS152" s="26">
        <f t="shared" si="18"/>
        <v>630928.07000000007</v>
      </c>
    </row>
    <row r="153" spans="1:45" x14ac:dyDescent="0.25">
      <c r="A153" t="s">
        <v>569</v>
      </c>
      <c r="B153" t="s">
        <v>571</v>
      </c>
      <c r="C153" s="71">
        <v>4046</v>
      </c>
      <c r="D153" s="58" t="s">
        <v>1396</v>
      </c>
      <c r="E153" t="s">
        <v>3280</v>
      </c>
      <c r="F153" s="297">
        <v>419565.41</v>
      </c>
      <c r="G153" s="297">
        <v>0</v>
      </c>
      <c r="H153" s="297">
        <v>50934.02</v>
      </c>
      <c r="J153">
        <v>448539</v>
      </c>
      <c r="K153">
        <v>328730.62</v>
      </c>
      <c r="N153" s="297">
        <v>0</v>
      </c>
      <c r="Q153" s="297">
        <v>76400</v>
      </c>
      <c r="R153" s="297">
        <v>0</v>
      </c>
      <c r="T153">
        <v>-230742.42</v>
      </c>
      <c r="U153">
        <v>654989.75</v>
      </c>
      <c r="V153">
        <v>1287495.99</v>
      </c>
      <c r="Y153" s="297">
        <v>671942.85</v>
      </c>
      <c r="Z153" s="297">
        <v>60000</v>
      </c>
      <c r="AA153" s="297">
        <v>1110.51</v>
      </c>
      <c r="AC153" s="297">
        <v>1371310</v>
      </c>
      <c r="AD153" s="297">
        <v>127954</v>
      </c>
      <c r="AE153">
        <v>1464397</v>
      </c>
      <c r="AG153">
        <v>32000</v>
      </c>
      <c r="AH153">
        <v>557056.84</v>
      </c>
      <c r="AI153">
        <v>92327.79</v>
      </c>
      <c r="AL153">
        <v>235000</v>
      </c>
      <c r="AN153" s="76">
        <f t="shared" si="13"/>
        <v>470499.43</v>
      </c>
      <c r="AO153" s="31">
        <f t="shared" si="14"/>
        <v>76400</v>
      </c>
      <c r="AP153" s="21">
        <f t="shared" si="15"/>
        <v>394099.43</v>
      </c>
      <c r="AQ153" s="15">
        <f t="shared" si="16"/>
        <v>2232317.36</v>
      </c>
      <c r="AR153" s="16">
        <f t="shared" si="17"/>
        <v>2380781.63</v>
      </c>
      <c r="AS153" s="26">
        <f t="shared" si="18"/>
        <v>-148464.27000000002</v>
      </c>
    </row>
    <row r="154" spans="1:45" x14ac:dyDescent="0.25">
      <c r="A154" t="s">
        <v>569</v>
      </c>
      <c r="B154" t="s">
        <v>571</v>
      </c>
      <c r="C154" s="71">
        <v>1868</v>
      </c>
      <c r="D154" s="58" t="s">
        <v>1397</v>
      </c>
      <c r="E154" t="s">
        <v>3329</v>
      </c>
      <c r="F154" s="297">
        <v>41312.449999999997</v>
      </c>
      <c r="G154" s="297">
        <v>0</v>
      </c>
      <c r="H154" s="297">
        <v>240679.64</v>
      </c>
      <c r="J154">
        <v>672693.35</v>
      </c>
      <c r="K154">
        <v>187778.26</v>
      </c>
      <c r="Q154" s="297">
        <v>84150</v>
      </c>
      <c r="U154">
        <v>-703041.31</v>
      </c>
      <c r="V154">
        <v>1993235.29</v>
      </c>
      <c r="Y154" s="297">
        <v>783877.98</v>
      </c>
      <c r="AA154" s="297">
        <v>382.82</v>
      </c>
      <c r="AC154" s="297">
        <v>1147840</v>
      </c>
      <c r="AD154" s="297">
        <v>86900</v>
      </c>
      <c r="AE154">
        <v>1238840</v>
      </c>
      <c r="AF154">
        <v>3000</v>
      </c>
      <c r="AG154">
        <v>51780</v>
      </c>
      <c r="AH154">
        <v>464706.99</v>
      </c>
      <c r="AI154">
        <v>192464.09</v>
      </c>
      <c r="AL154">
        <v>35000</v>
      </c>
      <c r="AN154" s="76">
        <f t="shared" si="13"/>
        <v>281992.09000000003</v>
      </c>
      <c r="AO154" s="31">
        <f t="shared" si="14"/>
        <v>84150</v>
      </c>
      <c r="AP154" s="21">
        <f t="shared" si="15"/>
        <v>197842.09000000003</v>
      </c>
      <c r="AQ154" s="15">
        <f t="shared" si="16"/>
        <v>2019000.7999999998</v>
      </c>
      <c r="AR154" s="16">
        <f t="shared" si="17"/>
        <v>1985791.08</v>
      </c>
      <c r="AS154" s="26">
        <f t="shared" si="18"/>
        <v>33209.719999999739</v>
      </c>
    </row>
    <row r="157" spans="1:45" x14ac:dyDescent="0.25">
      <c r="D157" s="44"/>
    </row>
    <row r="158" spans="1:45" x14ac:dyDescent="0.25">
      <c r="D158" s="44"/>
    </row>
    <row r="159" spans="1:45" x14ac:dyDescent="0.25">
      <c r="D159" s="44"/>
    </row>
    <row r="160" spans="1:45" x14ac:dyDescent="0.25">
      <c r="D160" s="44"/>
    </row>
    <row r="161" spans="4:4" x14ac:dyDescent="0.25">
      <c r="D161" s="44"/>
    </row>
    <row r="162" spans="4:4" x14ac:dyDescent="0.25">
      <c r="D162" s="44"/>
    </row>
    <row r="163" spans="4:4" x14ac:dyDescent="0.25">
      <c r="D163" s="44"/>
    </row>
    <row r="164" spans="4:4" x14ac:dyDescent="0.25">
      <c r="D164" s="44"/>
    </row>
    <row r="165" spans="4:4" x14ac:dyDescent="0.25">
      <c r="D165" s="4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8"/>
  <sheetViews>
    <sheetView zoomScaleNormal="100" workbookViewId="0">
      <selection activeCell="A4" sqref="A4:A5"/>
    </sheetView>
  </sheetViews>
  <sheetFormatPr defaultRowHeight="15.6" x14ac:dyDescent="0.45"/>
  <cols>
    <col min="1" max="1" width="6.3984375" style="78" customWidth="1"/>
    <col min="2" max="2" width="14.09765625" style="78" customWidth="1"/>
    <col min="3" max="3" width="12.69921875" style="78" customWidth="1"/>
    <col min="4" max="4" width="9.59765625" style="78" customWidth="1"/>
    <col min="5" max="5" width="11.69921875" style="78" customWidth="1"/>
    <col min="6" max="6" width="13.59765625" style="78" customWidth="1"/>
    <col min="7" max="7" width="9.8984375" style="78" customWidth="1"/>
    <col min="8" max="8" width="17.59765625" style="78" customWidth="1"/>
    <col min="9" max="241" width="9" style="78"/>
    <col min="242" max="242" width="7.09765625" style="78" customWidth="1"/>
    <col min="243" max="243" width="12.69921875" style="78" customWidth="1"/>
    <col min="244" max="244" width="12.8984375" style="78" customWidth="1"/>
    <col min="245" max="248" width="10.3984375" style="78" customWidth="1"/>
    <col min="249" max="249" width="65.19921875" style="78" customWidth="1"/>
    <col min="250" max="497" width="9" style="78"/>
    <col min="498" max="498" width="7.09765625" style="78" customWidth="1"/>
    <col min="499" max="499" width="12.69921875" style="78" customWidth="1"/>
    <col min="500" max="500" width="12.8984375" style="78" customWidth="1"/>
    <col min="501" max="504" width="10.3984375" style="78" customWidth="1"/>
    <col min="505" max="505" width="65.19921875" style="78" customWidth="1"/>
    <col min="506" max="753" width="9" style="78"/>
    <col min="754" max="754" width="7.09765625" style="78" customWidth="1"/>
    <col min="755" max="755" width="12.69921875" style="78" customWidth="1"/>
    <col min="756" max="756" width="12.8984375" style="78" customWidth="1"/>
    <col min="757" max="760" width="10.3984375" style="78" customWidth="1"/>
    <col min="761" max="761" width="65.19921875" style="78" customWidth="1"/>
    <col min="762" max="1009" width="9" style="78"/>
    <col min="1010" max="1010" width="7.09765625" style="78" customWidth="1"/>
    <col min="1011" max="1011" width="12.69921875" style="78" customWidth="1"/>
    <col min="1012" max="1012" width="12.8984375" style="78" customWidth="1"/>
    <col min="1013" max="1016" width="10.3984375" style="78" customWidth="1"/>
    <col min="1017" max="1017" width="65.19921875" style="78" customWidth="1"/>
    <col min="1018" max="1265" width="9" style="78"/>
    <col min="1266" max="1266" width="7.09765625" style="78" customWidth="1"/>
    <col min="1267" max="1267" width="12.69921875" style="78" customWidth="1"/>
    <col min="1268" max="1268" width="12.8984375" style="78" customWidth="1"/>
    <col min="1269" max="1272" width="10.3984375" style="78" customWidth="1"/>
    <col min="1273" max="1273" width="65.19921875" style="78" customWidth="1"/>
    <col min="1274" max="1521" width="9" style="78"/>
    <col min="1522" max="1522" width="7.09765625" style="78" customWidth="1"/>
    <col min="1523" max="1523" width="12.69921875" style="78" customWidth="1"/>
    <col min="1524" max="1524" width="12.8984375" style="78" customWidth="1"/>
    <col min="1525" max="1528" width="10.3984375" style="78" customWidth="1"/>
    <col min="1529" max="1529" width="65.19921875" style="78" customWidth="1"/>
    <col min="1530" max="1777" width="9" style="78"/>
    <col min="1778" max="1778" width="7.09765625" style="78" customWidth="1"/>
    <col min="1779" max="1779" width="12.69921875" style="78" customWidth="1"/>
    <col min="1780" max="1780" width="12.8984375" style="78" customWidth="1"/>
    <col min="1781" max="1784" width="10.3984375" style="78" customWidth="1"/>
    <col min="1785" max="1785" width="65.19921875" style="78" customWidth="1"/>
    <col min="1786" max="2033" width="9" style="78"/>
    <col min="2034" max="2034" width="7.09765625" style="78" customWidth="1"/>
    <col min="2035" max="2035" width="12.69921875" style="78" customWidth="1"/>
    <col min="2036" max="2036" width="12.8984375" style="78" customWidth="1"/>
    <col min="2037" max="2040" width="10.3984375" style="78" customWidth="1"/>
    <col min="2041" max="2041" width="65.19921875" style="78" customWidth="1"/>
    <col min="2042" max="2289" width="9" style="78"/>
    <col min="2290" max="2290" width="7.09765625" style="78" customWidth="1"/>
    <col min="2291" max="2291" width="12.69921875" style="78" customWidth="1"/>
    <col min="2292" max="2292" width="12.8984375" style="78" customWidth="1"/>
    <col min="2293" max="2296" width="10.3984375" style="78" customWidth="1"/>
    <col min="2297" max="2297" width="65.19921875" style="78" customWidth="1"/>
    <col min="2298" max="2545" width="9" style="78"/>
    <col min="2546" max="2546" width="7.09765625" style="78" customWidth="1"/>
    <col min="2547" max="2547" width="12.69921875" style="78" customWidth="1"/>
    <col min="2548" max="2548" width="12.8984375" style="78" customWidth="1"/>
    <col min="2549" max="2552" width="10.3984375" style="78" customWidth="1"/>
    <col min="2553" max="2553" width="65.19921875" style="78" customWidth="1"/>
    <col min="2554" max="2801" width="9" style="78"/>
    <col min="2802" max="2802" width="7.09765625" style="78" customWidth="1"/>
    <col min="2803" max="2803" width="12.69921875" style="78" customWidth="1"/>
    <col min="2804" max="2804" width="12.8984375" style="78" customWidth="1"/>
    <col min="2805" max="2808" width="10.3984375" style="78" customWidth="1"/>
    <col min="2809" max="2809" width="65.19921875" style="78" customWidth="1"/>
    <col min="2810" max="3057" width="9" style="78"/>
    <col min="3058" max="3058" width="7.09765625" style="78" customWidth="1"/>
    <col min="3059" max="3059" width="12.69921875" style="78" customWidth="1"/>
    <col min="3060" max="3060" width="12.8984375" style="78" customWidth="1"/>
    <col min="3061" max="3064" width="10.3984375" style="78" customWidth="1"/>
    <col min="3065" max="3065" width="65.19921875" style="78" customWidth="1"/>
    <col min="3066" max="3313" width="9" style="78"/>
    <col min="3314" max="3314" width="7.09765625" style="78" customWidth="1"/>
    <col min="3315" max="3315" width="12.69921875" style="78" customWidth="1"/>
    <col min="3316" max="3316" width="12.8984375" style="78" customWidth="1"/>
    <col min="3317" max="3320" width="10.3984375" style="78" customWidth="1"/>
    <col min="3321" max="3321" width="65.19921875" style="78" customWidth="1"/>
    <col min="3322" max="3569" width="9" style="78"/>
    <col min="3570" max="3570" width="7.09765625" style="78" customWidth="1"/>
    <col min="3571" max="3571" width="12.69921875" style="78" customWidth="1"/>
    <col min="3572" max="3572" width="12.8984375" style="78" customWidth="1"/>
    <col min="3573" max="3576" width="10.3984375" style="78" customWidth="1"/>
    <col min="3577" max="3577" width="65.19921875" style="78" customWidth="1"/>
    <col min="3578" max="3825" width="9" style="78"/>
    <col min="3826" max="3826" width="7.09765625" style="78" customWidth="1"/>
    <col min="3827" max="3827" width="12.69921875" style="78" customWidth="1"/>
    <col min="3828" max="3828" width="12.8984375" style="78" customWidth="1"/>
    <col min="3829" max="3832" width="10.3984375" style="78" customWidth="1"/>
    <col min="3833" max="3833" width="65.19921875" style="78" customWidth="1"/>
    <col min="3834" max="4081" width="9" style="78"/>
    <col min="4082" max="4082" width="7.09765625" style="78" customWidth="1"/>
    <col min="4083" max="4083" width="12.69921875" style="78" customWidth="1"/>
    <col min="4084" max="4084" width="12.8984375" style="78" customWidth="1"/>
    <col min="4085" max="4088" width="10.3984375" style="78" customWidth="1"/>
    <col min="4089" max="4089" width="65.19921875" style="78" customWidth="1"/>
    <col min="4090" max="4337" width="9" style="78"/>
    <col min="4338" max="4338" width="7.09765625" style="78" customWidth="1"/>
    <col min="4339" max="4339" width="12.69921875" style="78" customWidth="1"/>
    <col min="4340" max="4340" width="12.8984375" style="78" customWidth="1"/>
    <col min="4341" max="4344" width="10.3984375" style="78" customWidth="1"/>
    <col min="4345" max="4345" width="65.19921875" style="78" customWidth="1"/>
    <col min="4346" max="4593" width="9" style="78"/>
    <col min="4594" max="4594" width="7.09765625" style="78" customWidth="1"/>
    <col min="4595" max="4595" width="12.69921875" style="78" customWidth="1"/>
    <col min="4596" max="4596" width="12.8984375" style="78" customWidth="1"/>
    <col min="4597" max="4600" width="10.3984375" style="78" customWidth="1"/>
    <col min="4601" max="4601" width="65.19921875" style="78" customWidth="1"/>
    <col min="4602" max="4849" width="9" style="78"/>
    <col min="4850" max="4850" width="7.09765625" style="78" customWidth="1"/>
    <col min="4851" max="4851" width="12.69921875" style="78" customWidth="1"/>
    <col min="4852" max="4852" width="12.8984375" style="78" customWidth="1"/>
    <col min="4853" max="4856" width="10.3984375" style="78" customWidth="1"/>
    <col min="4857" max="4857" width="65.19921875" style="78" customWidth="1"/>
    <col min="4858" max="5105" width="9" style="78"/>
    <col min="5106" max="5106" width="7.09765625" style="78" customWidth="1"/>
    <col min="5107" max="5107" width="12.69921875" style="78" customWidth="1"/>
    <col min="5108" max="5108" width="12.8984375" style="78" customWidth="1"/>
    <col min="5109" max="5112" width="10.3984375" style="78" customWidth="1"/>
    <col min="5113" max="5113" width="65.19921875" style="78" customWidth="1"/>
    <col min="5114" max="5361" width="9" style="78"/>
    <col min="5362" max="5362" width="7.09765625" style="78" customWidth="1"/>
    <col min="5363" max="5363" width="12.69921875" style="78" customWidth="1"/>
    <col min="5364" max="5364" width="12.8984375" style="78" customWidth="1"/>
    <col min="5365" max="5368" width="10.3984375" style="78" customWidth="1"/>
    <col min="5369" max="5369" width="65.19921875" style="78" customWidth="1"/>
    <col min="5370" max="5617" width="9" style="78"/>
    <col min="5618" max="5618" width="7.09765625" style="78" customWidth="1"/>
    <col min="5619" max="5619" width="12.69921875" style="78" customWidth="1"/>
    <col min="5620" max="5620" width="12.8984375" style="78" customWidth="1"/>
    <col min="5621" max="5624" width="10.3984375" style="78" customWidth="1"/>
    <col min="5625" max="5625" width="65.19921875" style="78" customWidth="1"/>
    <col min="5626" max="5873" width="9" style="78"/>
    <col min="5874" max="5874" width="7.09765625" style="78" customWidth="1"/>
    <col min="5875" max="5875" width="12.69921875" style="78" customWidth="1"/>
    <col min="5876" max="5876" width="12.8984375" style="78" customWidth="1"/>
    <col min="5877" max="5880" width="10.3984375" style="78" customWidth="1"/>
    <col min="5881" max="5881" width="65.19921875" style="78" customWidth="1"/>
    <col min="5882" max="6129" width="9" style="78"/>
    <col min="6130" max="6130" width="7.09765625" style="78" customWidth="1"/>
    <col min="6131" max="6131" width="12.69921875" style="78" customWidth="1"/>
    <col min="6132" max="6132" width="12.8984375" style="78" customWidth="1"/>
    <col min="6133" max="6136" width="10.3984375" style="78" customWidth="1"/>
    <col min="6137" max="6137" width="65.19921875" style="78" customWidth="1"/>
    <col min="6138" max="6385" width="9" style="78"/>
    <col min="6386" max="6386" width="7.09765625" style="78" customWidth="1"/>
    <col min="6387" max="6387" width="12.69921875" style="78" customWidth="1"/>
    <col min="6388" max="6388" width="12.8984375" style="78" customWidth="1"/>
    <col min="6389" max="6392" width="10.3984375" style="78" customWidth="1"/>
    <col min="6393" max="6393" width="65.19921875" style="78" customWidth="1"/>
    <col min="6394" max="6641" width="9" style="78"/>
    <col min="6642" max="6642" width="7.09765625" style="78" customWidth="1"/>
    <col min="6643" max="6643" width="12.69921875" style="78" customWidth="1"/>
    <col min="6644" max="6644" width="12.8984375" style="78" customWidth="1"/>
    <col min="6645" max="6648" width="10.3984375" style="78" customWidth="1"/>
    <col min="6649" max="6649" width="65.19921875" style="78" customWidth="1"/>
    <col min="6650" max="6897" width="9" style="78"/>
    <col min="6898" max="6898" width="7.09765625" style="78" customWidth="1"/>
    <col min="6899" max="6899" width="12.69921875" style="78" customWidth="1"/>
    <col min="6900" max="6900" width="12.8984375" style="78" customWidth="1"/>
    <col min="6901" max="6904" width="10.3984375" style="78" customWidth="1"/>
    <col min="6905" max="6905" width="65.19921875" style="78" customWidth="1"/>
    <col min="6906" max="7153" width="9" style="78"/>
    <col min="7154" max="7154" width="7.09765625" style="78" customWidth="1"/>
    <col min="7155" max="7155" width="12.69921875" style="78" customWidth="1"/>
    <col min="7156" max="7156" width="12.8984375" style="78" customWidth="1"/>
    <col min="7157" max="7160" width="10.3984375" style="78" customWidth="1"/>
    <col min="7161" max="7161" width="65.19921875" style="78" customWidth="1"/>
    <col min="7162" max="7409" width="9" style="78"/>
    <col min="7410" max="7410" width="7.09765625" style="78" customWidth="1"/>
    <col min="7411" max="7411" width="12.69921875" style="78" customWidth="1"/>
    <col min="7412" max="7412" width="12.8984375" style="78" customWidth="1"/>
    <col min="7413" max="7416" width="10.3984375" style="78" customWidth="1"/>
    <col min="7417" max="7417" width="65.19921875" style="78" customWidth="1"/>
    <col min="7418" max="7665" width="9" style="78"/>
    <col min="7666" max="7666" width="7.09765625" style="78" customWidth="1"/>
    <col min="7667" max="7667" width="12.69921875" style="78" customWidth="1"/>
    <col min="7668" max="7668" width="12.8984375" style="78" customWidth="1"/>
    <col min="7669" max="7672" width="10.3984375" style="78" customWidth="1"/>
    <col min="7673" max="7673" width="65.19921875" style="78" customWidth="1"/>
    <col min="7674" max="7921" width="9" style="78"/>
    <col min="7922" max="7922" width="7.09765625" style="78" customWidth="1"/>
    <col min="7923" max="7923" width="12.69921875" style="78" customWidth="1"/>
    <col min="7924" max="7924" width="12.8984375" style="78" customWidth="1"/>
    <col min="7925" max="7928" width="10.3984375" style="78" customWidth="1"/>
    <col min="7929" max="7929" width="65.19921875" style="78" customWidth="1"/>
    <col min="7930" max="8177" width="9" style="78"/>
    <col min="8178" max="8178" width="7.09765625" style="78" customWidth="1"/>
    <col min="8179" max="8179" width="12.69921875" style="78" customWidth="1"/>
    <col min="8180" max="8180" width="12.8984375" style="78" customWidth="1"/>
    <col min="8181" max="8184" width="10.3984375" style="78" customWidth="1"/>
    <col min="8185" max="8185" width="65.19921875" style="78" customWidth="1"/>
    <col min="8186" max="8433" width="9" style="78"/>
    <col min="8434" max="8434" width="7.09765625" style="78" customWidth="1"/>
    <col min="8435" max="8435" width="12.69921875" style="78" customWidth="1"/>
    <col min="8436" max="8436" width="12.8984375" style="78" customWidth="1"/>
    <col min="8437" max="8440" width="10.3984375" style="78" customWidth="1"/>
    <col min="8441" max="8441" width="65.19921875" style="78" customWidth="1"/>
    <col min="8442" max="8689" width="9" style="78"/>
    <col min="8690" max="8690" width="7.09765625" style="78" customWidth="1"/>
    <col min="8691" max="8691" width="12.69921875" style="78" customWidth="1"/>
    <col min="8692" max="8692" width="12.8984375" style="78" customWidth="1"/>
    <col min="8693" max="8696" width="10.3984375" style="78" customWidth="1"/>
    <col min="8697" max="8697" width="65.19921875" style="78" customWidth="1"/>
    <col min="8698" max="8945" width="9" style="78"/>
    <col min="8946" max="8946" width="7.09765625" style="78" customWidth="1"/>
    <col min="8947" max="8947" width="12.69921875" style="78" customWidth="1"/>
    <col min="8948" max="8948" width="12.8984375" style="78" customWidth="1"/>
    <col min="8949" max="8952" width="10.3984375" style="78" customWidth="1"/>
    <col min="8953" max="8953" width="65.19921875" style="78" customWidth="1"/>
    <col min="8954" max="9201" width="9" style="78"/>
    <col min="9202" max="9202" width="7.09765625" style="78" customWidth="1"/>
    <col min="9203" max="9203" width="12.69921875" style="78" customWidth="1"/>
    <col min="9204" max="9204" width="12.8984375" style="78" customWidth="1"/>
    <col min="9205" max="9208" width="10.3984375" style="78" customWidth="1"/>
    <col min="9209" max="9209" width="65.19921875" style="78" customWidth="1"/>
    <col min="9210" max="9457" width="9" style="78"/>
    <col min="9458" max="9458" width="7.09765625" style="78" customWidth="1"/>
    <col min="9459" max="9459" width="12.69921875" style="78" customWidth="1"/>
    <col min="9460" max="9460" width="12.8984375" style="78" customWidth="1"/>
    <col min="9461" max="9464" width="10.3984375" style="78" customWidth="1"/>
    <col min="9465" max="9465" width="65.19921875" style="78" customWidth="1"/>
    <col min="9466" max="9713" width="9" style="78"/>
    <col min="9714" max="9714" width="7.09765625" style="78" customWidth="1"/>
    <col min="9715" max="9715" width="12.69921875" style="78" customWidth="1"/>
    <col min="9716" max="9716" width="12.8984375" style="78" customWidth="1"/>
    <col min="9717" max="9720" width="10.3984375" style="78" customWidth="1"/>
    <col min="9721" max="9721" width="65.19921875" style="78" customWidth="1"/>
    <col min="9722" max="9969" width="9" style="78"/>
    <col min="9970" max="9970" width="7.09765625" style="78" customWidth="1"/>
    <col min="9971" max="9971" width="12.69921875" style="78" customWidth="1"/>
    <col min="9972" max="9972" width="12.8984375" style="78" customWidth="1"/>
    <col min="9973" max="9976" width="10.3984375" style="78" customWidth="1"/>
    <col min="9977" max="9977" width="65.19921875" style="78" customWidth="1"/>
    <col min="9978" max="10225" width="9" style="78"/>
    <col min="10226" max="10226" width="7.09765625" style="78" customWidth="1"/>
    <col min="10227" max="10227" width="12.69921875" style="78" customWidth="1"/>
    <col min="10228" max="10228" width="12.8984375" style="78" customWidth="1"/>
    <col min="10229" max="10232" width="10.3984375" style="78" customWidth="1"/>
    <col min="10233" max="10233" width="65.19921875" style="78" customWidth="1"/>
    <col min="10234" max="10481" width="9" style="78"/>
    <col min="10482" max="10482" width="7.09765625" style="78" customWidth="1"/>
    <col min="10483" max="10483" width="12.69921875" style="78" customWidth="1"/>
    <col min="10484" max="10484" width="12.8984375" style="78" customWidth="1"/>
    <col min="10485" max="10488" width="10.3984375" style="78" customWidth="1"/>
    <col min="10489" max="10489" width="65.19921875" style="78" customWidth="1"/>
    <col min="10490" max="10737" width="9" style="78"/>
    <col min="10738" max="10738" width="7.09765625" style="78" customWidth="1"/>
    <col min="10739" max="10739" width="12.69921875" style="78" customWidth="1"/>
    <col min="10740" max="10740" width="12.8984375" style="78" customWidth="1"/>
    <col min="10741" max="10744" width="10.3984375" style="78" customWidth="1"/>
    <col min="10745" max="10745" width="65.19921875" style="78" customWidth="1"/>
    <col min="10746" max="10993" width="9" style="78"/>
    <col min="10994" max="10994" width="7.09765625" style="78" customWidth="1"/>
    <col min="10995" max="10995" width="12.69921875" style="78" customWidth="1"/>
    <col min="10996" max="10996" width="12.8984375" style="78" customWidth="1"/>
    <col min="10997" max="11000" width="10.3984375" style="78" customWidth="1"/>
    <col min="11001" max="11001" width="65.19921875" style="78" customWidth="1"/>
    <col min="11002" max="11249" width="9" style="78"/>
    <col min="11250" max="11250" width="7.09765625" style="78" customWidth="1"/>
    <col min="11251" max="11251" width="12.69921875" style="78" customWidth="1"/>
    <col min="11252" max="11252" width="12.8984375" style="78" customWidth="1"/>
    <col min="11253" max="11256" width="10.3984375" style="78" customWidth="1"/>
    <col min="11257" max="11257" width="65.19921875" style="78" customWidth="1"/>
    <col min="11258" max="11505" width="9" style="78"/>
    <col min="11506" max="11506" width="7.09765625" style="78" customWidth="1"/>
    <col min="11507" max="11507" width="12.69921875" style="78" customWidth="1"/>
    <col min="11508" max="11508" width="12.8984375" style="78" customWidth="1"/>
    <col min="11509" max="11512" width="10.3984375" style="78" customWidth="1"/>
    <col min="11513" max="11513" width="65.19921875" style="78" customWidth="1"/>
    <col min="11514" max="11761" width="9" style="78"/>
    <col min="11762" max="11762" width="7.09765625" style="78" customWidth="1"/>
    <col min="11763" max="11763" width="12.69921875" style="78" customWidth="1"/>
    <col min="11764" max="11764" width="12.8984375" style="78" customWidth="1"/>
    <col min="11765" max="11768" width="10.3984375" style="78" customWidth="1"/>
    <col min="11769" max="11769" width="65.19921875" style="78" customWidth="1"/>
    <col min="11770" max="12017" width="9" style="78"/>
    <col min="12018" max="12018" width="7.09765625" style="78" customWidth="1"/>
    <col min="12019" max="12019" width="12.69921875" style="78" customWidth="1"/>
    <col min="12020" max="12020" width="12.8984375" style="78" customWidth="1"/>
    <col min="12021" max="12024" width="10.3984375" style="78" customWidth="1"/>
    <col min="12025" max="12025" width="65.19921875" style="78" customWidth="1"/>
    <col min="12026" max="12273" width="9" style="78"/>
    <col min="12274" max="12274" width="7.09765625" style="78" customWidth="1"/>
    <col min="12275" max="12275" width="12.69921875" style="78" customWidth="1"/>
    <col min="12276" max="12276" width="12.8984375" style="78" customWidth="1"/>
    <col min="12277" max="12280" width="10.3984375" style="78" customWidth="1"/>
    <col min="12281" max="12281" width="65.19921875" style="78" customWidth="1"/>
    <col min="12282" max="12529" width="9" style="78"/>
    <col min="12530" max="12530" width="7.09765625" style="78" customWidth="1"/>
    <col min="12531" max="12531" width="12.69921875" style="78" customWidth="1"/>
    <col min="12532" max="12532" width="12.8984375" style="78" customWidth="1"/>
    <col min="12533" max="12536" width="10.3984375" style="78" customWidth="1"/>
    <col min="12537" max="12537" width="65.19921875" style="78" customWidth="1"/>
    <col min="12538" max="12785" width="9" style="78"/>
    <col min="12786" max="12786" width="7.09765625" style="78" customWidth="1"/>
    <col min="12787" max="12787" width="12.69921875" style="78" customWidth="1"/>
    <col min="12788" max="12788" width="12.8984375" style="78" customWidth="1"/>
    <col min="12789" max="12792" width="10.3984375" style="78" customWidth="1"/>
    <col min="12793" max="12793" width="65.19921875" style="78" customWidth="1"/>
    <col min="12794" max="13041" width="9" style="78"/>
    <col min="13042" max="13042" width="7.09765625" style="78" customWidth="1"/>
    <col min="13043" max="13043" width="12.69921875" style="78" customWidth="1"/>
    <col min="13044" max="13044" width="12.8984375" style="78" customWidth="1"/>
    <col min="13045" max="13048" width="10.3984375" style="78" customWidth="1"/>
    <col min="13049" max="13049" width="65.19921875" style="78" customWidth="1"/>
    <col min="13050" max="13297" width="9" style="78"/>
    <col min="13298" max="13298" width="7.09765625" style="78" customWidth="1"/>
    <col min="13299" max="13299" width="12.69921875" style="78" customWidth="1"/>
    <col min="13300" max="13300" width="12.8984375" style="78" customWidth="1"/>
    <col min="13301" max="13304" width="10.3984375" style="78" customWidth="1"/>
    <col min="13305" max="13305" width="65.19921875" style="78" customWidth="1"/>
    <col min="13306" max="13553" width="9" style="78"/>
    <col min="13554" max="13554" width="7.09765625" style="78" customWidth="1"/>
    <col min="13555" max="13555" width="12.69921875" style="78" customWidth="1"/>
    <col min="13556" max="13556" width="12.8984375" style="78" customWidth="1"/>
    <col min="13557" max="13560" width="10.3984375" style="78" customWidth="1"/>
    <col min="13561" max="13561" width="65.19921875" style="78" customWidth="1"/>
    <col min="13562" max="13809" width="9" style="78"/>
    <col min="13810" max="13810" width="7.09765625" style="78" customWidth="1"/>
    <col min="13811" max="13811" width="12.69921875" style="78" customWidth="1"/>
    <col min="13812" max="13812" width="12.8984375" style="78" customWidth="1"/>
    <col min="13813" max="13816" width="10.3984375" style="78" customWidth="1"/>
    <col min="13817" max="13817" width="65.19921875" style="78" customWidth="1"/>
    <col min="13818" max="14065" width="9" style="78"/>
    <col min="14066" max="14066" width="7.09765625" style="78" customWidth="1"/>
    <col min="14067" max="14067" width="12.69921875" style="78" customWidth="1"/>
    <col min="14068" max="14068" width="12.8984375" style="78" customWidth="1"/>
    <col min="14069" max="14072" width="10.3984375" style="78" customWidth="1"/>
    <col min="14073" max="14073" width="65.19921875" style="78" customWidth="1"/>
    <col min="14074" max="14321" width="9" style="78"/>
    <col min="14322" max="14322" width="7.09765625" style="78" customWidth="1"/>
    <col min="14323" max="14323" width="12.69921875" style="78" customWidth="1"/>
    <col min="14324" max="14324" width="12.8984375" style="78" customWidth="1"/>
    <col min="14325" max="14328" width="10.3984375" style="78" customWidth="1"/>
    <col min="14329" max="14329" width="65.19921875" style="78" customWidth="1"/>
    <col min="14330" max="14577" width="9" style="78"/>
    <col min="14578" max="14578" width="7.09765625" style="78" customWidth="1"/>
    <col min="14579" max="14579" width="12.69921875" style="78" customWidth="1"/>
    <col min="14580" max="14580" width="12.8984375" style="78" customWidth="1"/>
    <col min="14581" max="14584" width="10.3984375" style="78" customWidth="1"/>
    <col min="14585" max="14585" width="65.19921875" style="78" customWidth="1"/>
    <col min="14586" max="14833" width="9" style="78"/>
    <col min="14834" max="14834" width="7.09765625" style="78" customWidth="1"/>
    <col min="14835" max="14835" width="12.69921875" style="78" customWidth="1"/>
    <col min="14836" max="14836" width="12.8984375" style="78" customWidth="1"/>
    <col min="14837" max="14840" width="10.3984375" style="78" customWidth="1"/>
    <col min="14841" max="14841" width="65.19921875" style="78" customWidth="1"/>
    <col min="14842" max="15089" width="9" style="78"/>
    <col min="15090" max="15090" width="7.09765625" style="78" customWidth="1"/>
    <col min="15091" max="15091" width="12.69921875" style="78" customWidth="1"/>
    <col min="15092" max="15092" width="12.8984375" style="78" customWidth="1"/>
    <col min="15093" max="15096" width="10.3984375" style="78" customWidth="1"/>
    <col min="15097" max="15097" width="65.19921875" style="78" customWidth="1"/>
    <col min="15098" max="15345" width="9" style="78"/>
    <col min="15346" max="15346" width="7.09765625" style="78" customWidth="1"/>
    <col min="15347" max="15347" width="12.69921875" style="78" customWidth="1"/>
    <col min="15348" max="15348" width="12.8984375" style="78" customWidth="1"/>
    <col min="15349" max="15352" width="10.3984375" style="78" customWidth="1"/>
    <col min="15353" max="15353" width="65.19921875" style="78" customWidth="1"/>
    <col min="15354" max="15601" width="9" style="78"/>
    <col min="15602" max="15602" width="7.09765625" style="78" customWidth="1"/>
    <col min="15603" max="15603" width="12.69921875" style="78" customWidth="1"/>
    <col min="15604" max="15604" width="12.8984375" style="78" customWidth="1"/>
    <col min="15605" max="15608" width="10.3984375" style="78" customWidth="1"/>
    <col min="15609" max="15609" width="65.19921875" style="78" customWidth="1"/>
    <col min="15610" max="15857" width="9" style="78"/>
    <col min="15858" max="15858" width="7.09765625" style="78" customWidth="1"/>
    <col min="15859" max="15859" width="12.69921875" style="78" customWidth="1"/>
    <col min="15860" max="15860" width="12.8984375" style="78" customWidth="1"/>
    <col min="15861" max="15864" width="10.3984375" style="78" customWidth="1"/>
    <col min="15865" max="15865" width="65.19921875" style="78" customWidth="1"/>
    <col min="15866" max="16113" width="9" style="78"/>
    <col min="16114" max="16114" width="7.09765625" style="78" customWidth="1"/>
    <col min="16115" max="16115" width="12.69921875" style="78" customWidth="1"/>
    <col min="16116" max="16116" width="12.8984375" style="78" customWidth="1"/>
    <col min="16117" max="16120" width="10.3984375" style="78" customWidth="1"/>
    <col min="16121" max="16121" width="65.19921875" style="78" customWidth="1"/>
    <col min="16122" max="16384" width="9" style="78"/>
  </cols>
  <sheetData>
    <row r="1" spans="1:8" ht="24.6" x14ac:dyDescent="0.7">
      <c r="H1" s="296" t="s">
        <v>2439</v>
      </c>
    </row>
    <row r="2" spans="1:8" ht="24.6" x14ac:dyDescent="0.7">
      <c r="A2" s="307" t="s">
        <v>1405</v>
      </c>
      <c r="B2" s="307"/>
      <c r="C2" s="307"/>
      <c r="D2" s="307"/>
      <c r="E2" s="307"/>
      <c r="F2" s="307"/>
      <c r="G2" s="307"/>
      <c r="H2" s="307"/>
    </row>
    <row r="3" spans="1:8" ht="24.6" x14ac:dyDescent="0.7">
      <c r="A3" s="308" t="s">
        <v>3346</v>
      </c>
      <c r="B3" s="308"/>
      <c r="C3" s="308"/>
      <c r="D3" s="308"/>
      <c r="E3" s="308"/>
      <c r="F3" s="308"/>
      <c r="G3" s="308"/>
      <c r="H3" s="308"/>
    </row>
    <row r="4" spans="1:8" s="79" customFormat="1" ht="24.6" x14ac:dyDescent="0.45">
      <c r="A4" s="309" t="s">
        <v>51</v>
      </c>
      <c r="B4" s="309" t="s">
        <v>1406</v>
      </c>
      <c r="C4" s="204" t="s">
        <v>1407</v>
      </c>
      <c r="D4" s="205" t="s">
        <v>1408</v>
      </c>
      <c r="E4" s="311" t="s">
        <v>52</v>
      </c>
      <c r="F4" s="206" t="s">
        <v>53</v>
      </c>
      <c r="G4" s="313" t="s">
        <v>52</v>
      </c>
      <c r="H4" s="309" t="s">
        <v>1409</v>
      </c>
    </row>
    <row r="5" spans="1:8" s="79" customFormat="1" ht="24.6" x14ac:dyDescent="0.45">
      <c r="A5" s="310"/>
      <c r="B5" s="310"/>
      <c r="C5" s="204" t="s">
        <v>1410</v>
      </c>
      <c r="D5" s="207" t="s">
        <v>1410</v>
      </c>
      <c r="E5" s="312"/>
      <c r="F5" s="206" t="s">
        <v>1410</v>
      </c>
      <c r="G5" s="314"/>
      <c r="H5" s="310"/>
    </row>
    <row r="6" spans="1:8" s="228" customFormat="1" ht="24.6" x14ac:dyDescent="0.25">
      <c r="A6" s="222">
        <v>1</v>
      </c>
      <c r="B6" s="223" t="s">
        <v>45</v>
      </c>
      <c r="C6" s="224">
        <v>61</v>
      </c>
      <c r="D6" s="205">
        <f>C6-F6</f>
        <v>61</v>
      </c>
      <c r="E6" s="225">
        <f t="shared" ref="E6:E13" si="0">D6/C6*100</f>
        <v>100</v>
      </c>
      <c r="F6" s="206">
        <v>0</v>
      </c>
      <c r="G6" s="226">
        <f t="shared" ref="G6:G12" si="1">F6/C6*100</f>
        <v>0</v>
      </c>
      <c r="H6" s="227"/>
    </row>
    <row r="7" spans="1:8" s="228" customFormat="1" ht="24.6" x14ac:dyDescent="0.25">
      <c r="A7" s="222">
        <v>2</v>
      </c>
      <c r="B7" s="223" t="s">
        <v>49</v>
      </c>
      <c r="C7" s="224">
        <v>83</v>
      </c>
      <c r="D7" s="205">
        <f t="shared" ref="D7:D12" si="2">C7-F7</f>
        <v>83</v>
      </c>
      <c r="E7" s="225">
        <f t="shared" si="0"/>
        <v>100</v>
      </c>
      <c r="F7" s="206">
        <v>0</v>
      </c>
      <c r="G7" s="226">
        <f t="shared" si="1"/>
        <v>0</v>
      </c>
      <c r="H7" s="227"/>
    </row>
    <row r="8" spans="1:8" ht="24.6" x14ac:dyDescent="0.7">
      <c r="A8" s="165">
        <v>3</v>
      </c>
      <c r="B8" s="140" t="s">
        <v>50</v>
      </c>
      <c r="C8" s="208">
        <v>209</v>
      </c>
      <c r="D8" s="205">
        <f t="shared" si="2"/>
        <v>209</v>
      </c>
      <c r="E8" s="209">
        <f t="shared" si="0"/>
        <v>100</v>
      </c>
      <c r="F8" s="210">
        <v>0</v>
      </c>
      <c r="G8" s="211">
        <f t="shared" si="1"/>
        <v>0</v>
      </c>
      <c r="H8" s="212" t="s">
        <v>1414</v>
      </c>
    </row>
    <row r="9" spans="1:8" ht="24.6" x14ac:dyDescent="0.7">
      <c r="A9" s="165">
        <v>4</v>
      </c>
      <c r="B9" s="140" t="s">
        <v>46</v>
      </c>
      <c r="C9" s="208">
        <v>127</v>
      </c>
      <c r="D9" s="205">
        <f t="shared" si="2"/>
        <v>127</v>
      </c>
      <c r="E9" s="209">
        <f t="shared" si="0"/>
        <v>100</v>
      </c>
      <c r="F9" s="210">
        <v>0</v>
      </c>
      <c r="G9" s="211">
        <f t="shared" si="1"/>
        <v>0</v>
      </c>
      <c r="H9" s="140"/>
    </row>
    <row r="10" spans="1:8" ht="24.6" x14ac:dyDescent="0.7">
      <c r="A10" s="165">
        <v>5</v>
      </c>
      <c r="B10" s="140" t="s">
        <v>48</v>
      </c>
      <c r="C10" s="208">
        <v>74</v>
      </c>
      <c r="D10" s="205">
        <f t="shared" si="2"/>
        <v>74</v>
      </c>
      <c r="E10" s="209">
        <f t="shared" si="0"/>
        <v>100</v>
      </c>
      <c r="F10" s="210">
        <v>0</v>
      </c>
      <c r="G10" s="211">
        <f t="shared" si="1"/>
        <v>0</v>
      </c>
      <c r="H10" s="140"/>
    </row>
    <row r="11" spans="1:8" ht="24.6" x14ac:dyDescent="0.7">
      <c r="A11" s="165">
        <v>6</v>
      </c>
      <c r="B11" s="140" t="s">
        <v>47</v>
      </c>
      <c r="C11" s="208">
        <v>168</v>
      </c>
      <c r="D11" s="205">
        <f t="shared" si="2"/>
        <v>168</v>
      </c>
      <c r="E11" s="209">
        <f t="shared" si="0"/>
        <v>100</v>
      </c>
      <c r="F11" s="210">
        <v>0</v>
      </c>
      <c r="G11" s="211">
        <f t="shared" si="1"/>
        <v>0</v>
      </c>
      <c r="H11" s="140"/>
    </row>
    <row r="12" spans="1:8" ht="24.6" x14ac:dyDescent="0.7">
      <c r="A12" s="165">
        <v>7</v>
      </c>
      <c r="B12" s="140" t="s">
        <v>44</v>
      </c>
      <c r="C12" s="208">
        <v>151</v>
      </c>
      <c r="D12" s="205">
        <f t="shared" si="2"/>
        <v>151</v>
      </c>
      <c r="E12" s="209">
        <f t="shared" si="0"/>
        <v>100</v>
      </c>
      <c r="F12" s="210">
        <v>0</v>
      </c>
      <c r="G12" s="213">
        <f t="shared" si="1"/>
        <v>0</v>
      </c>
      <c r="H12" s="212"/>
    </row>
    <row r="13" spans="1:8" ht="25.2" thickBot="1" x14ac:dyDescent="0.75">
      <c r="A13" s="302" t="s">
        <v>1411</v>
      </c>
      <c r="B13" s="303"/>
      <c r="C13" s="214">
        <f>SUM(C6:C12)</f>
        <v>873</v>
      </c>
      <c r="D13" s="215">
        <f>SUM(D6:D12)</f>
        <v>873</v>
      </c>
      <c r="E13" s="216">
        <f t="shared" si="0"/>
        <v>100</v>
      </c>
      <c r="F13" s="217">
        <f>SUM(F6:F12)</f>
        <v>0</v>
      </c>
      <c r="G13" s="218">
        <f>F13/C13*100</f>
        <v>0</v>
      </c>
      <c r="H13" s="219"/>
    </row>
    <row r="14" spans="1:8" ht="25.2" thickTop="1" x14ac:dyDescent="0.7">
      <c r="A14" s="92"/>
      <c r="B14" s="220" t="s">
        <v>1406</v>
      </c>
      <c r="C14" s="98" t="s">
        <v>1412</v>
      </c>
      <c r="D14" s="98" t="s">
        <v>1413</v>
      </c>
      <c r="E14" s="92"/>
      <c r="F14" s="92"/>
      <c r="G14" s="92"/>
      <c r="H14" s="92"/>
    </row>
    <row r="15" spans="1:8" x14ac:dyDescent="0.45">
      <c r="B15" s="80" t="s">
        <v>45</v>
      </c>
      <c r="C15" s="83">
        <f t="shared" ref="C15:C22" si="3">E6</f>
        <v>100</v>
      </c>
      <c r="D15" s="84">
        <f t="shared" ref="D15:D22" si="4">G6</f>
        <v>0</v>
      </c>
    </row>
    <row r="16" spans="1:8" x14ac:dyDescent="0.45">
      <c r="B16" s="80" t="s">
        <v>49</v>
      </c>
      <c r="C16" s="83">
        <f t="shared" si="3"/>
        <v>100</v>
      </c>
      <c r="D16" s="84">
        <f t="shared" si="4"/>
        <v>0</v>
      </c>
    </row>
    <row r="17" spans="2:4" x14ac:dyDescent="0.45">
      <c r="B17" s="80" t="s">
        <v>50</v>
      </c>
      <c r="C17" s="83">
        <f t="shared" si="3"/>
        <v>100</v>
      </c>
      <c r="D17" s="84">
        <f t="shared" si="4"/>
        <v>0</v>
      </c>
    </row>
    <row r="18" spans="2:4" x14ac:dyDescent="0.45">
      <c r="B18" s="80" t="s">
        <v>46</v>
      </c>
      <c r="C18" s="83">
        <f t="shared" si="3"/>
        <v>100</v>
      </c>
      <c r="D18" s="84">
        <f t="shared" si="4"/>
        <v>0</v>
      </c>
    </row>
    <row r="19" spans="2:4" x14ac:dyDescent="0.45">
      <c r="B19" s="80" t="s">
        <v>48</v>
      </c>
      <c r="C19" s="83">
        <f t="shared" si="3"/>
        <v>100</v>
      </c>
      <c r="D19" s="84">
        <f t="shared" si="4"/>
        <v>0</v>
      </c>
    </row>
    <row r="20" spans="2:4" x14ac:dyDescent="0.45">
      <c r="B20" s="80" t="s">
        <v>47</v>
      </c>
      <c r="C20" s="83">
        <f t="shared" si="3"/>
        <v>100</v>
      </c>
      <c r="D20" s="84">
        <f t="shared" si="4"/>
        <v>0</v>
      </c>
    </row>
    <row r="21" spans="2:4" x14ac:dyDescent="0.45">
      <c r="B21" s="80" t="s">
        <v>44</v>
      </c>
      <c r="C21" s="83">
        <f t="shared" si="3"/>
        <v>100</v>
      </c>
      <c r="D21" s="84">
        <f t="shared" si="4"/>
        <v>0</v>
      </c>
    </row>
    <row r="22" spans="2:4" x14ac:dyDescent="0.45">
      <c r="B22" s="81" t="s">
        <v>1411</v>
      </c>
      <c r="C22" s="83">
        <f t="shared" si="3"/>
        <v>100</v>
      </c>
      <c r="D22" s="84">
        <f t="shared" si="4"/>
        <v>0</v>
      </c>
    </row>
    <row r="23" spans="2:4" x14ac:dyDescent="0.45">
      <c r="C23" s="82"/>
    </row>
    <row r="34" spans="1:4" x14ac:dyDescent="0.45">
      <c r="A34" s="85"/>
    </row>
    <row r="35" spans="1:4" x14ac:dyDescent="0.45">
      <c r="A35" s="85"/>
    </row>
    <row r="36" spans="1:4" x14ac:dyDescent="0.45">
      <c r="B36" s="86"/>
      <c r="C36" s="304"/>
      <c r="D36" s="304"/>
    </row>
    <row r="37" spans="1:4" x14ac:dyDescent="0.45">
      <c r="B37" s="85"/>
      <c r="C37" s="305"/>
      <c r="D37" s="305"/>
    </row>
    <row r="38" spans="1:4" x14ac:dyDescent="0.45">
      <c r="B38" s="85"/>
      <c r="C38" s="306"/>
      <c r="D38" s="306"/>
    </row>
  </sheetData>
  <mergeCells count="11">
    <mergeCell ref="A13:B13"/>
    <mergeCell ref="C36:D36"/>
    <mergeCell ref="C37:D37"/>
    <mergeCell ref="C38:D38"/>
    <mergeCell ref="A2:H2"/>
    <mergeCell ref="A3:H3"/>
    <mergeCell ref="A4:A5"/>
    <mergeCell ref="B4:B5"/>
    <mergeCell ref="E4:E5"/>
    <mergeCell ref="G4:G5"/>
    <mergeCell ref="H4:H5"/>
  </mergeCells>
  <pageMargins left="0.78" right="0.23622047244094491" top="0.35433070866141736" bottom="0.35433070866141736" header="0.31496062992125984" footer="0.31496062992125984"/>
  <pageSetup paperSize="9" scale="7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2051"/>
  <sheetViews>
    <sheetView workbookViewId="0">
      <selection activeCell="J24" sqref="J24"/>
    </sheetView>
  </sheetViews>
  <sheetFormatPr defaultRowHeight="13.8" x14ac:dyDescent="0.25"/>
  <cols>
    <col min="1" max="1" width="39" customWidth="1"/>
  </cols>
  <sheetData>
    <row r="1" spans="1:5" x14ac:dyDescent="0.25">
      <c r="A1" s="280" t="s">
        <v>1416</v>
      </c>
      <c r="B1" s="281"/>
      <c r="C1" s="281"/>
      <c r="D1" s="281"/>
      <c r="E1" s="282"/>
    </row>
    <row r="2" spans="1:5" x14ac:dyDescent="0.25">
      <c r="A2" s="283" t="s">
        <v>1417</v>
      </c>
      <c r="B2" s="275" t="s">
        <v>1418</v>
      </c>
      <c r="C2" s="276"/>
      <c r="D2" s="274"/>
      <c r="E2" s="284"/>
    </row>
    <row r="3" spans="1:5" x14ac:dyDescent="0.25">
      <c r="A3" s="283" t="s">
        <v>1419</v>
      </c>
      <c r="B3" s="275" t="s">
        <v>1418</v>
      </c>
      <c r="C3" s="276"/>
      <c r="D3" s="274"/>
      <c r="E3" s="284"/>
    </row>
    <row r="4" spans="1:5" ht="14.25" customHeight="1" x14ac:dyDescent="0.25">
      <c r="A4" s="283" t="s">
        <v>1420</v>
      </c>
      <c r="B4" s="319" t="s">
        <v>1421</v>
      </c>
      <c r="C4" s="320"/>
      <c r="D4" s="274"/>
      <c r="E4" s="284"/>
    </row>
    <row r="5" spans="1:5" x14ac:dyDescent="0.25">
      <c r="A5" s="283"/>
      <c r="B5" s="319"/>
      <c r="C5" s="320"/>
      <c r="D5" s="274"/>
      <c r="E5" s="284"/>
    </row>
    <row r="6" spans="1:5" x14ac:dyDescent="0.25">
      <c r="A6" s="323"/>
      <c r="B6" s="324"/>
      <c r="C6" s="324"/>
      <c r="D6" s="324"/>
      <c r="E6" s="325"/>
    </row>
    <row r="7" spans="1:5" x14ac:dyDescent="0.25">
      <c r="A7" s="285" t="s">
        <v>1422</v>
      </c>
      <c r="B7" s="321" t="s">
        <v>43</v>
      </c>
      <c r="C7" s="322"/>
      <c r="D7" s="277" t="s">
        <v>1406</v>
      </c>
      <c r="E7" s="286">
        <v>242248</v>
      </c>
    </row>
    <row r="8" spans="1:5" x14ac:dyDescent="0.25">
      <c r="A8" s="287" t="s">
        <v>1423</v>
      </c>
      <c r="B8" s="317"/>
      <c r="C8" s="318"/>
      <c r="D8" s="278" t="s">
        <v>44</v>
      </c>
      <c r="E8" s="288"/>
    </row>
    <row r="9" spans="1:5" x14ac:dyDescent="0.25">
      <c r="A9" s="289" t="s">
        <v>1424</v>
      </c>
      <c r="B9" s="315"/>
      <c r="C9" s="316"/>
      <c r="D9" s="279" t="s">
        <v>44</v>
      </c>
      <c r="E9" s="290"/>
    </row>
    <row r="10" spans="1:5" x14ac:dyDescent="0.25">
      <c r="A10" s="287" t="s">
        <v>1425</v>
      </c>
      <c r="B10" s="317"/>
      <c r="C10" s="318"/>
      <c r="D10" s="278" t="s">
        <v>44</v>
      </c>
      <c r="E10" s="288"/>
    </row>
    <row r="11" spans="1:5" x14ac:dyDescent="0.25">
      <c r="A11" s="289" t="s">
        <v>1426</v>
      </c>
      <c r="B11" s="315"/>
      <c r="C11" s="316"/>
      <c r="D11" s="279" t="s">
        <v>44</v>
      </c>
      <c r="E11" s="290"/>
    </row>
    <row r="12" spans="1:5" x14ac:dyDescent="0.25">
      <c r="A12" s="287" t="s">
        <v>1427</v>
      </c>
      <c r="B12" s="317"/>
      <c r="C12" s="318"/>
      <c r="D12" s="278" t="s">
        <v>44</v>
      </c>
      <c r="E12" s="288"/>
    </row>
    <row r="13" spans="1:5" x14ac:dyDescent="0.25">
      <c r="A13" s="289" t="s">
        <v>1428</v>
      </c>
      <c r="B13" s="315"/>
      <c r="C13" s="316"/>
      <c r="D13" s="279" t="s">
        <v>44</v>
      </c>
      <c r="E13" s="290"/>
    </row>
    <row r="14" spans="1:5" x14ac:dyDescent="0.25">
      <c r="A14" s="287" t="s">
        <v>1429</v>
      </c>
      <c r="B14" s="317"/>
      <c r="C14" s="318"/>
      <c r="D14" s="278" t="s">
        <v>44</v>
      </c>
      <c r="E14" s="288"/>
    </row>
    <row r="15" spans="1:5" x14ac:dyDescent="0.25">
      <c r="A15" s="289" t="s">
        <v>1430</v>
      </c>
      <c r="B15" s="315"/>
      <c r="C15" s="316"/>
      <c r="D15" s="279" t="s">
        <v>44</v>
      </c>
      <c r="E15" s="290"/>
    </row>
    <row r="16" spans="1:5" x14ac:dyDescent="0.25">
      <c r="A16" s="287" t="s">
        <v>1431</v>
      </c>
      <c r="B16" s="317"/>
      <c r="C16" s="318"/>
      <c r="D16" s="278" t="s">
        <v>44</v>
      </c>
      <c r="E16" s="288"/>
    </row>
    <row r="17" spans="1:5" x14ac:dyDescent="0.25">
      <c r="A17" s="289" t="s">
        <v>1432</v>
      </c>
      <c r="B17" s="315"/>
      <c r="C17" s="316"/>
      <c r="D17" s="279" t="s">
        <v>44</v>
      </c>
      <c r="E17" s="290"/>
    </row>
    <row r="18" spans="1:5" x14ac:dyDescent="0.25">
      <c r="A18" s="287" t="s">
        <v>1433</v>
      </c>
      <c r="B18" s="317"/>
      <c r="C18" s="318"/>
      <c r="D18" s="278" t="s">
        <v>44</v>
      </c>
      <c r="E18" s="288"/>
    </row>
    <row r="19" spans="1:5" x14ac:dyDescent="0.25">
      <c r="A19" s="289" t="s">
        <v>1434</v>
      </c>
      <c r="B19" s="315"/>
      <c r="C19" s="316"/>
      <c r="D19" s="279" t="s">
        <v>44</v>
      </c>
      <c r="E19" s="290"/>
    </row>
    <row r="20" spans="1:5" x14ac:dyDescent="0.25">
      <c r="A20" s="334" t="s">
        <v>1435</v>
      </c>
      <c r="B20" s="336" t="s">
        <v>1436</v>
      </c>
      <c r="C20" s="337"/>
      <c r="D20" s="340" t="s">
        <v>44</v>
      </c>
      <c r="E20" s="291" t="s">
        <v>1437</v>
      </c>
    </row>
    <row r="21" spans="1:5" x14ac:dyDescent="0.25">
      <c r="A21" s="335"/>
      <c r="B21" s="338"/>
      <c r="C21" s="339"/>
      <c r="D21" s="341"/>
      <c r="E21" s="292" t="s">
        <v>1438</v>
      </c>
    </row>
    <row r="22" spans="1:5" x14ac:dyDescent="0.25">
      <c r="A22" s="326" t="s">
        <v>1439</v>
      </c>
      <c r="B22" s="328" t="s">
        <v>1436</v>
      </c>
      <c r="C22" s="329"/>
      <c r="D22" s="332" t="s">
        <v>44</v>
      </c>
      <c r="E22" s="293" t="s">
        <v>1437</v>
      </c>
    </row>
    <row r="23" spans="1:5" x14ac:dyDescent="0.25">
      <c r="A23" s="327"/>
      <c r="B23" s="330"/>
      <c r="C23" s="331"/>
      <c r="D23" s="333"/>
      <c r="E23" s="294" t="s">
        <v>1438</v>
      </c>
    </row>
    <row r="24" spans="1:5" x14ac:dyDescent="0.25">
      <c r="A24" s="334" t="s">
        <v>1440</v>
      </c>
      <c r="B24" s="336" t="s">
        <v>1436</v>
      </c>
      <c r="C24" s="337"/>
      <c r="D24" s="340" t="s">
        <v>44</v>
      </c>
      <c r="E24" s="291" t="s">
        <v>1437</v>
      </c>
    </row>
    <row r="25" spans="1:5" x14ac:dyDescent="0.25">
      <c r="A25" s="335"/>
      <c r="B25" s="338"/>
      <c r="C25" s="339"/>
      <c r="D25" s="341"/>
      <c r="E25" s="292" t="s">
        <v>1438</v>
      </c>
    </row>
    <row r="26" spans="1:5" x14ac:dyDescent="0.25">
      <c r="A26" s="326" t="s">
        <v>1441</v>
      </c>
      <c r="B26" s="328" t="s">
        <v>1436</v>
      </c>
      <c r="C26" s="329"/>
      <c r="D26" s="332" t="s">
        <v>44</v>
      </c>
      <c r="E26" s="293" t="s">
        <v>1437</v>
      </c>
    </row>
    <row r="27" spans="1:5" x14ac:dyDescent="0.25">
      <c r="A27" s="327"/>
      <c r="B27" s="330"/>
      <c r="C27" s="331"/>
      <c r="D27" s="333"/>
      <c r="E27" s="294" t="s">
        <v>1438</v>
      </c>
    </row>
    <row r="28" spans="1:5" x14ac:dyDescent="0.25">
      <c r="A28" s="334" t="s">
        <v>1442</v>
      </c>
      <c r="B28" s="336" t="s">
        <v>1436</v>
      </c>
      <c r="C28" s="337"/>
      <c r="D28" s="340" t="s">
        <v>44</v>
      </c>
      <c r="E28" s="291" t="s">
        <v>1437</v>
      </c>
    </row>
    <row r="29" spans="1:5" x14ac:dyDescent="0.25">
      <c r="A29" s="335"/>
      <c r="B29" s="338"/>
      <c r="C29" s="339"/>
      <c r="D29" s="341"/>
      <c r="E29" s="292" t="s">
        <v>1438</v>
      </c>
    </row>
    <row r="30" spans="1:5" x14ac:dyDescent="0.25">
      <c r="A30" s="326" t="s">
        <v>1443</v>
      </c>
      <c r="B30" s="328" t="s">
        <v>1436</v>
      </c>
      <c r="C30" s="329"/>
      <c r="D30" s="332" t="s">
        <v>44</v>
      </c>
      <c r="E30" s="293" t="s">
        <v>1437</v>
      </c>
    </row>
    <row r="31" spans="1:5" x14ac:dyDescent="0.25">
      <c r="A31" s="327"/>
      <c r="B31" s="330"/>
      <c r="C31" s="331"/>
      <c r="D31" s="333"/>
      <c r="E31" s="294" t="s">
        <v>1438</v>
      </c>
    </row>
    <row r="32" spans="1:5" x14ac:dyDescent="0.25">
      <c r="A32" s="334" t="s">
        <v>1444</v>
      </c>
      <c r="B32" s="336" t="s">
        <v>1436</v>
      </c>
      <c r="C32" s="337"/>
      <c r="D32" s="340" t="s">
        <v>44</v>
      </c>
      <c r="E32" s="291" t="s">
        <v>1437</v>
      </c>
    </row>
    <row r="33" spans="1:5" x14ac:dyDescent="0.25">
      <c r="A33" s="335"/>
      <c r="B33" s="338"/>
      <c r="C33" s="339"/>
      <c r="D33" s="341"/>
      <c r="E33" s="292" t="s">
        <v>1438</v>
      </c>
    </row>
    <row r="34" spans="1:5" x14ac:dyDescent="0.25">
      <c r="A34" s="326" t="s">
        <v>1445</v>
      </c>
      <c r="B34" s="328" t="s">
        <v>1436</v>
      </c>
      <c r="C34" s="329"/>
      <c r="D34" s="332" t="s">
        <v>44</v>
      </c>
      <c r="E34" s="293" t="s">
        <v>1437</v>
      </c>
    </row>
    <row r="35" spans="1:5" x14ac:dyDescent="0.25">
      <c r="A35" s="327"/>
      <c r="B35" s="330"/>
      <c r="C35" s="331"/>
      <c r="D35" s="333"/>
      <c r="E35" s="294" t="s">
        <v>1438</v>
      </c>
    </row>
    <row r="36" spans="1:5" x14ac:dyDescent="0.25">
      <c r="A36" s="334" t="s">
        <v>1446</v>
      </c>
      <c r="B36" s="336" t="s">
        <v>1436</v>
      </c>
      <c r="C36" s="337"/>
      <c r="D36" s="340" t="s">
        <v>44</v>
      </c>
      <c r="E36" s="291" t="s">
        <v>1437</v>
      </c>
    </row>
    <row r="37" spans="1:5" x14ac:dyDescent="0.25">
      <c r="A37" s="335"/>
      <c r="B37" s="338"/>
      <c r="C37" s="339"/>
      <c r="D37" s="341"/>
      <c r="E37" s="292" t="s">
        <v>1438</v>
      </c>
    </row>
    <row r="38" spans="1:5" x14ac:dyDescent="0.25">
      <c r="A38" s="326" t="s">
        <v>1447</v>
      </c>
      <c r="B38" s="328" t="s">
        <v>1436</v>
      </c>
      <c r="C38" s="329"/>
      <c r="D38" s="332" t="s">
        <v>44</v>
      </c>
      <c r="E38" s="293" t="s">
        <v>1437</v>
      </c>
    </row>
    <row r="39" spans="1:5" x14ac:dyDescent="0.25">
      <c r="A39" s="327"/>
      <c r="B39" s="330"/>
      <c r="C39" s="331"/>
      <c r="D39" s="333"/>
      <c r="E39" s="294" t="s">
        <v>1438</v>
      </c>
    </row>
    <row r="40" spans="1:5" x14ac:dyDescent="0.25">
      <c r="A40" s="334" t="s">
        <v>1448</v>
      </c>
      <c r="B40" s="336" t="s">
        <v>1436</v>
      </c>
      <c r="C40" s="337"/>
      <c r="D40" s="340" t="s">
        <v>44</v>
      </c>
      <c r="E40" s="291" t="s">
        <v>1437</v>
      </c>
    </row>
    <row r="41" spans="1:5" x14ac:dyDescent="0.25">
      <c r="A41" s="335"/>
      <c r="B41" s="338"/>
      <c r="C41" s="339"/>
      <c r="D41" s="341"/>
      <c r="E41" s="292" t="s">
        <v>1438</v>
      </c>
    </row>
    <row r="42" spans="1:5" x14ac:dyDescent="0.25">
      <c r="A42" s="326" t="s">
        <v>1449</v>
      </c>
      <c r="B42" s="328" t="s">
        <v>1436</v>
      </c>
      <c r="C42" s="329"/>
      <c r="D42" s="332" t="s">
        <v>44</v>
      </c>
      <c r="E42" s="293" t="s">
        <v>1437</v>
      </c>
    </row>
    <row r="43" spans="1:5" x14ac:dyDescent="0.25">
      <c r="A43" s="327"/>
      <c r="B43" s="330"/>
      <c r="C43" s="331"/>
      <c r="D43" s="333"/>
      <c r="E43" s="294" t="s">
        <v>1438</v>
      </c>
    </row>
    <row r="44" spans="1:5" x14ac:dyDescent="0.25">
      <c r="A44" s="334" t="s">
        <v>1450</v>
      </c>
      <c r="B44" s="336" t="s">
        <v>1436</v>
      </c>
      <c r="C44" s="337"/>
      <c r="D44" s="340" t="s">
        <v>44</v>
      </c>
      <c r="E44" s="291" t="s">
        <v>1437</v>
      </c>
    </row>
    <row r="45" spans="1:5" x14ac:dyDescent="0.25">
      <c r="A45" s="335"/>
      <c r="B45" s="338"/>
      <c r="C45" s="339"/>
      <c r="D45" s="341"/>
      <c r="E45" s="292" t="s">
        <v>1438</v>
      </c>
    </row>
    <row r="46" spans="1:5" x14ac:dyDescent="0.25">
      <c r="A46" s="326" t="s">
        <v>1451</v>
      </c>
      <c r="B46" s="328" t="s">
        <v>1436</v>
      </c>
      <c r="C46" s="329"/>
      <c r="D46" s="332" t="s">
        <v>44</v>
      </c>
      <c r="E46" s="293" t="s">
        <v>1437</v>
      </c>
    </row>
    <row r="47" spans="1:5" x14ac:dyDescent="0.25">
      <c r="A47" s="327"/>
      <c r="B47" s="330"/>
      <c r="C47" s="331"/>
      <c r="D47" s="333"/>
      <c r="E47" s="294" t="s">
        <v>1438</v>
      </c>
    </row>
    <row r="48" spans="1:5" x14ac:dyDescent="0.25">
      <c r="A48" s="334" t="s">
        <v>1452</v>
      </c>
      <c r="B48" s="336" t="s">
        <v>1436</v>
      </c>
      <c r="C48" s="337"/>
      <c r="D48" s="340" t="s">
        <v>44</v>
      </c>
      <c r="E48" s="291" t="s">
        <v>1437</v>
      </c>
    </row>
    <row r="49" spans="1:5" x14ac:dyDescent="0.25">
      <c r="A49" s="335"/>
      <c r="B49" s="338"/>
      <c r="C49" s="339"/>
      <c r="D49" s="341"/>
      <c r="E49" s="292" t="s">
        <v>1438</v>
      </c>
    </row>
    <row r="50" spans="1:5" x14ac:dyDescent="0.25">
      <c r="A50" s="326" t="s">
        <v>1453</v>
      </c>
      <c r="B50" s="328" t="s">
        <v>1436</v>
      </c>
      <c r="C50" s="329"/>
      <c r="D50" s="332" t="s">
        <v>44</v>
      </c>
      <c r="E50" s="293" t="s">
        <v>1437</v>
      </c>
    </row>
    <row r="51" spans="1:5" x14ac:dyDescent="0.25">
      <c r="A51" s="327"/>
      <c r="B51" s="330"/>
      <c r="C51" s="331"/>
      <c r="D51" s="333"/>
      <c r="E51" s="294" t="s">
        <v>1438</v>
      </c>
    </row>
    <row r="52" spans="1:5" x14ac:dyDescent="0.25">
      <c r="A52" s="334" t="s">
        <v>1454</v>
      </c>
      <c r="B52" s="336" t="s">
        <v>1436</v>
      </c>
      <c r="C52" s="337"/>
      <c r="D52" s="340" t="s">
        <v>44</v>
      </c>
      <c r="E52" s="291" t="s">
        <v>1437</v>
      </c>
    </row>
    <row r="53" spans="1:5" x14ac:dyDescent="0.25">
      <c r="A53" s="335"/>
      <c r="B53" s="338"/>
      <c r="C53" s="339"/>
      <c r="D53" s="341"/>
      <c r="E53" s="292" t="s">
        <v>1438</v>
      </c>
    </row>
    <row r="54" spans="1:5" x14ac:dyDescent="0.25">
      <c r="A54" s="326" t="s">
        <v>1455</v>
      </c>
      <c r="B54" s="328" t="s">
        <v>1436</v>
      </c>
      <c r="C54" s="329"/>
      <c r="D54" s="332" t="s">
        <v>44</v>
      </c>
      <c r="E54" s="293" t="s">
        <v>1437</v>
      </c>
    </row>
    <row r="55" spans="1:5" x14ac:dyDescent="0.25">
      <c r="A55" s="327"/>
      <c r="B55" s="330"/>
      <c r="C55" s="331"/>
      <c r="D55" s="333"/>
      <c r="E55" s="294" t="s">
        <v>1438</v>
      </c>
    </row>
    <row r="56" spans="1:5" x14ac:dyDescent="0.25">
      <c r="A56" s="334" t="s">
        <v>1456</v>
      </c>
      <c r="B56" s="336" t="s">
        <v>1436</v>
      </c>
      <c r="C56" s="337"/>
      <c r="D56" s="340" t="s">
        <v>44</v>
      </c>
      <c r="E56" s="291" t="s">
        <v>1437</v>
      </c>
    </row>
    <row r="57" spans="1:5" x14ac:dyDescent="0.25">
      <c r="A57" s="335"/>
      <c r="B57" s="338"/>
      <c r="C57" s="339"/>
      <c r="D57" s="341"/>
      <c r="E57" s="292" t="s">
        <v>1438</v>
      </c>
    </row>
    <row r="58" spans="1:5" x14ac:dyDescent="0.25">
      <c r="A58" s="326" t="s">
        <v>1457</v>
      </c>
      <c r="B58" s="328" t="s">
        <v>1436</v>
      </c>
      <c r="C58" s="329"/>
      <c r="D58" s="332" t="s">
        <v>44</v>
      </c>
      <c r="E58" s="293" t="s">
        <v>1437</v>
      </c>
    </row>
    <row r="59" spans="1:5" x14ac:dyDescent="0.25">
      <c r="A59" s="327"/>
      <c r="B59" s="330"/>
      <c r="C59" s="331"/>
      <c r="D59" s="333"/>
      <c r="E59" s="294" t="s">
        <v>1438</v>
      </c>
    </row>
    <row r="60" spans="1:5" x14ac:dyDescent="0.25">
      <c r="A60" s="334" t="s">
        <v>1458</v>
      </c>
      <c r="B60" s="336" t="s">
        <v>1436</v>
      </c>
      <c r="C60" s="337"/>
      <c r="D60" s="340" t="s">
        <v>44</v>
      </c>
      <c r="E60" s="291" t="s">
        <v>1437</v>
      </c>
    </row>
    <row r="61" spans="1:5" x14ac:dyDescent="0.25">
      <c r="A61" s="335"/>
      <c r="B61" s="338"/>
      <c r="C61" s="339"/>
      <c r="D61" s="341"/>
      <c r="E61" s="292" t="s">
        <v>1438</v>
      </c>
    </row>
    <row r="62" spans="1:5" x14ac:dyDescent="0.25">
      <c r="A62" s="326" t="s">
        <v>1459</v>
      </c>
      <c r="B62" s="328" t="s">
        <v>1436</v>
      </c>
      <c r="C62" s="329"/>
      <c r="D62" s="332" t="s">
        <v>44</v>
      </c>
      <c r="E62" s="293" t="s">
        <v>1437</v>
      </c>
    </row>
    <row r="63" spans="1:5" x14ac:dyDescent="0.25">
      <c r="A63" s="327"/>
      <c r="B63" s="330"/>
      <c r="C63" s="331"/>
      <c r="D63" s="333"/>
      <c r="E63" s="294" t="s">
        <v>1438</v>
      </c>
    </row>
    <row r="64" spans="1:5" x14ac:dyDescent="0.25">
      <c r="A64" s="334" t="s">
        <v>1460</v>
      </c>
      <c r="B64" s="336" t="s">
        <v>1436</v>
      </c>
      <c r="C64" s="337"/>
      <c r="D64" s="340" t="s">
        <v>44</v>
      </c>
      <c r="E64" s="291" t="s">
        <v>1437</v>
      </c>
    </row>
    <row r="65" spans="1:5" x14ac:dyDescent="0.25">
      <c r="A65" s="335"/>
      <c r="B65" s="338"/>
      <c r="C65" s="339"/>
      <c r="D65" s="341"/>
      <c r="E65" s="292" t="s">
        <v>1438</v>
      </c>
    </row>
    <row r="66" spans="1:5" x14ac:dyDescent="0.25">
      <c r="A66" s="326" t="s">
        <v>1461</v>
      </c>
      <c r="B66" s="328" t="s">
        <v>1462</v>
      </c>
      <c r="C66" s="329"/>
      <c r="D66" s="332" t="s">
        <v>44</v>
      </c>
      <c r="E66" s="293" t="s">
        <v>1437</v>
      </c>
    </row>
    <row r="67" spans="1:5" x14ac:dyDescent="0.25">
      <c r="A67" s="327"/>
      <c r="B67" s="330"/>
      <c r="C67" s="331"/>
      <c r="D67" s="333"/>
      <c r="E67" s="294" t="s">
        <v>1438</v>
      </c>
    </row>
    <row r="68" spans="1:5" x14ac:dyDescent="0.25">
      <c r="A68" s="334" t="s">
        <v>1463</v>
      </c>
      <c r="B68" s="336" t="s">
        <v>1462</v>
      </c>
      <c r="C68" s="337"/>
      <c r="D68" s="340" t="s">
        <v>44</v>
      </c>
      <c r="E68" s="291" t="s">
        <v>1437</v>
      </c>
    </row>
    <row r="69" spans="1:5" x14ac:dyDescent="0.25">
      <c r="A69" s="335"/>
      <c r="B69" s="338"/>
      <c r="C69" s="339"/>
      <c r="D69" s="341"/>
      <c r="E69" s="292" t="s">
        <v>1438</v>
      </c>
    </row>
    <row r="70" spans="1:5" x14ac:dyDescent="0.25">
      <c r="A70" s="326" t="s">
        <v>1464</v>
      </c>
      <c r="B70" s="328" t="s">
        <v>1462</v>
      </c>
      <c r="C70" s="329"/>
      <c r="D70" s="332" t="s">
        <v>44</v>
      </c>
      <c r="E70" s="293" t="s">
        <v>1437</v>
      </c>
    </row>
    <row r="71" spans="1:5" x14ac:dyDescent="0.25">
      <c r="A71" s="327"/>
      <c r="B71" s="330"/>
      <c r="C71" s="331"/>
      <c r="D71" s="333"/>
      <c r="E71" s="294" t="s">
        <v>1438</v>
      </c>
    </row>
    <row r="72" spans="1:5" x14ac:dyDescent="0.25">
      <c r="A72" s="334" t="s">
        <v>1465</v>
      </c>
      <c r="B72" s="336" t="s">
        <v>1462</v>
      </c>
      <c r="C72" s="337"/>
      <c r="D72" s="340" t="s">
        <v>44</v>
      </c>
      <c r="E72" s="291" t="s">
        <v>1437</v>
      </c>
    </row>
    <row r="73" spans="1:5" x14ac:dyDescent="0.25">
      <c r="A73" s="335"/>
      <c r="B73" s="338"/>
      <c r="C73" s="339"/>
      <c r="D73" s="341"/>
      <c r="E73" s="292" t="s">
        <v>1438</v>
      </c>
    </row>
    <row r="74" spans="1:5" x14ac:dyDescent="0.25">
      <c r="A74" s="326" t="s">
        <v>1466</v>
      </c>
      <c r="B74" s="328" t="s">
        <v>1462</v>
      </c>
      <c r="C74" s="329"/>
      <c r="D74" s="332" t="s">
        <v>44</v>
      </c>
      <c r="E74" s="293" t="s">
        <v>1437</v>
      </c>
    </row>
    <row r="75" spans="1:5" x14ac:dyDescent="0.25">
      <c r="A75" s="327"/>
      <c r="B75" s="330"/>
      <c r="C75" s="331"/>
      <c r="D75" s="333"/>
      <c r="E75" s="294" t="s">
        <v>1438</v>
      </c>
    </row>
    <row r="76" spans="1:5" x14ac:dyDescent="0.25">
      <c r="A76" s="334" t="s">
        <v>1467</v>
      </c>
      <c r="B76" s="336" t="s">
        <v>1462</v>
      </c>
      <c r="C76" s="337"/>
      <c r="D76" s="340" t="s">
        <v>44</v>
      </c>
      <c r="E76" s="291" t="s">
        <v>1437</v>
      </c>
    </row>
    <row r="77" spans="1:5" x14ac:dyDescent="0.25">
      <c r="A77" s="335"/>
      <c r="B77" s="338"/>
      <c r="C77" s="339"/>
      <c r="D77" s="341"/>
      <c r="E77" s="292" t="s">
        <v>1438</v>
      </c>
    </row>
    <row r="78" spans="1:5" x14ac:dyDescent="0.25">
      <c r="A78" s="326" t="s">
        <v>1468</v>
      </c>
      <c r="B78" s="328" t="s">
        <v>1462</v>
      </c>
      <c r="C78" s="329"/>
      <c r="D78" s="332" t="s">
        <v>44</v>
      </c>
      <c r="E78" s="293" t="s">
        <v>1437</v>
      </c>
    </row>
    <row r="79" spans="1:5" x14ac:dyDescent="0.25">
      <c r="A79" s="327"/>
      <c r="B79" s="330"/>
      <c r="C79" s="331"/>
      <c r="D79" s="333"/>
      <c r="E79" s="294" t="s">
        <v>1438</v>
      </c>
    </row>
    <row r="80" spans="1:5" x14ac:dyDescent="0.25">
      <c r="A80" s="334" t="s">
        <v>1469</v>
      </c>
      <c r="B80" s="336" t="s">
        <v>1462</v>
      </c>
      <c r="C80" s="337"/>
      <c r="D80" s="340" t="s">
        <v>44</v>
      </c>
      <c r="E80" s="291" t="s">
        <v>1437</v>
      </c>
    </row>
    <row r="81" spans="1:5" x14ac:dyDescent="0.25">
      <c r="A81" s="335"/>
      <c r="B81" s="338"/>
      <c r="C81" s="339"/>
      <c r="D81" s="341"/>
      <c r="E81" s="292" t="s">
        <v>1438</v>
      </c>
    </row>
    <row r="82" spans="1:5" x14ac:dyDescent="0.25">
      <c r="A82" s="326" t="s">
        <v>1470</v>
      </c>
      <c r="B82" s="328" t="s">
        <v>1462</v>
      </c>
      <c r="C82" s="329"/>
      <c r="D82" s="332" t="s">
        <v>44</v>
      </c>
      <c r="E82" s="293" t="s">
        <v>1437</v>
      </c>
    </row>
    <row r="83" spans="1:5" x14ac:dyDescent="0.25">
      <c r="A83" s="327"/>
      <c r="B83" s="330"/>
      <c r="C83" s="331"/>
      <c r="D83" s="333"/>
      <c r="E83" s="294" t="s">
        <v>1438</v>
      </c>
    </row>
    <row r="84" spans="1:5" x14ac:dyDescent="0.25">
      <c r="A84" s="334" t="s">
        <v>1471</v>
      </c>
      <c r="B84" s="336" t="s">
        <v>1472</v>
      </c>
      <c r="C84" s="337"/>
      <c r="D84" s="340" t="s">
        <v>44</v>
      </c>
      <c r="E84" s="291" t="s">
        <v>1437</v>
      </c>
    </row>
    <row r="85" spans="1:5" x14ac:dyDescent="0.25">
      <c r="A85" s="335"/>
      <c r="B85" s="338"/>
      <c r="C85" s="339"/>
      <c r="D85" s="341"/>
      <c r="E85" s="292" t="s">
        <v>1438</v>
      </c>
    </row>
    <row r="86" spans="1:5" x14ac:dyDescent="0.25">
      <c r="A86" s="326" t="s">
        <v>1473</v>
      </c>
      <c r="B86" s="328" t="s">
        <v>1472</v>
      </c>
      <c r="C86" s="329"/>
      <c r="D86" s="332" t="s">
        <v>44</v>
      </c>
      <c r="E86" s="293" t="s">
        <v>1437</v>
      </c>
    </row>
    <row r="87" spans="1:5" x14ac:dyDescent="0.25">
      <c r="A87" s="327"/>
      <c r="B87" s="330"/>
      <c r="C87" s="331"/>
      <c r="D87" s="333"/>
      <c r="E87" s="294" t="s">
        <v>1438</v>
      </c>
    </row>
    <row r="88" spans="1:5" x14ac:dyDescent="0.25">
      <c r="A88" s="334" t="s">
        <v>1474</v>
      </c>
      <c r="B88" s="336" t="s">
        <v>1472</v>
      </c>
      <c r="C88" s="337"/>
      <c r="D88" s="340" t="s">
        <v>44</v>
      </c>
      <c r="E88" s="291" t="s">
        <v>1437</v>
      </c>
    </row>
    <row r="89" spans="1:5" x14ac:dyDescent="0.25">
      <c r="A89" s="335"/>
      <c r="B89" s="338"/>
      <c r="C89" s="339"/>
      <c r="D89" s="341"/>
      <c r="E89" s="292" t="s">
        <v>1438</v>
      </c>
    </row>
    <row r="90" spans="1:5" x14ac:dyDescent="0.25">
      <c r="A90" s="326" t="s">
        <v>1475</v>
      </c>
      <c r="B90" s="328" t="s">
        <v>1472</v>
      </c>
      <c r="C90" s="329"/>
      <c r="D90" s="332" t="s">
        <v>44</v>
      </c>
      <c r="E90" s="293" t="s">
        <v>1437</v>
      </c>
    </row>
    <row r="91" spans="1:5" x14ac:dyDescent="0.25">
      <c r="A91" s="327"/>
      <c r="B91" s="330"/>
      <c r="C91" s="331"/>
      <c r="D91" s="333"/>
      <c r="E91" s="294" t="s">
        <v>1438</v>
      </c>
    </row>
    <row r="92" spans="1:5" x14ac:dyDescent="0.25">
      <c r="A92" s="334" t="s">
        <v>1476</v>
      </c>
      <c r="B92" s="336" t="s">
        <v>1472</v>
      </c>
      <c r="C92" s="337"/>
      <c r="D92" s="340" t="s">
        <v>44</v>
      </c>
      <c r="E92" s="291" t="s">
        <v>1437</v>
      </c>
    </row>
    <row r="93" spans="1:5" x14ac:dyDescent="0.25">
      <c r="A93" s="335"/>
      <c r="B93" s="338"/>
      <c r="C93" s="339"/>
      <c r="D93" s="341"/>
      <c r="E93" s="292" t="s">
        <v>1438</v>
      </c>
    </row>
    <row r="94" spans="1:5" x14ac:dyDescent="0.25">
      <c r="A94" s="326" t="s">
        <v>1477</v>
      </c>
      <c r="B94" s="328" t="s">
        <v>1472</v>
      </c>
      <c r="C94" s="329"/>
      <c r="D94" s="332" t="s">
        <v>44</v>
      </c>
      <c r="E94" s="293" t="s">
        <v>1437</v>
      </c>
    </row>
    <row r="95" spans="1:5" x14ac:dyDescent="0.25">
      <c r="A95" s="327"/>
      <c r="B95" s="330"/>
      <c r="C95" s="331"/>
      <c r="D95" s="333"/>
      <c r="E95" s="294" t="s">
        <v>1438</v>
      </c>
    </row>
    <row r="96" spans="1:5" x14ac:dyDescent="0.25">
      <c r="A96" s="334" t="s">
        <v>1478</v>
      </c>
      <c r="B96" s="336" t="s">
        <v>1472</v>
      </c>
      <c r="C96" s="337"/>
      <c r="D96" s="340" t="s">
        <v>44</v>
      </c>
      <c r="E96" s="291" t="s">
        <v>1437</v>
      </c>
    </row>
    <row r="97" spans="1:5" x14ac:dyDescent="0.25">
      <c r="A97" s="335"/>
      <c r="B97" s="338"/>
      <c r="C97" s="339"/>
      <c r="D97" s="341"/>
      <c r="E97" s="292" t="s">
        <v>1438</v>
      </c>
    </row>
    <row r="98" spans="1:5" x14ac:dyDescent="0.25">
      <c r="A98" s="326" t="s">
        <v>1479</v>
      </c>
      <c r="B98" s="328" t="s">
        <v>1472</v>
      </c>
      <c r="C98" s="329"/>
      <c r="D98" s="332" t="s">
        <v>44</v>
      </c>
      <c r="E98" s="293" t="s">
        <v>1437</v>
      </c>
    </row>
    <row r="99" spans="1:5" x14ac:dyDescent="0.25">
      <c r="A99" s="327"/>
      <c r="B99" s="330"/>
      <c r="C99" s="331"/>
      <c r="D99" s="333"/>
      <c r="E99" s="294" t="s">
        <v>1438</v>
      </c>
    </row>
    <row r="100" spans="1:5" x14ac:dyDescent="0.25">
      <c r="A100" s="334" t="s">
        <v>1480</v>
      </c>
      <c r="B100" s="336" t="s">
        <v>1472</v>
      </c>
      <c r="C100" s="337"/>
      <c r="D100" s="340" t="s">
        <v>44</v>
      </c>
      <c r="E100" s="291" t="s">
        <v>1437</v>
      </c>
    </row>
    <row r="101" spans="1:5" x14ac:dyDescent="0.25">
      <c r="A101" s="335"/>
      <c r="B101" s="338"/>
      <c r="C101" s="339"/>
      <c r="D101" s="341"/>
      <c r="E101" s="292" t="s">
        <v>1438</v>
      </c>
    </row>
    <row r="102" spans="1:5" x14ac:dyDescent="0.25">
      <c r="A102" s="326" t="s">
        <v>1481</v>
      </c>
      <c r="B102" s="328" t="s">
        <v>1472</v>
      </c>
      <c r="C102" s="329"/>
      <c r="D102" s="332" t="s">
        <v>44</v>
      </c>
      <c r="E102" s="293" t="s">
        <v>1437</v>
      </c>
    </row>
    <row r="103" spans="1:5" x14ac:dyDescent="0.25">
      <c r="A103" s="327"/>
      <c r="B103" s="330"/>
      <c r="C103" s="331"/>
      <c r="D103" s="333"/>
      <c r="E103" s="294" t="s">
        <v>1438</v>
      </c>
    </row>
    <row r="104" spans="1:5" x14ac:dyDescent="0.25">
      <c r="A104" s="334" t="s">
        <v>1482</v>
      </c>
      <c r="B104" s="336" t="s">
        <v>1472</v>
      </c>
      <c r="C104" s="337"/>
      <c r="D104" s="340" t="s">
        <v>44</v>
      </c>
      <c r="E104" s="291" t="s">
        <v>1437</v>
      </c>
    </row>
    <row r="105" spans="1:5" x14ac:dyDescent="0.25">
      <c r="A105" s="335"/>
      <c r="B105" s="338"/>
      <c r="C105" s="339"/>
      <c r="D105" s="341"/>
      <c r="E105" s="292" t="s">
        <v>1438</v>
      </c>
    </row>
    <row r="106" spans="1:5" x14ac:dyDescent="0.25">
      <c r="A106" s="326" t="s">
        <v>1483</v>
      </c>
      <c r="B106" s="328" t="s">
        <v>1472</v>
      </c>
      <c r="C106" s="329"/>
      <c r="D106" s="332" t="s">
        <v>44</v>
      </c>
      <c r="E106" s="293" t="s">
        <v>1437</v>
      </c>
    </row>
    <row r="107" spans="1:5" x14ac:dyDescent="0.25">
      <c r="A107" s="327"/>
      <c r="B107" s="330"/>
      <c r="C107" s="331"/>
      <c r="D107" s="333"/>
      <c r="E107" s="294" t="s">
        <v>1438</v>
      </c>
    </row>
    <row r="108" spans="1:5" x14ac:dyDescent="0.25">
      <c r="A108" s="334" t="s">
        <v>1484</v>
      </c>
      <c r="B108" s="336" t="s">
        <v>1472</v>
      </c>
      <c r="C108" s="337"/>
      <c r="D108" s="340" t="s">
        <v>44</v>
      </c>
      <c r="E108" s="291" t="s">
        <v>1437</v>
      </c>
    </row>
    <row r="109" spans="1:5" x14ac:dyDescent="0.25">
      <c r="A109" s="335"/>
      <c r="B109" s="338"/>
      <c r="C109" s="339"/>
      <c r="D109" s="341"/>
      <c r="E109" s="292" t="s">
        <v>1438</v>
      </c>
    </row>
    <row r="110" spans="1:5" x14ac:dyDescent="0.25">
      <c r="A110" s="326" t="s">
        <v>1485</v>
      </c>
      <c r="B110" s="328" t="s">
        <v>1472</v>
      </c>
      <c r="C110" s="329"/>
      <c r="D110" s="332" t="s">
        <v>44</v>
      </c>
      <c r="E110" s="293" t="s">
        <v>1437</v>
      </c>
    </row>
    <row r="111" spans="1:5" x14ac:dyDescent="0.25">
      <c r="A111" s="327"/>
      <c r="B111" s="330"/>
      <c r="C111" s="331"/>
      <c r="D111" s="333"/>
      <c r="E111" s="294" t="s">
        <v>1438</v>
      </c>
    </row>
    <row r="112" spans="1:5" x14ac:dyDescent="0.25">
      <c r="A112" s="334" t="s">
        <v>1486</v>
      </c>
      <c r="B112" s="336" t="s">
        <v>1472</v>
      </c>
      <c r="C112" s="337"/>
      <c r="D112" s="340" t="s">
        <v>44</v>
      </c>
      <c r="E112" s="291" t="s">
        <v>1437</v>
      </c>
    </row>
    <row r="113" spans="1:5" x14ac:dyDescent="0.25">
      <c r="A113" s="335"/>
      <c r="B113" s="338"/>
      <c r="C113" s="339"/>
      <c r="D113" s="341"/>
      <c r="E113" s="292" t="s">
        <v>1438</v>
      </c>
    </row>
    <row r="114" spans="1:5" x14ac:dyDescent="0.25">
      <c r="A114" s="326" t="s">
        <v>1487</v>
      </c>
      <c r="B114" s="328" t="s">
        <v>1472</v>
      </c>
      <c r="C114" s="329"/>
      <c r="D114" s="332" t="s">
        <v>44</v>
      </c>
      <c r="E114" s="293" t="s">
        <v>1437</v>
      </c>
    </row>
    <row r="115" spans="1:5" x14ac:dyDescent="0.25">
      <c r="A115" s="327"/>
      <c r="B115" s="330"/>
      <c r="C115" s="331"/>
      <c r="D115" s="333"/>
      <c r="E115" s="294" t="s">
        <v>1438</v>
      </c>
    </row>
    <row r="116" spans="1:5" x14ac:dyDescent="0.25">
      <c r="A116" s="334" t="s">
        <v>1488</v>
      </c>
      <c r="B116" s="336" t="s">
        <v>1472</v>
      </c>
      <c r="C116" s="337"/>
      <c r="D116" s="340" t="s">
        <v>44</v>
      </c>
      <c r="E116" s="291" t="s">
        <v>1437</v>
      </c>
    </row>
    <row r="117" spans="1:5" x14ac:dyDescent="0.25">
      <c r="A117" s="335"/>
      <c r="B117" s="338"/>
      <c r="C117" s="339"/>
      <c r="D117" s="341"/>
      <c r="E117" s="292" t="s">
        <v>1438</v>
      </c>
    </row>
    <row r="118" spans="1:5" x14ac:dyDescent="0.25">
      <c r="A118" s="326" t="s">
        <v>1489</v>
      </c>
      <c r="B118" s="328" t="s">
        <v>1490</v>
      </c>
      <c r="C118" s="329"/>
      <c r="D118" s="332" t="s">
        <v>44</v>
      </c>
      <c r="E118" s="293" t="s">
        <v>1437</v>
      </c>
    </row>
    <row r="119" spans="1:5" x14ac:dyDescent="0.25">
      <c r="A119" s="327"/>
      <c r="B119" s="330"/>
      <c r="C119" s="331"/>
      <c r="D119" s="333"/>
      <c r="E119" s="294" t="s">
        <v>1438</v>
      </c>
    </row>
    <row r="120" spans="1:5" x14ac:dyDescent="0.25">
      <c r="A120" s="334" t="s">
        <v>1491</v>
      </c>
      <c r="B120" s="336" t="s">
        <v>1490</v>
      </c>
      <c r="C120" s="337"/>
      <c r="D120" s="340" t="s">
        <v>44</v>
      </c>
      <c r="E120" s="291" t="s">
        <v>1437</v>
      </c>
    </row>
    <row r="121" spans="1:5" x14ac:dyDescent="0.25">
      <c r="A121" s="335"/>
      <c r="B121" s="338"/>
      <c r="C121" s="339"/>
      <c r="D121" s="341"/>
      <c r="E121" s="292" t="s">
        <v>1438</v>
      </c>
    </row>
    <row r="122" spans="1:5" x14ac:dyDescent="0.25">
      <c r="A122" s="326" t="s">
        <v>1492</v>
      </c>
      <c r="B122" s="328" t="s">
        <v>1490</v>
      </c>
      <c r="C122" s="329"/>
      <c r="D122" s="332" t="s">
        <v>44</v>
      </c>
      <c r="E122" s="293" t="s">
        <v>1437</v>
      </c>
    </row>
    <row r="123" spans="1:5" x14ac:dyDescent="0.25">
      <c r="A123" s="327"/>
      <c r="B123" s="330"/>
      <c r="C123" s="331"/>
      <c r="D123" s="333"/>
      <c r="E123" s="294" t="s">
        <v>1438</v>
      </c>
    </row>
    <row r="124" spans="1:5" x14ac:dyDescent="0.25">
      <c r="A124" s="334" t="s">
        <v>1493</v>
      </c>
      <c r="B124" s="336" t="s">
        <v>1490</v>
      </c>
      <c r="C124" s="337"/>
      <c r="D124" s="340" t="s">
        <v>44</v>
      </c>
      <c r="E124" s="291" t="s">
        <v>1437</v>
      </c>
    </row>
    <row r="125" spans="1:5" x14ac:dyDescent="0.25">
      <c r="A125" s="335"/>
      <c r="B125" s="338"/>
      <c r="C125" s="339"/>
      <c r="D125" s="341"/>
      <c r="E125" s="292" t="s">
        <v>1438</v>
      </c>
    </row>
    <row r="126" spans="1:5" x14ac:dyDescent="0.25">
      <c r="A126" s="326" t="s">
        <v>1494</v>
      </c>
      <c r="B126" s="328" t="s">
        <v>1490</v>
      </c>
      <c r="C126" s="329"/>
      <c r="D126" s="332" t="s">
        <v>44</v>
      </c>
      <c r="E126" s="293" t="s">
        <v>1437</v>
      </c>
    </row>
    <row r="127" spans="1:5" x14ac:dyDescent="0.25">
      <c r="A127" s="327"/>
      <c r="B127" s="330"/>
      <c r="C127" s="331"/>
      <c r="D127" s="333"/>
      <c r="E127" s="294" t="s">
        <v>1438</v>
      </c>
    </row>
    <row r="128" spans="1:5" x14ac:dyDescent="0.25">
      <c r="A128" s="334" t="s">
        <v>1495</v>
      </c>
      <c r="B128" s="336" t="s">
        <v>1490</v>
      </c>
      <c r="C128" s="337"/>
      <c r="D128" s="340" t="s">
        <v>44</v>
      </c>
      <c r="E128" s="291" t="s">
        <v>1437</v>
      </c>
    </row>
    <row r="129" spans="1:5" x14ac:dyDescent="0.25">
      <c r="A129" s="335"/>
      <c r="B129" s="338"/>
      <c r="C129" s="339"/>
      <c r="D129" s="341"/>
      <c r="E129" s="292" t="s">
        <v>1438</v>
      </c>
    </row>
    <row r="130" spans="1:5" x14ac:dyDescent="0.25">
      <c r="A130" s="326" t="s">
        <v>1496</v>
      </c>
      <c r="B130" s="328" t="s">
        <v>1490</v>
      </c>
      <c r="C130" s="329"/>
      <c r="D130" s="332" t="s">
        <v>44</v>
      </c>
      <c r="E130" s="293" t="s">
        <v>1437</v>
      </c>
    </row>
    <row r="131" spans="1:5" x14ac:dyDescent="0.25">
      <c r="A131" s="327"/>
      <c r="B131" s="330"/>
      <c r="C131" s="331"/>
      <c r="D131" s="333"/>
      <c r="E131" s="294" t="s">
        <v>1438</v>
      </c>
    </row>
    <row r="132" spans="1:5" x14ac:dyDescent="0.25">
      <c r="A132" s="334" t="s">
        <v>1497</v>
      </c>
      <c r="B132" s="336" t="s">
        <v>1498</v>
      </c>
      <c r="C132" s="337"/>
      <c r="D132" s="340" t="s">
        <v>44</v>
      </c>
      <c r="E132" s="291" t="s">
        <v>1437</v>
      </c>
    </row>
    <row r="133" spans="1:5" x14ac:dyDescent="0.25">
      <c r="A133" s="335"/>
      <c r="B133" s="338"/>
      <c r="C133" s="339"/>
      <c r="D133" s="341"/>
      <c r="E133" s="292" t="s">
        <v>1438</v>
      </c>
    </row>
    <row r="134" spans="1:5" x14ac:dyDescent="0.25">
      <c r="A134" s="326" t="s">
        <v>1499</v>
      </c>
      <c r="B134" s="328" t="s">
        <v>1498</v>
      </c>
      <c r="C134" s="329"/>
      <c r="D134" s="332" t="s">
        <v>44</v>
      </c>
      <c r="E134" s="293" t="s">
        <v>1437</v>
      </c>
    </row>
    <row r="135" spans="1:5" x14ac:dyDescent="0.25">
      <c r="A135" s="327"/>
      <c r="B135" s="330"/>
      <c r="C135" s="331"/>
      <c r="D135" s="333"/>
      <c r="E135" s="294" t="s">
        <v>1438</v>
      </c>
    </row>
    <row r="136" spans="1:5" x14ac:dyDescent="0.25">
      <c r="A136" s="334" t="s">
        <v>1500</v>
      </c>
      <c r="B136" s="336" t="s">
        <v>1498</v>
      </c>
      <c r="C136" s="337"/>
      <c r="D136" s="340" t="s">
        <v>44</v>
      </c>
      <c r="E136" s="291" t="s">
        <v>1437</v>
      </c>
    </row>
    <row r="137" spans="1:5" x14ac:dyDescent="0.25">
      <c r="A137" s="335"/>
      <c r="B137" s="338"/>
      <c r="C137" s="339"/>
      <c r="D137" s="341"/>
      <c r="E137" s="292" t="s">
        <v>1438</v>
      </c>
    </row>
    <row r="138" spans="1:5" x14ac:dyDescent="0.25">
      <c r="A138" s="326" t="s">
        <v>1501</v>
      </c>
      <c r="B138" s="328" t="s">
        <v>1498</v>
      </c>
      <c r="C138" s="329"/>
      <c r="D138" s="332" t="s">
        <v>44</v>
      </c>
      <c r="E138" s="293" t="s">
        <v>1437</v>
      </c>
    </row>
    <row r="139" spans="1:5" x14ac:dyDescent="0.25">
      <c r="A139" s="327"/>
      <c r="B139" s="330"/>
      <c r="C139" s="331"/>
      <c r="D139" s="333"/>
      <c r="E139" s="294" t="s">
        <v>1438</v>
      </c>
    </row>
    <row r="140" spans="1:5" x14ac:dyDescent="0.25">
      <c r="A140" s="334" t="s">
        <v>1502</v>
      </c>
      <c r="B140" s="336" t="s">
        <v>1498</v>
      </c>
      <c r="C140" s="337"/>
      <c r="D140" s="340" t="s">
        <v>44</v>
      </c>
      <c r="E140" s="291" t="s">
        <v>1437</v>
      </c>
    </row>
    <row r="141" spans="1:5" x14ac:dyDescent="0.25">
      <c r="A141" s="335"/>
      <c r="B141" s="338"/>
      <c r="C141" s="339"/>
      <c r="D141" s="341"/>
      <c r="E141" s="292" t="s">
        <v>1438</v>
      </c>
    </row>
    <row r="142" spans="1:5" x14ac:dyDescent="0.25">
      <c r="A142" s="326" t="s">
        <v>1503</v>
      </c>
      <c r="B142" s="328" t="s">
        <v>1498</v>
      </c>
      <c r="C142" s="329"/>
      <c r="D142" s="332" t="s">
        <v>44</v>
      </c>
      <c r="E142" s="293" t="s">
        <v>1437</v>
      </c>
    </row>
    <row r="143" spans="1:5" x14ac:dyDescent="0.25">
      <c r="A143" s="327"/>
      <c r="B143" s="330"/>
      <c r="C143" s="331"/>
      <c r="D143" s="333"/>
      <c r="E143" s="294" t="s">
        <v>1438</v>
      </c>
    </row>
    <row r="144" spans="1:5" x14ac:dyDescent="0.25">
      <c r="A144" s="334" t="s">
        <v>1504</v>
      </c>
      <c r="B144" s="336" t="s">
        <v>1498</v>
      </c>
      <c r="C144" s="337"/>
      <c r="D144" s="340" t="s">
        <v>44</v>
      </c>
      <c r="E144" s="291" t="s">
        <v>1437</v>
      </c>
    </row>
    <row r="145" spans="1:5" x14ac:dyDescent="0.25">
      <c r="A145" s="335"/>
      <c r="B145" s="338"/>
      <c r="C145" s="339"/>
      <c r="D145" s="341"/>
      <c r="E145" s="292" t="s">
        <v>1438</v>
      </c>
    </row>
    <row r="146" spans="1:5" x14ac:dyDescent="0.25">
      <c r="A146" s="326" t="s">
        <v>1505</v>
      </c>
      <c r="B146" s="328" t="s">
        <v>1498</v>
      </c>
      <c r="C146" s="329"/>
      <c r="D146" s="332" t="s">
        <v>44</v>
      </c>
      <c r="E146" s="293" t="s">
        <v>1437</v>
      </c>
    </row>
    <row r="147" spans="1:5" x14ac:dyDescent="0.25">
      <c r="A147" s="327"/>
      <c r="B147" s="330"/>
      <c r="C147" s="331"/>
      <c r="D147" s="333"/>
      <c r="E147" s="294" t="s">
        <v>1438</v>
      </c>
    </row>
    <row r="148" spans="1:5" x14ac:dyDescent="0.25">
      <c r="A148" s="334" t="s">
        <v>1506</v>
      </c>
      <c r="B148" s="336" t="s">
        <v>1498</v>
      </c>
      <c r="C148" s="337"/>
      <c r="D148" s="340" t="s">
        <v>44</v>
      </c>
      <c r="E148" s="291" t="s">
        <v>1437</v>
      </c>
    </row>
    <row r="149" spans="1:5" x14ac:dyDescent="0.25">
      <c r="A149" s="335"/>
      <c r="B149" s="338"/>
      <c r="C149" s="339"/>
      <c r="D149" s="341"/>
      <c r="E149" s="292" t="s">
        <v>1438</v>
      </c>
    </row>
    <row r="150" spans="1:5" x14ac:dyDescent="0.25">
      <c r="A150" s="326" t="s">
        <v>1507</v>
      </c>
      <c r="B150" s="328" t="s">
        <v>1498</v>
      </c>
      <c r="C150" s="329"/>
      <c r="D150" s="332" t="s">
        <v>44</v>
      </c>
      <c r="E150" s="293" t="s">
        <v>1437</v>
      </c>
    </row>
    <row r="151" spans="1:5" x14ac:dyDescent="0.25">
      <c r="A151" s="327"/>
      <c r="B151" s="330"/>
      <c r="C151" s="331"/>
      <c r="D151" s="333"/>
      <c r="E151" s="294" t="s">
        <v>1438</v>
      </c>
    </row>
    <row r="152" spans="1:5" x14ac:dyDescent="0.25">
      <c r="A152" s="334" t="s">
        <v>1508</v>
      </c>
      <c r="B152" s="336" t="s">
        <v>1498</v>
      </c>
      <c r="C152" s="337"/>
      <c r="D152" s="340" t="s">
        <v>44</v>
      </c>
      <c r="E152" s="291" t="s">
        <v>1437</v>
      </c>
    </row>
    <row r="153" spans="1:5" x14ac:dyDescent="0.25">
      <c r="A153" s="335"/>
      <c r="B153" s="338"/>
      <c r="C153" s="339"/>
      <c r="D153" s="341"/>
      <c r="E153" s="292" t="s">
        <v>1438</v>
      </c>
    </row>
    <row r="154" spans="1:5" x14ac:dyDescent="0.25">
      <c r="A154" s="326" t="s">
        <v>1509</v>
      </c>
      <c r="B154" s="328" t="s">
        <v>1498</v>
      </c>
      <c r="C154" s="329"/>
      <c r="D154" s="332" t="s">
        <v>44</v>
      </c>
      <c r="E154" s="293" t="s">
        <v>1437</v>
      </c>
    </row>
    <row r="155" spans="1:5" x14ac:dyDescent="0.25">
      <c r="A155" s="327"/>
      <c r="B155" s="330"/>
      <c r="C155" s="331"/>
      <c r="D155" s="333"/>
      <c r="E155" s="294" t="s">
        <v>1438</v>
      </c>
    </row>
    <row r="156" spans="1:5" x14ac:dyDescent="0.25">
      <c r="A156" s="334" t="s">
        <v>1510</v>
      </c>
      <c r="B156" s="336" t="s">
        <v>1498</v>
      </c>
      <c r="C156" s="337"/>
      <c r="D156" s="340" t="s">
        <v>44</v>
      </c>
      <c r="E156" s="291" t="s">
        <v>1437</v>
      </c>
    </row>
    <row r="157" spans="1:5" x14ac:dyDescent="0.25">
      <c r="A157" s="335"/>
      <c r="B157" s="338"/>
      <c r="C157" s="339"/>
      <c r="D157" s="341"/>
      <c r="E157" s="292" t="s">
        <v>1438</v>
      </c>
    </row>
    <row r="158" spans="1:5" x14ac:dyDescent="0.25">
      <c r="A158" s="326" t="s">
        <v>1511</v>
      </c>
      <c r="B158" s="328" t="s">
        <v>1498</v>
      </c>
      <c r="C158" s="329"/>
      <c r="D158" s="332" t="s">
        <v>44</v>
      </c>
      <c r="E158" s="293" t="s">
        <v>1437</v>
      </c>
    </row>
    <row r="159" spans="1:5" x14ac:dyDescent="0.25">
      <c r="A159" s="327"/>
      <c r="B159" s="330"/>
      <c r="C159" s="331"/>
      <c r="D159" s="333"/>
      <c r="E159" s="294" t="s">
        <v>1438</v>
      </c>
    </row>
    <row r="160" spans="1:5" x14ac:dyDescent="0.25">
      <c r="A160" s="334" t="s">
        <v>1512</v>
      </c>
      <c r="B160" s="336" t="s">
        <v>1513</v>
      </c>
      <c r="C160" s="337"/>
      <c r="D160" s="340" t="s">
        <v>44</v>
      </c>
      <c r="E160" s="291" t="s">
        <v>1437</v>
      </c>
    </row>
    <row r="161" spans="1:5" x14ac:dyDescent="0.25">
      <c r="A161" s="335"/>
      <c r="B161" s="338"/>
      <c r="C161" s="339"/>
      <c r="D161" s="341"/>
      <c r="E161" s="292" t="s">
        <v>1438</v>
      </c>
    </row>
    <row r="162" spans="1:5" x14ac:dyDescent="0.25">
      <c r="A162" s="326" t="s">
        <v>1514</v>
      </c>
      <c r="B162" s="328" t="s">
        <v>1513</v>
      </c>
      <c r="C162" s="329"/>
      <c r="D162" s="332" t="s">
        <v>44</v>
      </c>
      <c r="E162" s="293" t="s">
        <v>1437</v>
      </c>
    </row>
    <row r="163" spans="1:5" x14ac:dyDescent="0.25">
      <c r="A163" s="327"/>
      <c r="B163" s="330"/>
      <c r="C163" s="331"/>
      <c r="D163" s="333"/>
      <c r="E163" s="294" t="s">
        <v>1438</v>
      </c>
    </row>
    <row r="164" spans="1:5" x14ac:dyDescent="0.25">
      <c r="A164" s="334" t="s">
        <v>1515</v>
      </c>
      <c r="B164" s="336" t="s">
        <v>1513</v>
      </c>
      <c r="C164" s="337"/>
      <c r="D164" s="340" t="s">
        <v>44</v>
      </c>
      <c r="E164" s="291" t="s">
        <v>1437</v>
      </c>
    </row>
    <row r="165" spans="1:5" x14ac:dyDescent="0.25">
      <c r="A165" s="335"/>
      <c r="B165" s="338"/>
      <c r="C165" s="339"/>
      <c r="D165" s="341"/>
      <c r="E165" s="292" t="s">
        <v>1438</v>
      </c>
    </row>
    <row r="166" spans="1:5" x14ac:dyDescent="0.25">
      <c r="A166" s="326" t="s">
        <v>1516</v>
      </c>
      <c r="B166" s="328" t="s">
        <v>1513</v>
      </c>
      <c r="C166" s="329"/>
      <c r="D166" s="332" t="s">
        <v>44</v>
      </c>
      <c r="E166" s="293" t="s">
        <v>1437</v>
      </c>
    </row>
    <row r="167" spans="1:5" x14ac:dyDescent="0.25">
      <c r="A167" s="327"/>
      <c r="B167" s="330"/>
      <c r="C167" s="331"/>
      <c r="D167" s="333"/>
      <c r="E167" s="294" t="s">
        <v>1438</v>
      </c>
    </row>
    <row r="168" spans="1:5" x14ac:dyDescent="0.25">
      <c r="A168" s="334" t="s">
        <v>1517</v>
      </c>
      <c r="B168" s="336" t="s">
        <v>1513</v>
      </c>
      <c r="C168" s="337"/>
      <c r="D168" s="340" t="s">
        <v>44</v>
      </c>
      <c r="E168" s="291" t="s">
        <v>1437</v>
      </c>
    </row>
    <row r="169" spans="1:5" x14ac:dyDescent="0.25">
      <c r="A169" s="335"/>
      <c r="B169" s="338"/>
      <c r="C169" s="339"/>
      <c r="D169" s="341"/>
      <c r="E169" s="292" t="s">
        <v>1438</v>
      </c>
    </row>
    <row r="170" spans="1:5" x14ac:dyDescent="0.25">
      <c r="A170" s="326" t="s">
        <v>1518</v>
      </c>
      <c r="B170" s="328" t="s">
        <v>1513</v>
      </c>
      <c r="C170" s="329"/>
      <c r="D170" s="332" t="s">
        <v>44</v>
      </c>
      <c r="E170" s="293" t="s">
        <v>1437</v>
      </c>
    </row>
    <row r="171" spans="1:5" x14ac:dyDescent="0.25">
      <c r="A171" s="327"/>
      <c r="B171" s="330"/>
      <c r="C171" s="331"/>
      <c r="D171" s="333"/>
      <c r="E171" s="294" t="s">
        <v>1438</v>
      </c>
    </row>
    <row r="172" spans="1:5" x14ac:dyDescent="0.25">
      <c r="A172" s="334" t="s">
        <v>1519</v>
      </c>
      <c r="B172" s="336" t="s">
        <v>1513</v>
      </c>
      <c r="C172" s="337"/>
      <c r="D172" s="340" t="s">
        <v>44</v>
      </c>
      <c r="E172" s="291" t="s">
        <v>1437</v>
      </c>
    </row>
    <row r="173" spans="1:5" x14ac:dyDescent="0.25">
      <c r="A173" s="335"/>
      <c r="B173" s="338"/>
      <c r="C173" s="339"/>
      <c r="D173" s="341"/>
      <c r="E173" s="292" t="s">
        <v>1438</v>
      </c>
    </row>
    <row r="174" spans="1:5" x14ac:dyDescent="0.25">
      <c r="A174" s="326" t="s">
        <v>1520</v>
      </c>
      <c r="B174" s="328" t="s">
        <v>1513</v>
      </c>
      <c r="C174" s="329"/>
      <c r="D174" s="332" t="s">
        <v>44</v>
      </c>
      <c r="E174" s="293" t="s">
        <v>1437</v>
      </c>
    </row>
    <row r="175" spans="1:5" x14ac:dyDescent="0.25">
      <c r="A175" s="327"/>
      <c r="B175" s="330"/>
      <c r="C175" s="331"/>
      <c r="D175" s="333"/>
      <c r="E175" s="294" t="s">
        <v>1438</v>
      </c>
    </row>
    <row r="176" spans="1:5" x14ac:dyDescent="0.25">
      <c r="A176" s="334" t="s">
        <v>1521</v>
      </c>
      <c r="B176" s="336" t="s">
        <v>1513</v>
      </c>
      <c r="C176" s="337"/>
      <c r="D176" s="340" t="s">
        <v>44</v>
      </c>
      <c r="E176" s="291" t="s">
        <v>1437</v>
      </c>
    </row>
    <row r="177" spans="1:5" x14ac:dyDescent="0.25">
      <c r="A177" s="335"/>
      <c r="B177" s="338"/>
      <c r="C177" s="339"/>
      <c r="D177" s="341"/>
      <c r="E177" s="292" t="s">
        <v>1438</v>
      </c>
    </row>
    <row r="178" spans="1:5" x14ac:dyDescent="0.25">
      <c r="A178" s="326" t="s">
        <v>1522</v>
      </c>
      <c r="B178" s="328" t="s">
        <v>1523</v>
      </c>
      <c r="C178" s="329"/>
      <c r="D178" s="332" t="s">
        <v>44</v>
      </c>
      <c r="E178" s="293" t="s">
        <v>1437</v>
      </c>
    </row>
    <row r="179" spans="1:5" x14ac:dyDescent="0.25">
      <c r="A179" s="327"/>
      <c r="B179" s="330"/>
      <c r="C179" s="331"/>
      <c r="D179" s="333"/>
      <c r="E179" s="294" t="s">
        <v>1438</v>
      </c>
    </row>
    <row r="180" spans="1:5" x14ac:dyDescent="0.25">
      <c r="A180" s="334" t="s">
        <v>1524</v>
      </c>
      <c r="B180" s="336" t="s">
        <v>1523</v>
      </c>
      <c r="C180" s="337"/>
      <c r="D180" s="340" t="s">
        <v>44</v>
      </c>
      <c r="E180" s="291" t="s">
        <v>1437</v>
      </c>
    </row>
    <row r="181" spans="1:5" x14ac:dyDescent="0.25">
      <c r="A181" s="335"/>
      <c r="B181" s="338"/>
      <c r="C181" s="339"/>
      <c r="D181" s="341"/>
      <c r="E181" s="292" t="s">
        <v>1438</v>
      </c>
    </row>
    <row r="182" spans="1:5" x14ac:dyDescent="0.25">
      <c r="A182" s="326" t="s">
        <v>1525</v>
      </c>
      <c r="B182" s="328" t="s">
        <v>1523</v>
      </c>
      <c r="C182" s="329"/>
      <c r="D182" s="332" t="s">
        <v>44</v>
      </c>
      <c r="E182" s="293" t="s">
        <v>1437</v>
      </c>
    </row>
    <row r="183" spans="1:5" x14ac:dyDescent="0.25">
      <c r="A183" s="327"/>
      <c r="B183" s="330"/>
      <c r="C183" s="331"/>
      <c r="D183" s="333"/>
      <c r="E183" s="294" t="s">
        <v>1438</v>
      </c>
    </row>
    <row r="184" spans="1:5" x14ac:dyDescent="0.25">
      <c r="A184" s="334" t="s">
        <v>1526</v>
      </c>
      <c r="B184" s="336" t="s">
        <v>1523</v>
      </c>
      <c r="C184" s="337"/>
      <c r="D184" s="340" t="s">
        <v>44</v>
      </c>
      <c r="E184" s="291" t="s">
        <v>1437</v>
      </c>
    </row>
    <row r="185" spans="1:5" x14ac:dyDescent="0.25">
      <c r="A185" s="335"/>
      <c r="B185" s="338"/>
      <c r="C185" s="339"/>
      <c r="D185" s="341"/>
      <c r="E185" s="292" t="s">
        <v>1438</v>
      </c>
    </row>
    <row r="186" spans="1:5" x14ac:dyDescent="0.25">
      <c r="A186" s="326" t="s">
        <v>1527</v>
      </c>
      <c r="B186" s="328" t="s">
        <v>1523</v>
      </c>
      <c r="C186" s="329"/>
      <c r="D186" s="332" t="s">
        <v>44</v>
      </c>
      <c r="E186" s="293" t="s">
        <v>1437</v>
      </c>
    </row>
    <row r="187" spans="1:5" x14ac:dyDescent="0.25">
      <c r="A187" s="327"/>
      <c r="B187" s="330"/>
      <c r="C187" s="331"/>
      <c r="D187" s="333"/>
      <c r="E187" s="294" t="s">
        <v>1438</v>
      </c>
    </row>
    <row r="188" spans="1:5" x14ac:dyDescent="0.25">
      <c r="A188" s="334" t="s">
        <v>1528</v>
      </c>
      <c r="B188" s="336" t="s">
        <v>1523</v>
      </c>
      <c r="C188" s="337"/>
      <c r="D188" s="340" t="s">
        <v>44</v>
      </c>
      <c r="E188" s="291" t="s">
        <v>1437</v>
      </c>
    </row>
    <row r="189" spans="1:5" x14ac:dyDescent="0.25">
      <c r="A189" s="335"/>
      <c r="B189" s="338"/>
      <c r="C189" s="339"/>
      <c r="D189" s="341"/>
      <c r="E189" s="292" t="s">
        <v>1438</v>
      </c>
    </row>
    <row r="190" spans="1:5" x14ac:dyDescent="0.25">
      <c r="A190" s="326" t="s">
        <v>1529</v>
      </c>
      <c r="B190" s="328" t="s">
        <v>1523</v>
      </c>
      <c r="C190" s="329"/>
      <c r="D190" s="332" t="s">
        <v>44</v>
      </c>
      <c r="E190" s="293" t="s">
        <v>1437</v>
      </c>
    </row>
    <row r="191" spans="1:5" x14ac:dyDescent="0.25">
      <c r="A191" s="327"/>
      <c r="B191" s="330"/>
      <c r="C191" s="331"/>
      <c r="D191" s="333"/>
      <c r="E191" s="294" t="s">
        <v>1438</v>
      </c>
    </row>
    <row r="192" spans="1:5" x14ac:dyDescent="0.25">
      <c r="A192" s="334" t="s">
        <v>1530</v>
      </c>
      <c r="B192" s="336" t="s">
        <v>1523</v>
      </c>
      <c r="C192" s="337"/>
      <c r="D192" s="340" t="s">
        <v>44</v>
      </c>
      <c r="E192" s="291" t="s">
        <v>1437</v>
      </c>
    </row>
    <row r="193" spans="1:5" x14ac:dyDescent="0.25">
      <c r="A193" s="335"/>
      <c r="B193" s="338"/>
      <c r="C193" s="339"/>
      <c r="D193" s="341"/>
      <c r="E193" s="292" t="s">
        <v>1438</v>
      </c>
    </row>
    <row r="194" spans="1:5" x14ac:dyDescent="0.25">
      <c r="A194" s="326" t="s">
        <v>1531</v>
      </c>
      <c r="B194" s="328" t="s">
        <v>1523</v>
      </c>
      <c r="C194" s="329"/>
      <c r="D194" s="332" t="s">
        <v>44</v>
      </c>
      <c r="E194" s="293" t="s">
        <v>1437</v>
      </c>
    </row>
    <row r="195" spans="1:5" x14ac:dyDescent="0.25">
      <c r="A195" s="327"/>
      <c r="B195" s="330"/>
      <c r="C195" s="331"/>
      <c r="D195" s="333"/>
      <c r="E195" s="294" t="s">
        <v>1438</v>
      </c>
    </row>
    <row r="196" spans="1:5" x14ac:dyDescent="0.25">
      <c r="A196" s="334" t="s">
        <v>1532</v>
      </c>
      <c r="B196" s="336" t="s">
        <v>1523</v>
      </c>
      <c r="C196" s="337"/>
      <c r="D196" s="340" t="s">
        <v>44</v>
      </c>
      <c r="E196" s="291" t="s">
        <v>1437</v>
      </c>
    </row>
    <row r="197" spans="1:5" x14ac:dyDescent="0.25">
      <c r="A197" s="335"/>
      <c r="B197" s="338"/>
      <c r="C197" s="339"/>
      <c r="D197" s="341"/>
      <c r="E197" s="292" t="s">
        <v>1438</v>
      </c>
    </row>
    <row r="198" spans="1:5" x14ac:dyDescent="0.25">
      <c r="A198" s="326" t="s">
        <v>1533</v>
      </c>
      <c r="B198" s="328" t="s">
        <v>1523</v>
      </c>
      <c r="C198" s="329"/>
      <c r="D198" s="332" t="s">
        <v>44</v>
      </c>
      <c r="E198" s="293" t="s">
        <v>1437</v>
      </c>
    </row>
    <row r="199" spans="1:5" x14ac:dyDescent="0.25">
      <c r="A199" s="327"/>
      <c r="B199" s="330"/>
      <c r="C199" s="331"/>
      <c r="D199" s="333"/>
      <c r="E199" s="294" t="s">
        <v>1438</v>
      </c>
    </row>
    <row r="200" spans="1:5" x14ac:dyDescent="0.25">
      <c r="A200" s="334" t="s">
        <v>1534</v>
      </c>
      <c r="B200" s="336" t="s">
        <v>1523</v>
      </c>
      <c r="C200" s="337"/>
      <c r="D200" s="340" t="s">
        <v>44</v>
      </c>
      <c r="E200" s="291" t="s">
        <v>1437</v>
      </c>
    </row>
    <row r="201" spans="1:5" x14ac:dyDescent="0.25">
      <c r="A201" s="335"/>
      <c r="B201" s="338"/>
      <c r="C201" s="339"/>
      <c r="D201" s="341"/>
      <c r="E201" s="292" t="s">
        <v>1438</v>
      </c>
    </row>
    <row r="202" spans="1:5" x14ac:dyDescent="0.25">
      <c r="A202" s="326" t="s">
        <v>1535</v>
      </c>
      <c r="B202" s="328" t="s">
        <v>1523</v>
      </c>
      <c r="C202" s="329"/>
      <c r="D202" s="332" t="s">
        <v>44</v>
      </c>
      <c r="E202" s="293" t="s">
        <v>1437</v>
      </c>
    </row>
    <row r="203" spans="1:5" x14ac:dyDescent="0.25">
      <c r="A203" s="327"/>
      <c r="B203" s="330"/>
      <c r="C203" s="331"/>
      <c r="D203" s="333"/>
      <c r="E203" s="294" t="s">
        <v>1438</v>
      </c>
    </row>
    <row r="204" spans="1:5" x14ac:dyDescent="0.25">
      <c r="A204" s="334" t="s">
        <v>1536</v>
      </c>
      <c r="B204" s="336" t="s">
        <v>1523</v>
      </c>
      <c r="C204" s="337"/>
      <c r="D204" s="340" t="s">
        <v>44</v>
      </c>
      <c r="E204" s="291" t="s">
        <v>1437</v>
      </c>
    </row>
    <row r="205" spans="1:5" x14ac:dyDescent="0.25">
      <c r="A205" s="335"/>
      <c r="B205" s="338"/>
      <c r="C205" s="339"/>
      <c r="D205" s="341"/>
      <c r="E205" s="292" t="s">
        <v>1438</v>
      </c>
    </row>
    <row r="206" spans="1:5" x14ac:dyDescent="0.25">
      <c r="A206" s="326" t="s">
        <v>1537</v>
      </c>
      <c r="B206" s="328" t="s">
        <v>1538</v>
      </c>
      <c r="C206" s="329"/>
      <c r="D206" s="332" t="s">
        <v>44</v>
      </c>
      <c r="E206" s="293" t="s">
        <v>1437</v>
      </c>
    </row>
    <row r="207" spans="1:5" x14ac:dyDescent="0.25">
      <c r="A207" s="327"/>
      <c r="B207" s="330"/>
      <c r="C207" s="331"/>
      <c r="D207" s="333"/>
      <c r="E207" s="294" t="s">
        <v>1438</v>
      </c>
    </row>
    <row r="208" spans="1:5" x14ac:dyDescent="0.25">
      <c r="A208" s="334" t="s">
        <v>1539</v>
      </c>
      <c r="B208" s="336" t="s">
        <v>1538</v>
      </c>
      <c r="C208" s="337"/>
      <c r="D208" s="340" t="s">
        <v>44</v>
      </c>
      <c r="E208" s="291" t="s">
        <v>1437</v>
      </c>
    </row>
    <row r="209" spans="1:5" x14ac:dyDescent="0.25">
      <c r="A209" s="335"/>
      <c r="B209" s="338"/>
      <c r="C209" s="339"/>
      <c r="D209" s="341"/>
      <c r="E209" s="292" t="s">
        <v>1438</v>
      </c>
    </row>
    <row r="210" spans="1:5" x14ac:dyDescent="0.25">
      <c r="A210" s="326" t="s">
        <v>1540</v>
      </c>
      <c r="B210" s="328" t="s">
        <v>1523</v>
      </c>
      <c r="C210" s="329"/>
      <c r="D210" s="332" t="s">
        <v>44</v>
      </c>
      <c r="E210" s="293" t="s">
        <v>1437</v>
      </c>
    </row>
    <row r="211" spans="1:5" x14ac:dyDescent="0.25">
      <c r="A211" s="327"/>
      <c r="B211" s="330"/>
      <c r="C211" s="331"/>
      <c r="D211" s="333"/>
      <c r="E211" s="294" t="s">
        <v>1438</v>
      </c>
    </row>
    <row r="212" spans="1:5" x14ac:dyDescent="0.25">
      <c r="A212" s="334" t="s">
        <v>1541</v>
      </c>
      <c r="B212" s="336" t="s">
        <v>1523</v>
      </c>
      <c r="C212" s="337"/>
      <c r="D212" s="340" t="s">
        <v>44</v>
      </c>
      <c r="E212" s="291" t="s">
        <v>1437</v>
      </c>
    </row>
    <row r="213" spans="1:5" x14ac:dyDescent="0.25">
      <c r="A213" s="335"/>
      <c r="B213" s="338"/>
      <c r="C213" s="339"/>
      <c r="D213" s="341"/>
      <c r="E213" s="292" t="s">
        <v>1438</v>
      </c>
    </row>
    <row r="214" spans="1:5" x14ac:dyDescent="0.25">
      <c r="A214" s="326" t="s">
        <v>1542</v>
      </c>
      <c r="B214" s="328" t="s">
        <v>1538</v>
      </c>
      <c r="C214" s="329"/>
      <c r="D214" s="332" t="s">
        <v>44</v>
      </c>
      <c r="E214" s="293" t="s">
        <v>1437</v>
      </c>
    </row>
    <row r="215" spans="1:5" x14ac:dyDescent="0.25">
      <c r="A215" s="327"/>
      <c r="B215" s="330"/>
      <c r="C215" s="331"/>
      <c r="D215" s="333"/>
      <c r="E215" s="294" t="s">
        <v>1438</v>
      </c>
    </row>
    <row r="216" spans="1:5" x14ac:dyDescent="0.25">
      <c r="A216" s="334" t="s">
        <v>1543</v>
      </c>
      <c r="B216" s="336" t="s">
        <v>1544</v>
      </c>
      <c r="C216" s="337"/>
      <c r="D216" s="340" t="s">
        <v>44</v>
      </c>
      <c r="E216" s="291" t="s">
        <v>1437</v>
      </c>
    </row>
    <row r="217" spans="1:5" x14ac:dyDescent="0.25">
      <c r="A217" s="335"/>
      <c r="B217" s="338"/>
      <c r="C217" s="339"/>
      <c r="D217" s="341"/>
      <c r="E217" s="292" t="s">
        <v>1438</v>
      </c>
    </row>
    <row r="218" spans="1:5" x14ac:dyDescent="0.25">
      <c r="A218" s="326" t="s">
        <v>1545</v>
      </c>
      <c r="B218" s="328" t="s">
        <v>1544</v>
      </c>
      <c r="C218" s="329"/>
      <c r="D218" s="332" t="s">
        <v>44</v>
      </c>
      <c r="E218" s="293" t="s">
        <v>1437</v>
      </c>
    </row>
    <row r="219" spans="1:5" x14ac:dyDescent="0.25">
      <c r="A219" s="327"/>
      <c r="B219" s="330"/>
      <c r="C219" s="331"/>
      <c r="D219" s="333"/>
      <c r="E219" s="294" t="s">
        <v>1438</v>
      </c>
    </row>
    <row r="220" spans="1:5" x14ac:dyDescent="0.25">
      <c r="A220" s="334" t="s">
        <v>1546</v>
      </c>
      <c r="B220" s="336" t="s">
        <v>1544</v>
      </c>
      <c r="C220" s="337"/>
      <c r="D220" s="340" t="s">
        <v>44</v>
      </c>
      <c r="E220" s="291" t="s">
        <v>1437</v>
      </c>
    </row>
    <row r="221" spans="1:5" x14ac:dyDescent="0.25">
      <c r="A221" s="335"/>
      <c r="B221" s="338"/>
      <c r="C221" s="339"/>
      <c r="D221" s="341"/>
      <c r="E221" s="292" t="s">
        <v>1438</v>
      </c>
    </row>
    <row r="222" spans="1:5" x14ac:dyDescent="0.25">
      <c r="A222" s="326" t="s">
        <v>1547</v>
      </c>
      <c r="B222" s="328" t="s">
        <v>1544</v>
      </c>
      <c r="C222" s="329"/>
      <c r="D222" s="332" t="s">
        <v>44</v>
      </c>
      <c r="E222" s="293" t="s">
        <v>1437</v>
      </c>
    </row>
    <row r="223" spans="1:5" x14ac:dyDescent="0.25">
      <c r="A223" s="327"/>
      <c r="B223" s="330"/>
      <c r="C223" s="331"/>
      <c r="D223" s="333"/>
      <c r="E223" s="294" t="s">
        <v>1438</v>
      </c>
    </row>
    <row r="224" spans="1:5" x14ac:dyDescent="0.25">
      <c r="A224" s="334" t="s">
        <v>1548</v>
      </c>
      <c r="B224" s="336" t="s">
        <v>1544</v>
      </c>
      <c r="C224" s="337"/>
      <c r="D224" s="340" t="s">
        <v>44</v>
      </c>
      <c r="E224" s="291" t="s">
        <v>1437</v>
      </c>
    </row>
    <row r="225" spans="1:5" x14ac:dyDescent="0.25">
      <c r="A225" s="335"/>
      <c r="B225" s="338"/>
      <c r="C225" s="339"/>
      <c r="D225" s="341"/>
      <c r="E225" s="292" t="s">
        <v>1438</v>
      </c>
    </row>
    <row r="226" spans="1:5" x14ac:dyDescent="0.25">
      <c r="A226" s="326" t="s">
        <v>1549</v>
      </c>
      <c r="B226" s="328" t="s">
        <v>1544</v>
      </c>
      <c r="C226" s="329"/>
      <c r="D226" s="332" t="s">
        <v>44</v>
      </c>
      <c r="E226" s="293" t="s">
        <v>1437</v>
      </c>
    </row>
    <row r="227" spans="1:5" x14ac:dyDescent="0.25">
      <c r="A227" s="327"/>
      <c r="B227" s="330"/>
      <c r="C227" s="331"/>
      <c r="D227" s="333"/>
      <c r="E227" s="294" t="s">
        <v>1438</v>
      </c>
    </row>
    <row r="228" spans="1:5" x14ac:dyDescent="0.25">
      <c r="A228" s="334" t="s">
        <v>1550</v>
      </c>
      <c r="B228" s="336" t="s">
        <v>1544</v>
      </c>
      <c r="C228" s="337"/>
      <c r="D228" s="340" t="s">
        <v>44</v>
      </c>
      <c r="E228" s="291" t="s">
        <v>1437</v>
      </c>
    </row>
    <row r="229" spans="1:5" x14ac:dyDescent="0.25">
      <c r="A229" s="335"/>
      <c r="B229" s="338"/>
      <c r="C229" s="339"/>
      <c r="D229" s="341"/>
      <c r="E229" s="292" t="s">
        <v>1438</v>
      </c>
    </row>
    <row r="230" spans="1:5" x14ac:dyDescent="0.25">
      <c r="A230" s="326" t="s">
        <v>1551</v>
      </c>
      <c r="B230" s="328" t="s">
        <v>1544</v>
      </c>
      <c r="C230" s="329"/>
      <c r="D230" s="332" t="s">
        <v>44</v>
      </c>
      <c r="E230" s="293" t="s">
        <v>1437</v>
      </c>
    </row>
    <row r="231" spans="1:5" x14ac:dyDescent="0.25">
      <c r="A231" s="327"/>
      <c r="B231" s="330"/>
      <c r="C231" s="331"/>
      <c r="D231" s="333"/>
      <c r="E231" s="294" t="s">
        <v>1438</v>
      </c>
    </row>
    <row r="232" spans="1:5" x14ac:dyDescent="0.25">
      <c r="A232" s="334" t="s">
        <v>1552</v>
      </c>
      <c r="B232" s="336" t="s">
        <v>1544</v>
      </c>
      <c r="C232" s="337"/>
      <c r="D232" s="340" t="s">
        <v>44</v>
      </c>
      <c r="E232" s="291" t="s">
        <v>1437</v>
      </c>
    </row>
    <row r="233" spans="1:5" x14ac:dyDescent="0.25">
      <c r="A233" s="335"/>
      <c r="B233" s="338"/>
      <c r="C233" s="339"/>
      <c r="D233" s="341"/>
      <c r="E233" s="292" t="s">
        <v>1438</v>
      </c>
    </row>
    <row r="234" spans="1:5" x14ac:dyDescent="0.25">
      <c r="A234" s="326" t="s">
        <v>1553</v>
      </c>
      <c r="B234" s="328" t="s">
        <v>1544</v>
      </c>
      <c r="C234" s="329"/>
      <c r="D234" s="332" t="s">
        <v>44</v>
      </c>
      <c r="E234" s="293" t="s">
        <v>1437</v>
      </c>
    </row>
    <row r="235" spans="1:5" x14ac:dyDescent="0.25">
      <c r="A235" s="327"/>
      <c r="B235" s="330"/>
      <c r="C235" s="331"/>
      <c r="D235" s="333"/>
      <c r="E235" s="294" t="s">
        <v>1438</v>
      </c>
    </row>
    <row r="236" spans="1:5" x14ac:dyDescent="0.25">
      <c r="A236" s="334" t="s">
        <v>1554</v>
      </c>
      <c r="B236" s="336" t="s">
        <v>1544</v>
      </c>
      <c r="C236" s="337"/>
      <c r="D236" s="340" t="s">
        <v>44</v>
      </c>
      <c r="E236" s="291" t="s">
        <v>1437</v>
      </c>
    </row>
    <row r="237" spans="1:5" x14ac:dyDescent="0.25">
      <c r="A237" s="335"/>
      <c r="B237" s="338"/>
      <c r="C237" s="339"/>
      <c r="D237" s="341"/>
      <c r="E237" s="292" t="s">
        <v>1438</v>
      </c>
    </row>
    <row r="238" spans="1:5" x14ac:dyDescent="0.25">
      <c r="A238" s="326" t="s">
        <v>1555</v>
      </c>
      <c r="B238" s="328" t="s">
        <v>1544</v>
      </c>
      <c r="C238" s="329"/>
      <c r="D238" s="332" t="s">
        <v>44</v>
      </c>
      <c r="E238" s="293" t="s">
        <v>1437</v>
      </c>
    </row>
    <row r="239" spans="1:5" x14ac:dyDescent="0.25">
      <c r="A239" s="327"/>
      <c r="B239" s="330"/>
      <c r="C239" s="331"/>
      <c r="D239" s="333"/>
      <c r="E239" s="294" t="s">
        <v>1438</v>
      </c>
    </row>
    <row r="240" spans="1:5" x14ac:dyDescent="0.25">
      <c r="A240" s="334" t="s">
        <v>1556</v>
      </c>
      <c r="B240" s="336" t="s">
        <v>1544</v>
      </c>
      <c r="C240" s="337"/>
      <c r="D240" s="340" t="s">
        <v>44</v>
      </c>
      <c r="E240" s="291" t="s">
        <v>1437</v>
      </c>
    </row>
    <row r="241" spans="1:5" x14ac:dyDescent="0.25">
      <c r="A241" s="335"/>
      <c r="B241" s="338"/>
      <c r="C241" s="339"/>
      <c r="D241" s="341"/>
      <c r="E241" s="292" t="s">
        <v>1438</v>
      </c>
    </row>
    <row r="242" spans="1:5" x14ac:dyDescent="0.25">
      <c r="A242" s="326" t="s">
        <v>1557</v>
      </c>
      <c r="B242" s="328" t="s">
        <v>1544</v>
      </c>
      <c r="C242" s="329"/>
      <c r="D242" s="332" t="s">
        <v>44</v>
      </c>
      <c r="E242" s="293" t="s">
        <v>1437</v>
      </c>
    </row>
    <row r="243" spans="1:5" x14ac:dyDescent="0.25">
      <c r="A243" s="327"/>
      <c r="B243" s="330"/>
      <c r="C243" s="331"/>
      <c r="D243" s="333"/>
      <c r="E243" s="294" t="s">
        <v>1438</v>
      </c>
    </row>
    <row r="244" spans="1:5" x14ac:dyDescent="0.25">
      <c r="A244" s="334" t="s">
        <v>1558</v>
      </c>
      <c r="B244" s="336" t="s">
        <v>1544</v>
      </c>
      <c r="C244" s="337"/>
      <c r="D244" s="340" t="s">
        <v>44</v>
      </c>
      <c r="E244" s="291" t="s">
        <v>1437</v>
      </c>
    </row>
    <row r="245" spans="1:5" x14ac:dyDescent="0.25">
      <c r="A245" s="335"/>
      <c r="B245" s="338"/>
      <c r="C245" s="339"/>
      <c r="D245" s="341"/>
      <c r="E245" s="292" t="s">
        <v>1438</v>
      </c>
    </row>
    <row r="246" spans="1:5" x14ac:dyDescent="0.25">
      <c r="A246" s="326" t="s">
        <v>1559</v>
      </c>
      <c r="B246" s="328" t="s">
        <v>1544</v>
      </c>
      <c r="C246" s="329"/>
      <c r="D246" s="332" t="s">
        <v>44</v>
      </c>
      <c r="E246" s="293" t="s">
        <v>1437</v>
      </c>
    </row>
    <row r="247" spans="1:5" x14ac:dyDescent="0.25">
      <c r="A247" s="327"/>
      <c r="B247" s="330"/>
      <c r="C247" s="331"/>
      <c r="D247" s="333"/>
      <c r="E247" s="294" t="s">
        <v>1438</v>
      </c>
    </row>
    <row r="248" spans="1:5" x14ac:dyDescent="0.25">
      <c r="A248" s="334" t="s">
        <v>1560</v>
      </c>
      <c r="B248" s="336" t="s">
        <v>1544</v>
      </c>
      <c r="C248" s="337"/>
      <c r="D248" s="340" t="s">
        <v>44</v>
      </c>
      <c r="E248" s="291" t="s">
        <v>1437</v>
      </c>
    </row>
    <row r="249" spans="1:5" x14ac:dyDescent="0.25">
      <c r="A249" s="335"/>
      <c r="B249" s="338"/>
      <c r="C249" s="339"/>
      <c r="D249" s="341"/>
      <c r="E249" s="292" t="s">
        <v>1438</v>
      </c>
    </row>
    <row r="250" spans="1:5" x14ac:dyDescent="0.25">
      <c r="A250" s="326" t="s">
        <v>1561</v>
      </c>
      <c r="B250" s="328" t="s">
        <v>1544</v>
      </c>
      <c r="C250" s="329"/>
      <c r="D250" s="332" t="s">
        <v>44</v>
      </c>
      <c r="E250" s="293" t="s">
        <v>1437</v>
      </c>
    </row>
    <row r="251" spans="1:5" x14ac:dyDescent="0.25">
      <c r="A251" s="327"/>
      <c r="B251" s="330"/>
      <c r="C251" s="331"/>
      <c r="D251" s="333"/>
      <c r="E251" s="294" t="s">
        <v>1438</v>
      </c>
    </row>
    <row r="252" spans="1:5" x14ac:dyDescent="0.25">
      <c r="A252" s="334" t="s">
        <v>1562</v>
      </c>
      <c r="B252" s="336" t="s">
        <v>1563</v>
      </c>
      <c r="C252" s="337"/>
      <c r="D252" s="340" t="s">
        <v>44</v>
      </c>
      <c r="E252" s="291" t="s">
        <v>1437</v>
      </c>
    </row>
    <row r="253" spans="1:5" x14ac:dyDescent="0.25">
      <c r="A253" s="335"/>
      <c r="B253" s="338"/>
      <c r="C253" s="339"/>
      <c r="D253" s="341"/>
      <c r="E253" s="292" t="s">
        <v>1438</v>
      </c>
    </row>
    <row r="254" spans="1:5" x14ac:dyDescent="0.25">
      <c r="A254" s="326" t="s">
        <v>1564</v>
      </c>
      <c r="B254" s="328" t="s">
        <v>1563</v>
      </c>
      <c r="C254" s="329"/>
      <c r="D254" s="332" t="s">
        <v>44</v>
      </c>
      <c r="E254" s="293" t="s">
        <v>1437</v>
      </c>
    </row>
    <row r="255" spans="1:5" x14ac:dyDescent="0.25">
      <c r="A255" s="327"/>
      <c r="B255" s="330"/>
      <c r="C255" s="331"/>
      <c r="D255" s="333"/>
      <c r="E255" s="294" t="s">
        <v>1438</v>
      </c>
    </row>
    <row r="256" spans="1:5" x14ac:dyDescent="0.25">
      <c r="A256" s="334" t="s">
        <v>1565</v>
      </c>
      <c r="B256" s="336" t="s">
        <v>1563</v>
      </c>
      <c r="C256" s="337"/>
      <c r="D256" s="340" t="s">
        <v>44</v>
      </c>
      <c r="E256" s="291" t="s">
        <v>1437</v>
      </c>
    </row>
    <row r="257" spans="1:5" x14ac:dyDescent="0.25">
      <c r="A257" s="335"/>
      <c r="B257" s="338"/>
      <c r="C257" s="339"/>
      <c r="D257" s="341"/>
      <c r="E257" s="292" t="s">
        <v>1438</v>
      </c>
    </row>
    <row r="258" spans="1:5" x14ac:dyDescent="0.25">
      <c r="A258" s="326" t="s">
        <v>1566</v>
      </c>
      <c r="B258" s="328" t="s">
        <v>1563</v>
      </c>
      <c r="C258" s="329"/>
      <c r="D258" s="332" t="s">
        <v>44</v>
      </c>
      <c r="E258" s="293" t="s">
        <v>1437</v>
      </c>
    </row>
    <row r="259" spans="1:5" x14ac:dyDescent="0.25">
      <c r="A259" s="327"/>
      <c r="B259" s="330"/>
      <c r="C259" s="331"/>
      <c r="D259" s="333"/>
      <c r="E259" s="294" t="s">
        <v>1438</v>
      </c>
    </row>
    <row r="260" spans="1:5" x14ac:dyDescent="0.25">
      <c r="A260" s="334" t="s">
        <v>1567</v>
      </c>
      <c r="B260" s="336" t="s">
        <v>1563</v>
      </c>
      <c r="C260" s="337"/>
      <c r="D260" s="340" t="s">
        <v>44</v>
      </c>
      <c r="E260" s="291" t="s">
        <v>1437</v>
      </c>
    </row>
    <row r="261" spans="1:5" x14ac:dyDescent="0.25">
      <c r="A261" s="335"/>
      <c r="B261" s="338"/>
      <c r="C261" s="339"/>
      <c r="D261" s="341"/>
      <c r="E261" s="292" t="s">
        <v>1438</v>
      </c>
    </row>
    <row r="262" spans="1:5" x14ac:dyDescent="0.25">
      <c r="A262" s="326" t="s">
        <v>1568</v>
      </c>
      <c r="B262" s="328" t="s">
        <v>1563</v>
      </c>
      <c r="C262" s="329"/>
      <c r="D262" s="332" t="s">
        <v>44</v>
      </c>
      <c r="E262" s="293" t="s">
        <v>1437</v>
      </c>
    </row>
    <row r="263" spans="1:5" x14ac:dyDescent="0.25">
      <c r="A263" s="327"/>
      <c r="B263" s="330"/>
      <c r="C263" s="331"/>
      <c r="D263" s="333"/>
      <c r="E263" s="294" t="s">
        <v>1438</v>
      </c>
    </row>
    <row r="264" spans="1:5" x14ac:dyDescent="0.25">
      <c r="A264" s="334" t="s">
        <v>1569</v>
      </c>
      <c r="B264" s="336" t="s">
        <v>1563</v>
      </c>
      <c r="C264" s="337"/>
      <c r="D264" s="340" t="s">
        <v>44</v>
      </c>
      <c r="E264" s="291" t="s">
        <v>1437</v>
      </c>
    </row>
    <row r="265" spans="1:5" x14ac:dyDescent="0.25">
      <c r="A265" s="335"/>
      <c r="B265" s="338"/>
      <c r="C265" s="339"/>
      <c r="D265" s="341"/>
      <c r="E265" s="292" t="s">
        <v>1438</v>
      </c>
    </row>
    <row r="266" spans="1:5" x14ac:dyDescent="0.25">
      <c r="A266" s="326" t="s">
        <v>1570</v>
      </c>
      <c r="B266" s="328" t="s">
        <v>1563</v>
      </c>
      <c r="C266" s="329"/>
      <c r="D266" s="332" t="s">
        <v>44</v>
      </c>
      <c r="E266" s="293" t="s">
        <v>1437</v>
      </c>
    </row>
    <row r="267" spans="1:5" x14ac:dyDescent="0.25">
      <c r="A267" s="327"/>
      <c r="B267" s="330"/>
      <c r="C267" s="331"/>
      <c r="D267" s="333"/>
      <c r="E267" s="294" t="s">
        <v>1438</v>
      </c>
    </row>
    <row r="268" spans="1:5" x14ac:dyDescent="0.25">
      <c r="A268" s="334" t="s">
        <v>1571</v>
      </c>
      <c r="B268" s="336" t="s">
        <v>1563</v>
      </c>
      <c r="C268" s="337"/>
      <c r="D268" s="340" t="s">
        <v>44</v>
      </c>
      <c r="E268" s="291" t="s">
        <v>1437</v>
      </c>
    </row>
    <row r="269" spans="1:5" x14ac:dyDescent="0.25">
      <c r="A269" s="335"/>
      <c r="B269" s="338"/>
      <c r="C269" s="339"/>
      <c r="D269" s="341"/>
      <c r="E269" s="292" t="s">
        <v>1438</v>
      </c>
    </row>
    <row r="270" spans="1:5" x14ac:dyDescent="0.25">
      <c r="A270" s="326" t="s">
        <v>1572</v>
      </c>
      <c r="B270" s="328" t="s">
        <v>1573</v>
      </c>
      <c r="C270" s="329"/>
      <c r="D270" s="332" t="s">
        <v>44</v>
      </c>
      <c r="E270" s="293" t="s">
        <v>1437</v>
      </c>
    </row>
    <row r="271" spans="1:5" x14ac:dyDescent="0.25">
      <c r="A271" s="327"/>
      <c r="B271" s="330"/>
      <c r="C271" s="331"/>
      <c r="D271" s="333"/>
      <c r="E271" s="294" t="s">
        <v>1438</v>
      </c>
    </row>
    <row r="272" spans="1:5" x14ac:dyDescent="0.25">
      <c r="A272" s="334" t="s">
        <v>1574</v>
      </c>
      <c r="B272" s="336" t="s">
        <v>1573</v>
      </c>
      <c r="C272" s="337"/>
      <c r="D272" s="340" t="s">
        <v>44</v>
      </c>
      <c r="E272" s="291" t="s">
        <v>1437</v>
      </c>
    </row>
    <row r="273" spans="1:5" x14ac:dyDescent="0.25">
      <c r="A273" s="335"/>
      <c r="B273" s="338"/>
      <c r="C273" s="339"/>
      <c r="D273" s="341"/>
      <c r="E273" s="292" t="s">
        <v>1438</v>
      </c>
    </row>
    <row r="274" spans="1:5" x14ac:dyDescent="0.25">
      <c r="A274" s="326" t="s">
        <v>1532</v>
      </c>
      <c r="B274" s="328" t="s">
        <v>1573</v>
      </c>
      <c r="C274" s="329"/>
      <c r="D274" s="332" t="s">
        <v>44</v>
      </c>
      <c r="E274" s="293" t="s">
        <v>1437</v>
      </c>
    </row>
    <row r="275" spans="1:5" x14ac:dyDescent="0.25">
      <c r="A275" s="327"/>
      <c r="B275" s="330"/>
      <c r="C275" s="331"/>
      <c r="D275" s="333"/>
      <c r="E275" s="294" t="s">
        <v>1438</v>
      </c>
    </row>
    <row r="276" spans="1:5" x14ac:dyDescent="0.25">
      <c r="A276" s="334" t="s">
        <v>1575</v>
      </c>
      <c r="B276" s="336" t="s">
        <v>1573</v>
      </c>
      <c r="C276" s="337"/>
      <c r="D276" s="340" t="s">
        <v>44</v>
      </c>
      <c r="E276" s="291" t="s">
        <v>1437</v>
      </c>
    </row>
    <row r="277" spans="1:5" x14ac:dyDescent="0.25">
      <c r="A277" s="335"/>
      <c r="B277" s="338"/>
      <c r="C277" s="339"/>
      <c r="D277" s="341"/>
      <c r="E277" s="292" t="s">
        <v>1438</v>
      </c>
    </row>
    <row r="278" spans="1:5" x14ac:dyDescent="0.25">
      <c r="A278" s="326" t="s">
        <v>1576</v>
      </c>
      <c r="B278" s="328" t="s">
        <v>1573</v>
      </c>
      <c r="C278" s="329"/>
      <c r="D278" s="332" t="s">
        <v>44</v>
      </c>
      <c r="E278" s="293" t="s">
        <v>1437</v>
      </c>
    </row>
    <row r="279" spans="1:5" x14ac:dyDescent="0.25">
      <c r="A279" s="327"/>
      <c r="B279" s="330"/>
      <c r="C279" s="331"/>
      <c r="D279" s="333"/>
      <c r="E279" s="294" t="s">
        <v>1438</v>
      </c>
    </row>
    <row r="280" spans="1:5" x14ac:dyDescent="0.25">
      <c r="A280" s="334" t="s">
        <v>1577</v>
      </c>
      <c r="B280" s="336" t="s">
        <v>1573</v>
      </c>
      <c r="C280" s="337"/>
      <c r="D280" s="340" t="s">
        <v>44</v>
      </c>
      <c r="E280" s="291" t="s">
        <v>1437</v>
      </c>
    </row>
    <row r="281" spans="1:5" x14ac:dyDescent="0.25">
      <c r="A281" s="335"/>
      <c r="B281" s="338"/>
      <c r="C281" s="339"/>
      <c r="D281" s="341"/>
      <c r="E281" s="292" t="s">
        <v>1438</v>
      </c>
    </row>
    <row r="282" spans="1:5" x14ac:dyDescent="0.25">
      <c r="A282" s="326" t="s">
        <v>1578</v>
      </c>
      <c r="B282" s="328" t="s">
        <v>1573</v>
      </c>
      <c r="C282" s="329"/>
      <c r="D282" s="332" t="s">
        <v>44</v>
      </c>
      <c r="E282" s="293" t="s">
        <v>1437</v>
      </c>
    </row>
    <row r="283" spans="1:5" x14ac:dyDescent="0.25">
      <c r="A283" s="327"/>
      <c r="B283" s="330"/>
      <c r="C283" s="331"/>
      <c r="D283" s="333"/>
      <c r="E283" s="294" t="s">
        <v>1438</v>
      </c>
    </row>
    <row r="284" spans="1:5" x14ac:dyDescent="0.25">
      <c r="A284" s="334" t="s">
        <v>1579</v>
      </c>
      <c r="B284" s="336" t="s">
        <v>1573</v>
      </c>
      <c r="C284" s="337"/>
      <c r="D284" s="340" t="s">
        <v>44</v>
      </c>
      <c r="E284" s="291" t="s">
        <v>1437</v>
      </c>
    </row>
    <row r="285" spans="1:5" x14ac:dyDescent="0.25">
      <c r="A285" s="335"/>
      <c r="B285" s="338"/>
      <c r="C285" s="339"/>
      <c r="D285" s="341"/>
      <c r="E285" s="292" t="s">
        <v>1438</v>
      </c>
    </row>
    <row r="286" spans="1:5" x14ac:dyDescent="0.25">
      <c r="A286" s="326" t="s">
        <v>1580</v>
      </c>
      <c r="B286" s="328" t="s">
        <v>1573</v>
      </c>
      <c r="C286" s="329"/>
      <c r="D286" s="332" t="s">
        <v>44</v>
      </c>
      <c r="E286" s="293" t="s">
        <v>1437</v>
      </c>
    </row>
    <row r="287" spans="1:5" x14ac:dyDescent="0.25">
      <c r="A287" s="327"/>
      <c r="B287" s="330"/>
      <c r="C287" s="331"/>
      <c r="D287" s="333"/>
      <c r="E287" s="294" t="s">
        <v>1438</v>
      </c>
    </row>
    <row r="288" spans="1:5" x14ac:dyDescent="0.25">
      <c r="A288" s="334" t="s">
        <v>1581</v>
      </c>
      <c r="B288" s="336" t="s">
        <v>1573</v>
      </c>
      <c r="C288" s="337"/>
      <c r="D288" s="340" t="s">
        <v>44</v>
      </c>
      <c r="E288" s="291" t="s">
        <v>1437</v>
      </c>
    </row>
    <row r="289" spans="1:5" x14ac:dyDescent="0.25">
      <c r="A289" s="335"/>
      <c r="B289" s="338"/>
      <c r="C289" s="339"/>
      <c r="D289" s="341"/>
      <c r="E289" s="292" t="s">
        <v>1438</v>
      </c>
    </row>
    <row r="290" spans="1:5" x14ac:dyDescent="0.25">
      <c r="A290" s="326" t="s">
        <v>1582</v>
      </c>
      <c r="B290" s="328" t="s">
        <v>1583</v>
      </c>
      <c r="C290" s="329"/>
      <c r="D290" s="332" t="s">
        <v>44</v>
      </c>
      <c r="E290" s="293" t="s">
        <v>1437</v>
      </c>
    </row>
    <row r="291" spans="1:5" x14ac:dyDescent="0.25">
      <c r="A291" s="327"/>
      <c r="B291" s="330"/>
      <c r="C291" s="331"/>
      <c r="D291" s="333"/>
      <c r="E291" s="294" t="s">
        <v>1438</v>
      </c>
    </row>
    <row r="292" spans="1:5" x14ac:dyDescent="0.25">
      <c r="A292" s="334" t="s">
        <v>1584</v>
      </c>
      <c r="B292" s="336" t="s">
        <v>1583</v>
      </c>
      <c r="C292" s="337"/>
      <c r="D292" s="340" t="s">
        <v>44</v>
      </c>
      <c r="E292" s="291" t="s">
        <v>1437</v>
      </c>
    </row>
    <row r="293" spans="1:5" x14ac:dyDescent="0.25">
      <c r="A293" s="335"/>
      <c r="B293" s="338"/>
      <c r="C293" s="339"/>
      <c r="D293" s="341"/>
      <c r="E293" s="292" t="s">
        <v>1438</v>
      </c>
    </row>
    <row r="294" spans="1:5" x14ac:dyDescent="0.25">
      <c r="A294" s="326" t="s">
        <v>1585</v>
      </c>
      <c r="B294" s="328" t="s">
        <v>1583</v>
      </c>
      <c r="C294" s="329"/>
      <c r="D294" s="332" t="s">
        <v>44</v>
      </c>
      <c r="E294" s="293" t="s">
        <v>1437</v>
      </c>
    </row>
    <row r="295" spans="1:5" x14ac:dyDescent="0.25">
      <c r="A295" s="327"/>
      <c r="B295" s="330"/>
      <c r="C295" s="331"/>
      <c r="D295" s="333"/>
      <c r="E295" s="294" t="s">
        <v>1438</v>
      </c>
    </row>
    <row r="296" spans="1:5" x14ac:dyDescent="0.25">
      <c r="A296" s="334" t="s">
        <v>1586</v>
      </c>
      <c r="B296" s="336" t="s">
        <v>1583</v>
      </c>
      <c r="C296" s="337"/>
      <c r="D296" s="340" t="s">
        <v>44</v>
      </c>
      <c r="E296" s="291" t="s">
        <v>1437</v>
      </c>
    </row>
    <row r="297" spans="1:5" x14ac:dyDescent="0.25">
      <c r="A297" s="335"/>
      <c r="B297" s="338"/>
      <c r="C297" s="339"/>
      <c r="D297" s="341"/>
      <c r="E297" s="292" t="s">
        <v>1438</v>
      </c>
    </row>
    <row r="298" spans="1:5" x14ac:dyDescent="0.25">
      <c r="A298" s="326" t="s">
        <v>1587</v>
      </c>
      <c r="B298" s="328" t="s">
        <v>1583</v>
      </c>
      <c r="C298" s="329"/>
      <c r="D298" s="332" t="s">
        <v>44</v>
      </c>
      <c r="E298" s="293" t="s">
        <v>1437</v>
      </c>
    </row>
    <row r="299" spans="1:5" x14ac:dyDescent="0.25">
      <c r="A299" s="327"/>
      <c r="B299" s="330"/>
      <c r="C299" s="331"/>
      <c r="D299" s="333"/>
      <c r="E299" s="294" t="s">
        <v>1438</v>
      </c>
    </row>
    <row r="300" spans="1:5" x14ac:dyDescent="0.25">
      <c r="A300" s="334" t="s">
        <v>1588</v>
      </c>
      <c r="B300" s="336" t="s">
        <v>1490</v>
      </c>
      <c r="C300" s="337"/>
      <c r="D300" s="340" t="s">
        <v>44</v>
      </c>
      <c r="E300" s="291" t="s">
        <v>1437</v>
      </c>
    </row>
    <row r="301" spans="1:5" x14ac:dyDescent="0.25">
      <c r="A301" s="335"/>
      <c r="B301" s="338"/>
      <c r="C301" s="339"/>
      <c r="D301" s="341"/>
      <c r="E301" s="292" t="s">
        <v>1438</v>
      </c>
    </row>
    <row r="302" spans="1:5" x14ac:dyDescent="0.25">
      <c r="A302" s="326" t="s">
        <v>1436</v>
      </c>
      <c r="B302" s="328"/>
      <c r="C302" s="329"/>
      <c r="D302" s="332" t="s">
        <v>44</v>
      </c>
      <c r="E302" s="293" t="s">
        <v>1437</v>
      </c>
    </row>
    <row r="303" spans="1:5" x14ac:dyDescent="0.25">
      <c r="A303" s="327"/>
      <c r="B303" s="330"/>
      <c r="C303" s="331"/>
      <c r="D303" s="333"/>
      <c r="E303" s="294" t="s">
        <v>1438</v>
      </c>
    </row>
    <row r="304" spans="1:5" x14ac:dyDescent="0.25">
      <c r="A304" s="334" t="s">
        <v>1462</v>
      </c>
      <c r="B304" s="336"/>
      <c r="C304" s="337"/>
      <c r="D304" s="340" t="s">
        <v>44</v>
      </c>
      <c r="E304" s="291" t="s">
        <v>1437</v>
      </c>
    </row>
    <row r="305" spans="1:5" x14ac:dyDescent="0.25">
      <c r="A305" s="335"/>
      <c r="B305" s="338"/>
      <c r="C305" s="339"/>
      <c r="D305" s="341"/>
      <c r="E305" s="292" t="s">
        <v>1438</v>
      </c>
    </row>
    <row r="306" spans="1:5" x14ac:dyDescent="0.25">
      <c r="A306" s="326" t="s">
        <v>1472</v>
      </c>
      <c r="B306" s="328"/>
      <c r="C306" s="329"/>
      <c r="D306" s="332" t="s">
        <v>44</v>
      </c>
      <c r="E306" s="293" t="s">
        <v>1437</v>
      </c>
    </row>
    <row r="307" spans="1:5" x14ac:dyDescent="0.25">
      <c r="A307" s="327"/>
      <c r="B307" s="330"/>
      <c r="C307" s="331"/>
      <c r="D307" s="333"/>
      <c r="E307" s="294" t="s">
        <v>1438</v>
      </c>
    </row>
    <row r="308" spans="1:5" x14ac:dyDescent="0.25">
      <c r="A308" s="334" t="s">
        <v>1490</v>
      </c>
      <c r="B308" s="336"/>
      <c r="C308" s="337"/>
      <c r="D308" s="340" t="s">
        <v>44</v>
      </c>
      <c r="E308" s="291" t="s">
        <v>1437</v>
      </c>
    </row>
    <row r="309" spans="1:5" x14ac:dyDescent="0.25">
      <c r="A309" s="335"/>
      <c r="B309" s="338"/>
      <c r="C309" s="339"/>
      <c r="D309" s="341"/>
      <c r="E309" s="292" t="s">
        <v>1438</v>
      </c>
    </row>
    <row r="310" spans="1:5" x14ac:dyDescent="0.25">
      <c r="A310" s="326" t="s">
        <v>1583</v>
      </c>
      <c r="B310" s="328"/>
      <c r="C310" s="329"/>
      <c r="D310" s="332" t="s">
        <v>44</v>
      </c>
      <c r="E310" s="293" t="s">
        <v>1437</v>
      </c>
    </row>
    <row r="311" spans="1:5" x14ac:dyDescent="0.25">
      <c r="A311" s="327"/>
      <c r="B311" s="330"/>
      <c r="C311" s="331"/>
      <c r="D311" s="333"/>
      <c r="E311" s="294" t="s">
        <v>1438</v>
      </c>
    </row>
    <row r="312" spans="1:5" x14ac:dyDescent="0.25">
      <c r="A312" s="334" t="s">
        <v>1513</v>
      </c>
      <c r="B312" s="336"/>
      <c r="C312" s="337"/>
      <c r="D312" s="340" t="s">
        <v>44</v>
      </c>
      <c r="E312" s="291" t="s">
        <v>1437</v>
      </c>
    </row>
    <row r="313" spans="1:5" x14ac:dyDescent="0.25">
      <c r="A313" s="335"/>
      <c r="B313" s="338"/>
      <c r="C313" s="339"/>
      <c r="D313" s="341"/>
      <c r="E313" s="292" t="s">
        <v>1438</v>
      </c>
    </row>
    <row r="314" spans="1:5" x14ac:dyDescent="0.25">
      <c r="A314" s="326" t="s">
        <v>1523</v>
      </c>
      <c r="B314" s="328"/>
      <c r="C314" s="329"/>
      <c r="D314" s="332" t="s">
        <v>44</v>
      </c>
      <c r="E314" s="293" t="s">
        <v>1437</v>
      </c>
    </row>
    <row r="315" spans="1:5" x14ac:dyDescent="0.25">
      <c r="A315" s="327"/>
      <c r="B315" s="330"/>
      <c r="C315" s="331"/>
      <c r="D315" s="333"/>
      <c r="E315" s="294" t="s">
        <v>1438</v>
      </c>
    </row>
    <row r="316" spans="1:5" x14ac:dyDescent="0.25">
      <c r="A316" s="334" t="s">
        <v>1544</v>
      </c>
      <c r="B316" s="336"/>
      <c r="C316" s="337"/>
      <c r="D316" s="340" t="s">
        <v>44</v>
      </c>
      <c r="E316" s="291" t="s">
        <v>1437</v>
      </c>
    </row>
    <row r="317" spans="1:5" x14ac:dyDescent="0.25">
      <c r="A317" s="335"/>
      <c r="B317" s="338"/>
      <c r="C317" s="339"/>
      <c r="D317" s="341"/>
      <c r="E317" s="292" t="s">
        <v>1438</v>
      </c>
    </row>
    <row r="318" spans="1:5" x14ac:dyDescent="0.25">
      <c r="A318" s="326" t="s">
        <v>1563</v>
      </c>
      <c r="B318" s="328"/>
      <c r="C318" s="329"/>
      <c r="D318" s="332" t="s">
        <v>44</v>
      </c>
      <c r="E318" s="293" t="s">
        <v>1437</v>
      </c>
    </row>
    <row r="319" spans="1:5" x14ac:dyDescent="0.25">
      <c r="A319" s="327"/>
      <c r="B319" s="330"/>
      <c r="C319" s="331"/>
      <c r="D319" s="333"/>
      <c r="E319" s="294" t="s">
        <v>1438</v>
      </c>
    </row>
    <row r="320" spans="1:5" x14ac:dyDescent="0.25">
      <c r="A320" s="334" t="s">
        <v>1573</v>
      </c>
      <c r="B320" s="336"/>
      <c r="C320" s="337"/>
      <c r="D320" s="340" t="s">
        <v>44</v>
      </c>
      <c r="E320" s="291" t="s">
        <v>1437</v>
      </c>
    </row>
    <row r="321" spans="1:5" x14ac:dyDescent="0.25">
      <c r="A321" s="335"/>
      <c r="B321" s="338"/>
      <c r="C321" s="339"/>
      <c r="D321" s="341"/>
      <c r="E321" s="292" t="s">
        <v>1438</v>
      </c>
    </row>
    <row r="322" spans="1:5" x14ac:dyDescent="0.25">
      <c r="A322" s="326" t="s">
        <v>1498</v>
      </c>
      <c r="B322" s="328"/>
      <c r="C322" s="329"/>
      <c r="D322" s="332" t="s">
        <v>44</v>
      </c>
      <c r="E322" s="293" t="s">
        <v>1437</v>
      </c>
    </row>
    <row r="323" spans="1:5" x14ac:dyDescent="0.25">
      <c r="A323" s="327"/>
      <c r="B323" s="330"/>
      <c r="C323" s="331"/>
      <c r="D323" s="333"/>
      <c r="E323" s="294" t="s">
        <v>1438</v>
      </c>
    </row>
    <row r="324" spans="1:5" x14ac:dyDescent="0.25">
      <c r="A324" s="334" t="s">
        <v>1589</v>
      </c>
      <c r="B324" s="336" t="s">
        <v>1498</v>
      </c>
      <c r="C324" s="337"/>
      <c r="D324" s="340" t="s">
        <v>44</v>
      </c>
      <c r="E324" s="291" t="s">
        <v>1437</v>
      </c>
    </row>
    <row r="325" spans="1:5" x14ac:dyDescent="0.25">
      <c r="A325" s="335"/>
      <c r="B325" s="338"/>
      <c r="C325" s="339"/>
      <c r="D325" s="341"/>
      <c r="E325" s="292" t="s">
        <v>1438</v>
      </c>
    </row>
    <row r="326" spans="1:5" x14ac:dyDescent="0.25">
      <c r="A326" s="326" t="s">
        <v>1590</v>
      </c>
      <c r="B326" s="328" t="s">
        <v>1436</v>
      </c>
      <c r="C326" s="329"/>
      <c r="D326" s="332" t="s">
        <v>44</v>
      </c>
      <c r="E326" s="293" t="s">
        <v>1437</v>
      </c>
    </row>
    <row r="327" spans="1:5" x14ac:dyDescent="0.25">
      <c r="A327" s="327"/>
      <c r="B327" s="330"/>
      <c r="C327" s="331"/>
      <c r="D327" s="333"/>
      <c r="E327" s="294" t="s">
        <v>1438</v>
      </c>
    </row>
    <row r="328" spans="1:5" x14ac:dyDescent="0.25">
      <c r="A328" s="334" t="s">
        <v>1591</v>
      </c>
      <c r="B328" s="336" t="s">
        <v>1490</v>
      </c>
      <c r="C328" s="337"/>
      <c r="D328" s="340" t="s">
        <v>44</v>
      </c>
      <c r="E328" s="291" t="s">
        <v>1437</v>
      </c>
    </row>
    <row r="329" spans="1:5" x14ac:dyDescent="0.25">
      <c r="A329" s="335"/>
      <c r="B329" s="338"/>
      <c r="C329" s="339"/>
      <c r="D329" s="341"/>
      <c r="E329" s="292" t="s">
        <v>1438</v>
      </c>
    </row>
    <row r="330" spans="1:5" x14ac:dyDescent="0.25">
      <c r="A330" s="326" t="s">
        <v>1592</v>
      </c>
      <c r="B330" s="328" t="s">
        <v>1523</v>
      </c>
      <c r="C330" s="329"/>
      <c r="D330" s="332" t="s">
        <v>44</v>
      </c>
      <c r="E330" s="293" t="s">
        <v>1437</v>
      </c>
    </row>
    <row r="331" spans="1:5" x14ac:dyDescent="0.25">
      <c r="A331" s="327"/>
      <c r="B331" s="330"/>
      <c r="C331" s="331"/>
      <c r="D331" s="333"/>
      <c r="E331" s="294" t="s">
        <v>1438</v>
      </c>
    </row>
    <row r="332" spans="1:5" x14ac:dyDescent="0.25">
      <c r="A332" s="334" t="s">
        <v>1593</v>
      </c>
      <c r="B332" s="336" t="s">
        <v>1523</v>
      </c>
      <c r="C332" s="337"/>
      <c r="D332" s="340" t="s">
        <v>44</v>
      </c>
      <c r="E332" s="291" t="s">
        <v>1437</v>
      </c>
    </row>
    <row r="333" spans="1:5" x14ac:dyDescent="0.25">
      <c r="A333" s="335"/>
      <c r="B333" s="338"/>
      <c r="C333" s="339"/>
      <c r="D333" s="341"/>
      <c r="E333" s="292" t="s">
        <v>1438</v>
      </c>
    </row>
    <row r="334" spans="1:5" x14ac:dyDescent="0.25">
      <c r="A334" s="326" t="s">
        <v>1594</v>
      </c>
      <c r="B334" s="328" t="s">
        <v>1538</v>
      </c>
      <c r="C334" s="329"/>
      <c r="D334" s="332" t="s">
        <v>44</v>
      </c>
      <c r="E334" s="293" t="s">
        <v>1437</v>
      </c>
    </row>
    <row r="335" spans="1:5" x14ac:dyDescent="0.25">
      <c r="A335" s="327"/>
      <c r="B335" s="330"/>
      <c r="C335" s="331"/>
      <c r="D335" s="333"/>
      <c r="E335" s="294" t="s">
        <v>1438</v>
      </c>
    </row>
    <row r="336" spans="1:5" x14ac:dyDescent="0.25">
      <c r="A336" s="334" t="s">
        <v>1595</v>
      </c>
      <c r="B336" s="336" t="s">
        <v>1436</v>
      </c>
      <c r="C336" s="337"/>
      <c r="D336" s="340" t="s">
        <v>44</v>
      </c>
      <c r="E336" s="291" t="s">
        <v>1437</v>
      </c>
    </row>
    <row r="337" spans="1:5" x14ac:dyDescent="0.25">
      <c r="A337" s="335"/>
      <c r="B337" s="338"/>
      <c r="C337" s="339"/>
      <c r="D337" s="341"/>
      <c r="E337" s="292" t="s">
        <v>1438</v>
      </c>
    </row>
    <row r="338" spans="1:5" x14ac:dyDescent="0.25">
      <c r="A338" s="326" t="s">
        <v>1596</v>
      </c>
      <c r="B338" s="328" t="s">
        <v>1513</v>
      </c>
      <c r="C338" s="329"/>
      <c r="D338" s="332" t="s">
        <v>44</v>
      </c>
      <c r="E338" s="293" t="s">
        <v>1437</v>
      </c>
    </row>
    <row r="339" spans="1:5" x14ac:dyDescent="0.25">
      <c r="A339" s="327"/>
      <c r="B339" s="330"/>
      <c r="C339" s="331"/>
      <c r="D339" s="333"/>
      <c r="E339" s="294" t="s">
        <v>1438</v>
      </c>
    </row>
    <row r="340" spans="1:5" x14ac:dyDescent="0.25">
      <c r="A340" s="334" t="s">
        <v>1597</v>
      </c>
      <c r="B340" s="336" t="s">
        <v>1573</v>
      </c>
      <c r="C340" s="337"/>
      <c r="D340" s="340" t="s">
        <v>44</v>
      </c>
      <c r="E340" s="291" t="s">
        <v>1437</v>
      </c>
    </row>
    <row r="341" spans="1:5" x14ac:dyDescent="0.25">
      <c r="A341" s="335"/>
      <c r="B341" s="338"/>
      <c r="C341" s="339"/>
      <c r="D341" s="341"/>
      <c r="E341" s="292" t="s">
        <v>1438</v>
      </c>
    </row>
    <row r="342" spans="1:5" x14ac:dyDescent="0.25">
      <c r="A342" s="326" t="s">
        <v>1598</v>
      </c>
      <c r="B342" s="328" t="s">
        <v>1523</v>
      </c>
      <c r="C342" s="329"/>
      <c r="D342" s="332" t="s">
        <v>44</v>
      </c>
      <c r="E342" s="293" t="s">
        <v>1437</v>
      </c>
    </row>
    <row r="343" spans="1:5" x14ac:dyDescent="0.25">
      <c r="A343" s="327"/>
      <c r="B343" s="330"/>
      <c r="C343" s="331"/>
      <c r="D343" s="333"/>
      <c r="E343" s="294" t="s">
        <v>1438</v>
      </c>
    </row>
    <row r="344" spans="1:5" x14ac:dyDescent="0.25">
      <c r="A344" s="334" t="s">
        <v>1538</v>
      </c>
      <c r="B344" s="336"/>
      <c r="C344" s="337"/>
      <c r="D344" s="340" t="s">
        <v>44</v>
      </c>
      <c r="E344" s="291" t="s">
        <v>1437</v>
      </c>
    </row>
    <row r="345" spans="1:5" x14ac:dyDescent="0.25">
      <c r="A345" s="335"/>
      <c r="B345" s="338"/>
      <c r="C345" s="339"/>
      <c r="D345" s="341"/>
      <c r="E345" s="292" t="s">
        <v>1438</v>
      </c>
    </row>
    <row r="346" spans="1:5" x14ac:dyDescent="0.25">
      <c r="A346" s="289" t="s">
        <v>1599</v>
      </c>
      <c r="B346" s="315"/>
      <c r="C346" s="316"/>
      <c r="D346" s="279" t="s">
        <v>45</v>
      </c>
      <c r="E346" s="290"/>
    </row>
    <row r="347" spans="1:5" x14ac:dyDescent="0.25">
      <c r="A347" s="287" t="s">
        <v>1600</v>
      </c>
      <c r="B347" s="317"/>
      <c r="C347" s="318"/>
      <c r="D347" s="278" t="s">
        <v>45</v>
      </c>
      <c r="E347" s="288"/>
    </row>
    <row r="348" spans="1:5" x14ac:dyDescent="0.25">
      <c r="A348" s="289" t="s">
        <v>1601</v>
      </c>
      <c r="B348" s="315"/>
      <c r="C348" s="316"/>
      <c r="D348" s="279" t="s">
        <v>45</v>
      </c>
      <c r="E348" s="290"/>
    </row>
    <row r="349" spans="1:5" x14ac:dyDescent="0.25">
      <c r="A349" s="287" t="s">
        <v>1602</v>
      </c>
      <c r="B349" s="317"/>
      <c r="C349" s="318"/>
      <c r="D349" s="278" t="s">
        <v>45</v>
      </c>
      <c r="E349" s="288"/>
    </row>
    <row r="350" spans="1:5" x14ac:dyDescent="0.25">
      <c r="A350" s="326" t="s">
        <v>1603</v>
      </c>
      <c r="B350" s="328"/>
      <c r="C350" s="329"/>
      <c r="D350" s="332" t="s">
        <v>45</v>
      </c>
      <c r="E350" s="293" t="s">
        <v>1437</v>
      </c>
    </row>
    <row r="351" spans="1:5" x14ac:dyDescent="0.25">
      <c r="A351" s="327"/>
      <c r="B351" s="330"/>
      <c r="C351" s="331"/>
      <c r="D351" s="333"/>
      <c r="E351" s="294" t="s">
        <v>1438</v>
      </c>
    </row>
    <row r="352" spans="1:5" x14ac:dyDescent="0.25">
      <c r="A352" s="287" t="s">
        <v>1604</v>
      </c>
      <c r="B352" s="317"/>
      <c r="C352" s="318"/>
      <c r="D352" s="278" t="s">
        <v>45</v>
      </c>
      <c r="E352" s="288"/>
    </row>
    <row r="353" spans="1:5" x14ac:dyDescent="0.25">
      <c r="A353" s="326" t="s">
        <v>1605</v>
      </c>
      <c r="B353" s="328"/>
      <c r="C353" s="329"/>
      <c r="D353" s="332" t="s">
        <v>45</v>
      </c>
      <c r="E353" s="293" t="s">
        <v>1437</v>
      </c>
    </row>
    <row r="354" spans="1:5" x14ac:dyDescent="0.25">
      <c r="A354" s="327"/>
      <c r="B354" s="330"/>
      <c r="C354" s="331"/>
      <c r="D354" s="333"/>
      <c r="E354" s="294" t="s">
        <v>1438</v>
      </c>
    </row>
    <row r="355" spans="1:5" x14ac:dyDescent="0.25">
      <c r="A355" s="334" t="s">
        <v>1606</v>
      </c>
      <c r="B355" s="336"/>
      <c r="C355" s="337"/>
      <c r="D355" s="340" t="s">
        <v>45</v>
      </c>
      <c r="E355" s="291" t="s">
        <v>1437</v>
      </c>
    </row>
    <row r="356" spans="1:5" x14ac:dyDescent="0.25">
      <c r="A356" s="335"/>
      <c r="B356" s="338"/>
      <c r="C356" s="339"/>
      <c r="D356" s="341"/>
      <c r="E356" s="292" t="s">
        <v>1438</v>
      </c>
    </row>
    <row r="357" spans="1:5" x14ac:dyDescent="0.25">
      <c r="A357" s="326" t="s">
        <v>1607</v>
      </c>
      <c r="B357" s="328" t="s">
        <v>1608</v>
      </c>
      <c r="C357" s="329"/>
      <c r="D357" s="332" t="s">
        <v>45</v>
      </c>
      <c r="E357" s="293" t="s">
        <v>1437</v>
      </c>
    </row>
    <row r="358" spans="1:5" x14ac:dyDescent="0.25">
      <c r="A358" s="327"/>
      <c r="B358" s="330"/>
      <c r="C358" s="331"/>
      <c r="D358" s="333"/>
      <c r="E358" s="294" t="s">
        <v>1438</v>
      </c>
    </row>
    <row r="359" spans="1:5" x14ac:dyDescent="0.25">
      <c r="A359" s="334" t="s">
        <v>1609</v>
      </c>
      <c r="B359" s="336" t="s">
        <v>1608</v>
      </c>
      <c r="C359" s="337"/>
      <c r="D359" s="340" t="s">
        <v>45</v>
      </c>
      <c r="E359" s="291" t="s">
        <v>1437</v>
      </c>
    </row>
    <row r="360" spans="1:5" x14ac:dyDescent="0.25">
      <c r="A360" s="335"/>
      <c r="B360" s="338"/>
      <c r="C360" s="339"/>
      <c r="D360" s="341"/>
      <c r="E360" s="292" t="s">
        <v>1438</v>
      </c>
    </row>
    <row r="361" spans="1:5" x14ac:dyDescent="0.25">
      <c r="A361" s="326" t="s">
        <v>1610</v>
      </c>
      <c r="B361" s="328" t="s">
        <v>1608</v>
      </c>
      <c r="C361" s="329"/>
      <c r="D361" s="332" t="s">
        <v>45</v>
      </c>
      <c r="E361" s="293" t="s">
        <v>1437</v>
      </c>
    </row>
    <row r="362" spans="1:5" x14ac:dyDescent="0.25">
      <c r="A362" s="327"/>
      <c r="B362" s="330"/>
      <c r="C362" s="331"/>
      <c r="D362" s="333"/>
      <c r="E362" s="294" t="s">
        <v>1438</v>
      </c>
    </row>
    <row r="363" spans="1:5" x14ac:dyDescent="0.25">
      <c r="A363" s="334" t="s">
        <v>1611</v>
      </c>
      <c r="B363" s="336" t="s">
        <v>1608</v>
      </c>
      <c r="C363" s="337"/>
      <c r="D363" s="340" t="s">
        <v>45</v>
      </c>
      <c r="E363" s="291" t="s">
        <v>1437</v>
      </c>
    </row>
    <row r="364" spans="1:5" x14ac:dyDescent="0.25">
      <c r="A364" s="335"/>
      <c r="B364" s="338"/>
      <c r="C364" s="339"/>
      <c r="D364" s="341"/>
      <c r="E364" s="292" t="s">
        <v>1438</v>
      </c>
    </row>
    <row r="365" spans="1:5" x14ac:dyDescent="0.25">
      <c r="A365" s="326" t="s">
        <v>1612</v>
      </c>
      <c r="B365" s="328" t="s">
        <v>1608</v>
      </c>
      <c r="C365" s="329"/>
      <c r="D365" s="332" t="s">
        <v>45</v>
      </c>
      <c r="E365" s="293" t="s">
        <v>1437</v>
      </c>
    </row>
    <row r="366" spans="1:5" x14ac:dyDescent="0.25">
      <c r="A366" s="327"/>
      <c r="B366" s="330"/>
      <c r="C366" s="331"/>
      <c r="D366" s="333"/>
      <c r="E366" s="294" t="s">
        <v>1438</v>
      </c>
    </row>
    <row r="367" spans="1:5" x14ac:dyDescent="0.25">
      <c r="A367" s="334" t="s">
        <v>1613</v>
      </c>
      <c r="B367" s="336" t="s">
        <v>1608</v>
      </c>
      <c r="C367" s="337"/>
      <c r="D367" s="340" t="s">
        <v>45</v>
      </c>
      <c r="E367" s="291" t="s">
        <v>1437</v>
      </c>
    </row>
    <row r="368" spans="1:5" x14ac:dyDescent="0.25">
      <c r="A368" s="335"/>
      <c r="B368" s="338"/>
      <c r="C368" s="339"/>
      <c r="D368" s="341"/>
      <c r="E368" s="292" t="s">
        <v>1438</v>
      </c>
    </row>
    <row r="369" spans="1:5" x14ac:dyDescent="0.25">
      <c r="A369" s="326" t="s">
        <v>1614</v>
      </c>
      <c r="B369" s="328" t="s">
        <v>1608</v>
      </c>
      <c r="C369" s="329"/>
      <c r="D369" s="332" t="s">
        <v>45</v>
      </c>
      <c r="E369" s="293" t="s">
        <v>1437</v>
      </c>
    </row>
    <row r="370" spans="1:5" x14ac:dyDescent="0.25">
      <c r="A370" s="327"/>
      <c r="B370" s="330"/>
      <c r="C370" s="331"/>
      <c r="D370" s="333"/>
      <c r="E370" s="294" t="s">
        <v>1438</v>
      </c>
    </row>
    <row r="371" spans="1:5" x14ac:dyDescent="0.25">
      <c r="A371" s="334" t="s">
        <v>1615</v>
      </c>
      <c r="B371" s="336" t="s">
        <v>1608</v>
      </c>
      <c r="C371" s="337"/>
      <c r="D371" s="340" t="s">
        <v>45</v>
      </c>
      <c r="E371" s="291" t="s">
        <v>1437</v>
      </c>
    </row>
    <row r="372" spans="1:5" x14ac:dyDescent="0.25">
      <c r="A372" s="335"/>
      <c r="B372" s="338"/>
      <c r="C372" s="339"/>
      <c r="D372" s="341"/>
      <c r="E372" s="292" t="s">
        <v>1438</v>
      </c>
    </row>
    <row r="373" spans="1:5" x14ac:dyDescent="0.25">
      <c r="A373" s="326" t="s">
        <v>1616</v>
      </c>
      <c r="B373" s="328" t="s">
        <v>1608</v>
      </c>
      <c r="C373" s="329"/>
      <c r="D373" s="332" t="s">
        <v>45</v>
      </c>
      <c r="E373" s="293" t="s">
        <v>1437</v>
      </c>
    </row>
    <row r="374" spans="1:5" x14ac:dyDescent="0.25">
      <c r="A374" s="327"/>
      <c r="B374" s="330"/>
      <c r="C374" s="331"/>
      <c r="D374" s="333"/>
      <c r="E374" s="294" t="s">
        <v>1438</v>
      </c>
    </row>
    <row r="375" spans="1:5" x14ac:dyDescent="0.25">
      <c r="A375" s="334" t="s">
        <v>1617</v>
      </c>
      <c r="B375" s="336" t="s">
        <v>1608</v>
      </c>
      <c r="C375" s="337"/>
      <c r="D375" s="340" t="s">
        <v>45</v>
      </c>
      <c r="E375" s="291" t="s">
        <v>1437</v>
      </c>
    </row>
    <row r="376" spans="1:5" x14ac:dyDescent="0.25">
      <c r="A376" s="335"/>
      <c r="B376" s="338"/>
      <c r="C376" s="339"/>
      <c r="D376" s="341"/>
      <c r="E376" s="292" t="s">
        <v>1438</v>
      </c>
    </row>
    <row r="377" spans="1:5" x14ac:dyDescent="0.25">
      <c r="A377" s="326" t="s">
        <v>1618</v>
      </c>
      <c r="B377" s="328" t="s">
        <v>1608</v>
      </c>
      <c r="C377" s="329"/>
      <c r="D377" s="332" t="s">
        <v>45</v>
      </c>
      <c r="E377" s="293" t="s">
        <v>1437</v>
      </c>
    </row>
    <row r="378" spans="1:5" x14ac:dyDescent="0.25">
      <c r="A378" s="327"/>
      <c r="B378" s="330"/>
      <c r="C378" s="331"/>
      <c r="D378" s="333"/>
      <c r="E378" s="294" t="s">
        <v>1438</v>
      </c>
    </row>
    <row r="379" spans="1:5" x14ac:dyDescent="0.25">
      <c r="A379" s="334" t="s">
        <v>1619</v>
      </c>
      <c r="B379" s="336" t="s">
        <v>1608</v>
      </c>
      <c r="C379" s="337"/>
      <c r="D379" s="340" t="s">
        <v>45</v>
      </c>
      <c r="E379" s="291" t="s">
        <v>1437</v>
      </c>
    </row>
    <row r="380" spans="1:5" x14ac:dyDescent="0.25">
      <c r="A380" s="335"/>
      <c r="B380" s="338"/>
      <c r="C380" s="339"/>
      <c r="D380" s="341"/>
      <c r="E380" s="292" t="s">
        <v>1438</v>
      </c>
    </row>
    <row r="381" spans="1:5" x14ac:dyDescent="0.25">
      <c r="A381" s="326" t="s">
        <v>1620</v>
      </c>
      <c r="B381" s="328" t="s">
        <v>1608</v>
      </c>
      <c r="C381" s="329"/>
      <c r="D381" s="332" t="s">
        <v>45</v>
      </c>
      <c r="E381" s="293" t="s">
        <v>1437</v>
      </c>
    </row>
    <row r="382" spans="1:5" x14ac:dyDescent="0.25">
      <c r="A382" s="327"/>
      <c r="B382" s="330"/>
      <c r="C382" s="331"/>
      <c r="D382" s="333"/>
      <c r="E382" s="294" t="s">
        <v>1438</v>
      </c>
    </row>
    <row r="383" spans="1:5" x14ac:dyDescent="0.25">
      <c r="A383" s="334" t="s">
        <v>1621</v>
      </c>
      <c r="B383" s="336" t="s">
        <v>1622</v>
      </c>
      <c r="C383" s="337"/>
      <c r="D383" s="340" t="s">
        <v>45</v>
      </c>
      <c r="E383" s="291" t="s">
        <v>1437</v>
      </c>
    </row>
    <row r="384" spans="1:5" x14ac:dyDescent="0.25">
      <c r="A384" s="335"/>
      <c r="B384" s="338"/>
      <c r="C384" s="339"/>
      <c r="D384" s="341"/>
      <c r="E384" s="292" t="s">
        <v>1438</v>
      </c>
    </row>
    <row r="385" spans="1:5" x14ac:dyDescent="0.25">
      <c r="A385" s="326" t="s">
        <v>1623</v>
      </c>
      <c r="B385" s="328" t="s">
        <v>1622</v>
      </c>
      <c r="C385" s="329"/>
      <c r="D385" s="332" t="s">
        <v>45</v>
      </c>
      <c r="E385" s="293" t="s">
        <v>1437</v>
      </c>
    </row>
    <row r="386" spans="1:5" x14ac:dyDescent="0.25">
      <c r="A386" s="327"/>
      <c r="B386" s="330"/>
      <c r="C386" s="331"/>
      <c r="D386" s="333"/>
      <c r="E386" s="294" t="s">
        <v>1438</v>
      </c>
    </row>
    <row r="387" spans="1:5" x14ac:dyDescent="0.25">
      <c r="A387" s="334" t="s">
        <v>1624</v>
      </c>
      <c r="B387" s="336" t="s">
        <v>1622</v>
      </c>
      <c r="C387" s="337"/>
      <c r="D387" s="340" t="s">
        <v>45</v>
      </c>
      <c r="E387" s="291" t="s">
        <v>1437</v>
      </c>
    </row>
    <row r="388" spans="1:5" x14ac:dyDescent="0.25">
      <c r="A388" s="335"/>
      <c r="B388" s="338"/>
      <c r="C388" s="339"/>
      <c r="D388" s="341"/>
      <c r="E388" s="292" t="s">
        <v>1438</v>
      </c>
    </row>
    <row r="389" spans="1:5" x14ac:dyDescent="0.25">
      <c r="A389" s="326" t="s">
        <v>1625</v>
      </c>
      <c r="B389" s="328" t="s">
        <v>1622</v>
      </c>
      <c r="C389" s="329"/>
      <c r="D389" s="332" t="s">
        <v>45</v>
      </c>
      <c r="E389" s="293" t="s">
        <v>1437</v>
      </c>
    </row>
    <row r="390" spans="1:5" x14ac:dyDescent="0.25">
      <c r="A390" s="327"/>
      <c r="B390" s="330"/>
      <c r="C390" s="331"/>
      <c r="D390" s="333"/>
      <c r="E390" s="294" t="s">
        <v>1438</v>
      </c>
    </row>
    <row r="391" spans="1:5" x14ac:dyDescent="0.25">
      <c r="A391" s="334" t="s">
        <v>1626</v>
      </c>
      <c r="B391" s="336" t="s">
        <v>1622</v>
      </c>
      <c r="C391" s="337"/>
      <c r="D391" s="340" t="s">
        <v>45</v>
      </c>
      <c r="E391" s="291" t="s">
        <v>1437</v>
      </c>
    </row>
    <row r="392" spans="1:5" x14ac:dyDescent="0.25">
      <c r="A392" s="335"/>
      <c r="B392" s="338"/>
      <c r="C392" s="339"/>
      <c r="D392" s="341"/>
      <c r="E392" s="292" t="s">
        <v>1438</v>
      </c>
    </row>
    <row r="393" spans="1:5" x14ac:dyDescent="0.25">
      <c r="A393" s="326" t="s">
        <v>1627</v>
      </c>
      <c r="B393" s="328" t="s">
        <v>1628</v>
      </c>
      <c r="C393" s="329"/>
      <c r="D393" s="332" t="s">
        <v>45</v>
      </c>
      <c r="E393" s="293" t="s">
        <v>1437</v>
      </c>
    </row>
    <row r="394" spans="1:5" x14ac:dyDescent="0.25">
      <c r="A394" s="327"/>
      <c r="B394" s="330"/>
      <c r="C394" s="331"/>
      <c r="D394" s="333"/>
      <c r="E394" s="294" t="s">
        <v>1438</v>
      </c>
    </row>
    <row r="395" spans="1:5" x14ac:dyDescent="0.25">
      <c r="A395" s="334" t="s">
        <v>1629</v>
      </c>
      <c r="B395" s="336" t="s">
        <v>1630</v>
      </c>
      <c r="C395" s="337"/>
      <c r="D395" s="340" t="s">
        <v>45</v>
      </c>
      <c r="E395" s="291" t="s">
        <v>1437</v>
      </c>
    </row>
    <row r="396" spans="1:5" x14ac:dyDescent="0.25">
      <c r="A396" s="335"/>
      <c r="B396" s="338"/>
      <c r="C396" s="339"/>
      <c r="D396" s="341"/>
      <c r="E396" s="292" t="s">
        <v>1438</v>
      </c>
    </row>
    <row r="397" spans="1:5" x14ac:dyDescent="0.25">
      <c r="A397" s="326" t="s">
        <v>1631</v>
      </c>
      <c r="B397" s="328" t="s">
        <v>1628</v>
      </c>
      <c r="C397" s="329"/>
      <c r="D397" s="332" t="s">
        <v>45</v>
      </c>
      <c r="E397" s="293" t="s">
        <v>1437</v>
      </c>
    </row>
    <row r="398" spans="1:5" x14ac:dyDescent="0.25">
      <c r="A398" s="327"/>
      <c r="B398" s="330"/>
      <c r="C398" s="331"/>
      <c r="D398" s="333"/>
      <c r="E398" s="294" t="s">
        <v>1438</v>
      </c>
    </row>
    <row r="399" spans="1:5" x14ac:dyDescent="0.25">
      <c r="A399" s="334" t="s">
        <v>1632</v>
      </c>
      <c r="B399" s="336" t="s">
        <v>1628</v>
      </c>
      <c r="C399" s="337"/>
      <c r="D399" s="340" t="s">
        <v>45</v>
      </c>
      <c r="E399" s="291" t="s">
        <v>1437</v>
      </c>
    </row>
    <row r="400" spans="1:5" x14ac:dyDescent="0.25">
      <c r="A400" s="335"/>
      <c r="B400" s="338"/>
      <c r="C400" s="339"/>
      <c r="D400" s="341"/>
      <c r="E400" s="292" t="s">
        <v>1438</v>
      </c>
    </row>
    <row r="401" spans="1:5" x14ac:dyDescent="0.25">
      <c r="A401" s="326" t="s">
        <v>1633</v>
      </c>
      <c r="B401" s="328" t="s">
        <v>1628</v>
      </c>
      <c r="C401" s="329"/>
      <c r="D401" s="332" t="s">
        <v>45</v>
      </c>
      <c r="E401" s="293" t="s">
        <v>1437</v>
      </c>
    </row>
    <row r="402" spans="1:5" x14ac:dyDescent="0.25">
      <c r="A402" s="327"/>
      <c r="B402" s="330"/>
      <c r="C402" s="331"/>
      <c r="D402" s="333"/>
      <c r="E402" s="294" t="s">
        <v>1438</v>
      </c>
    </row>
    <row r="403" spans="1:5" x14ac:dyDescent="0.25">
      <c r="A403" s="334" t="s">
        <v>1634</v>
      </c>
      <c r="B403" s="336" t="s">
        <v>1628</v>
      </c>
      <c r="C403" s="337"/>
      <c r="D403" s="340" t="s">
        <v>45</v>
      </c>
      <c r="E403" s="291" t="s">
        <v>1437</v>
      </c>
    </row>
    <row r="404" spans="1:5" x14ac:dyDescent="0.25">
      <c r="A404" s="335"/>
      <c r="B404" s="338"/>
      <c r="C404" s="339"/>
      <c r="D404" s="341"/>
      <c r="E404" s="292" t="s">
        <v>1438</v>
      </c>
    </row>
    <row r="405" spans="1:5" x14ac:dyDescent="0.25">
      <c r="A405" s="326" t="s">
        <v>1635</v>
      </c>
      <c r="B405" s="328" t="s">
        <v>1628</v>
      </c>
      <c r="C405" s="329"/>
      <c r="D405" s="332" t="s">
        <v>45</v>
      </c>
      <c r="E405" s="293" t="s">
        <v>1437</v>
      </c>
    </row>
    <row r="406" spans="1:5" x14ac:dyDescent="0.25">
      <c r="A406" s="327"/>
      <c r="B406" s="330"/>
      <c r="C406" s="331"/>
      <c r="D406" s="333"/>
      <c r="E406" s="294" t="s">
        <v>1438</v>
      </c>
    </row>
    <row r="407" spans="1:5" x14ac:dyDescent="0.25">
      <c r="A407" s="334" t="s">
        <v>1636</v>
      </c>
      <c r="B407" s="336" t="s">
        <v>1628</v>
      </c>
      <c r="C407" s="337"/>
      <c r="D407" s="340" t="s">
        <v>45</v>
      </c>
      <c r="E407" s="291" t="s">
        <v>1437</v>
      </c>
    </row>
    <row r="408" spans="1:5" x14ac:dyDescent="0.25">
      <c r="A408" s="335"/>
      <c r="B408" s="338"/>
      <c r="C408" s="339"/>
      <c r="D408" s="341"/>
      <c r="E408" s="292" t="s">
        <v>1438</v>
      </c>
    </row>
    <row r="409" spans="1:5" x14ac:dyDescent="0.25">
      <c r="A409" s="326" t="s">
        <v>1637</v>
      </c>
      <c r="B409" s="328" t="s">
        <v>1608</v>
      </c>
      <c r="C409" s="329"/>
      <c r="D409" s="332" t="s">
        <v>45</v>
      </c>
      <c r="E409" s="293" t="s">
        <v>1437</v>
      </c>
    </row>
    <row r="410" spans="1:5" x14ac:dyDescent="0.25">
      <c r="A410" s="327"/>
      <c r="B410" s="330"/>
      <c r="C410" s="331"/>
      <c r="D410" s="333"/>
      <c r="E410" s="294" t="s">
        <v>1438</v>
      </c>
    </row>
    <row r="411" spans="1:5" x14ac:dyDescent="0.25">
      <c r="A411" s="334" t="s">
        <v>1638</v>
      </c>
      <c r="B411" s="336" t="s">
        <v>1628</v>
      </c>
      <c r="C411" s="337"/>
      <c r="D411" s="340" t="s">
        <v>45</v>
      </c>
      <c r="E411" s="291" t="s">
        <v>1437</v>
      </c>
    </row>
    <row r="412" spans="1:5" x14ac:dyDescent="0.25">
      <c r="A412" s="335"/>
      <c r="B412" s="338"/>
      <c r="C412" s="339"/>
      <c r="D412" s="341"/>
      <c r="E412" s="292" t="s">
        <v>1438</v>
      </c>
    </row>
    <row r="413" spans="1:5" x14ac:dyDescent="0.25">
      <c r="A413" s="326" t="s">
        <v>1639</v>
      </c>
      <c r="B413" s="328" t="s">
        <v>1640</v>
      </c>
      <c r="C413" s="329"/>
      <c r="D413" s="332" t="s">
        <v>45</v>
      </c>
      <c r="E413" s="293" t="s">
        <v>1437</v>
      </c>
    </row>
    <row r="414" spans="1:5" x14ac:dyDescent="0.25">
      <c r="A414" s="327"/>
      <c r="B414" s="330"/>
      <c r="C414" s="331"/>
      <c r="D414" s="333"/>
      <c r="E414" s="294" t="s">
        <v>1438</v>
      </c>
    </row>
    <row r="415" spans="1:5" x14ac:dyDescent="0.25">
      <c r="A415" s="334" t="s">
        <v>1641</v>
      </c>
      <c r="B415" s="336" t="s">
        <v>1640</v>
      </c>
      <c r="C415" s="337"/>
      <c r="D415" s="340" t="s">
        <v>45</v>
      </c>
      <c r="E415" s="291" t="s">
        <v>1437</v>
      </c>
    </row>
    <row r="416" spans="1:5" x14ac:dyDescent="0.25">
      <c r="A416" s="335"/>
      <c r="B416" s="338"/>
      <c r="C416" s="339"/>
      <c r="D416" s="341"/>
      <c r="E416" s="292" t="s">
        <v>1438</v>
      </c>
    </row>
    <row r="417" spans="1:5" x14ac:dyDescent="0.25">
      <c r="A417" s="326" t="s">
        <v>1642</v>
      </c>
      <c r="B417" s="328" t="s">
        <v>1640</v>
      </c>
      <c r="C417" s="329"/>
      <c r="D417" s="332" t="s">
        <v>45</v>
      </c>
      <c r="E417" s="293" t="s">
        <v>1437</v>
      </c>
    </row>
    <row r="418" spans="1:5" x14ac:dyDescent="0.25">
      <c r="A418" s="327"/>
      <c r="B418" s="330"/>
      <c r="C418" s="331"/>
      <c r="D418" s="333"/>
      <c r="E418" s="294" t="s">
        <v>1438</v>
      </c>
    </row>
    <row r="419" spans="1:5" x14ac:dyDescent="0.25">
      <c r="A419" s="334" t="s">
        <v>1643</v>
      </c>
      <c r="B419" s="336" t="s">
        <v>1640</v>
      </c>
      <c r="C419" s="337"/>
      <c r="D419" s="340" t="s">
        <v>45</v>
      </c>
      <c r="E419" s="291" t="s">
        <v>1437</v>
      </c>
    </row>
    <row r="420" spans="1:5" x14ac:dyDescent="0.25">
      <c r="A420" s="335"/>
      <c r="B420" s="338"/>
      <c r="C420" s="339"/>
      <c r="D420" s="341"/>
      <c r="E420" s="292" t="s">
        <v>1438</v>
      </c>
    </row>
    <row r="421" spans="1:5" x14ac:dyDescent="0.25">
      <c r="A421" s="326" t="s">
        <v>1644</v>
      </c>
      <c r="B421" s="328" t="s">
        <v>1640</v>
      </c>
      <c r="C421" s="329"/>
      <c r="D421" s="332" t="s">
        <v>45</v>
      </c>
      <c r="E421" s="293" t="s">
        <v>1437</v>
      </c>
    </row>
    <row r="422" spans="1:5" x14ac:dyDescent="0.25">
      <c r="A422" s="327"/>
      <c r="B422" s="330"/>
      <c r="C422" s="331"/>
      <c r="D422" s="333"/>
      <c r="E422" s="294" t="s">
        <v>1438</v>
      </c>
    </row>
    <row r="423" spans="1:5" x14ac:dyDescent="0.25">
      <c r="A423" s="334" t="s">
        <v>1645</v>
      </c>
      <c r="B423" s="336" t="s">
        <v>1640</v>
      </c>
      <c r="C423" s="337"/>
      <c r="D423" s="340" t="s">
        <v>45</v>
      </c>
      <c r="E423" s="291" t="s">
        <v>1437</v>
      </c>
    </row>
    <row r="424" spans="1:5" x14ac:dyDescent="0.25">
      <c r="A424" s="335"/>
      <c r="B424" s="338"/>
      <c r="C424" s="339"/>
      <c r="D424" s="341"/>
      <c r="E424" s="292" t="s">
        <v>1438</v>
      </c>
    </row>
    <row r="425" spans="1:5" x14ac:dyDescent="0.25">
      <c r="A425" s="326" t="s">
        <v>1646</v>
      </c>
      <c r="B425" s="328" t="s">
        <v>1640</v>
      </c>
      <c r="C425" s="329"/>
      <c r="D425" s="332" t="s">
        <v>45</v>
      </c>
      <c r="E425" s="293" t="s">
        <v>1437</v>
      </c>
    </row>
    <row r="426" spans="1:5" x14ac:dyDescent="0.25">
      <c r="A426" s="327"/>
      <c r="B426" s="330"/>
      <c r="C426" s="331"/>
      <c r="D426" s="333"/>
      <c r="E426" s="294" t="s">
        <v>1438</v>
      </c>
    </row>
    <row r="427" spans="1:5" x14ac:dyDescent="0.25">
      <c r="A427" s="334" t="s">
        <v>1647</v>
      </c>
      <c r="B427" s="336" t="s">
        <v>1640</v>
      </c>
      <c r="C427" s="337"/>
      <c r="D427" s="340" t="s">
        <v>45</v>
      </c>
      <c r="E427" s="291" t="s">
        <v>1437</v>
      </c>
    </row>
    <row r="428" spans="1:5" x14ac:dyDescent="0.25">
      <c r="A428" s="335"/>
      <c r="B428" s="338"/>
      <c r="C428" s="339"/>
      <c r="D428" s="341"/>
      <c r="E428" s="292" t="s">
        <v>1438</v>
      </c>
    </row>
    <row r="429" spans="1:5" x14ac:dyDescent="0.25">
      <c r="A429" s="326" t="s">
        <v>1648</v>
      </c>
      <c r="B429" s="328" t="s">
        <v>1622</v>
      </c>
      <c r="C429" s="329"/>
      <c r="D429" s="332" t="s">
        <v>45</v>
      </c>
      <c r="E429" s="293" t="s">
        <v>1437</v>
      </c>
    </row>
    <row r="430" spans="1:5" x14ac:dyDescent="0.25">
      <c r="A430" s="327"/>
      <c r="B430" s="330"/>
      <c r="C430" s="331"/>
      <c r="D430" s="333"/>
      <c r="E430" s="294" t="s">
        <v>1438</v>
      </c>
    </row>
    <row r="431" spans="1:5" x14ac:dyDescent="0.25">
      <c r="A431" s="334" t="s">
        <v>1649</v>
      </c>
      <c r="B431" s="336" t="s">
        <v>1640</v>
      </c>
      <c r="C431" s="337"/>
      <c r="D431" s="340" t="s">
        <v>45</v>
      </c>
      <c r="E431" s="291" t="s">
        <v>1437</v>
      </c>
    </row>
    <row r="432" spans="1:5" x14ac:dyDescent="0.25">
      <c r="A432" s="335"/>
      <c r="B432" s="338"/>
      <c r="C432" s="339"/>
      <c r="D432" s="341"/>
      <c r="E432" s="292" t="s">
        <v>1438</v>
      </c>
    </row>
    <row r="433" spans="1:5" x14ac:dyDescent="0.25">
      <c r="A433" s="326" t="s">
        <v>1650</v>
      </c>
      <c r="B433" s="328" t="s">
        <v>1640</v>
      </c>
      <c r="C433" s="329"/>
      <c r="D433" s="332" t="s">
        <v>45</v>
      </c>
      <c r="E433" s="293" t="s">
        <v>1437</v>
      </c>
    </row>
    <row r="434" spans="1:5" x14ac:dyDescent="0.25">
      <c r="A434" s="327"/>
      <c r="B434" s="330"/>
      <c r="C434" s="331"/>
      <c r="D434" s="333"/>
      <c r="E434" s="294" t="s">
        <v>1438</v>
      </c>
    </row>
    <row r="435" spans="1:5" x14ac:dyDescent="0.25">
      <c r="A435" s="334" t="s">
        <v>1651</v>
      </c>
      <c r="B435" s="336" t="s">
        <v>1630</v>
      </c>
      <c r="C435" s="337"/>
      <c r="D435" s="340" t="s">
        <v>45</v>
      </c>
      <c r="E435" s="291" t="s">
        <v>1437</v>
      </c>
    </row>
    <row r="436" spans="1:5" x14ac:dyDescent="0.25">
      <c r="A436" s="335"/>
      <c r="B436" s="338"/>
      <c r="C436" s="339"/>
      <c r="D436" s="341"/>
      <c r="E436" s="292" t="s">
        <v>1438</v>
      </c>
    </row>
    <row r="437" spans="1:5" x14ac:dyDescent="0.25">
      <c r="A437" s="326" t="s">
        <v>1652</v>
      </c>
      <c r="B437" s="328" t="s">
        <v>1630</v>
      </c>
      <c r="C437" s="329"/>
      <c r="D437" s="332" t="s">
        <v>45</v>
      </c>
      <c r="E437" s="293" t="s">
        <v>1437</v>
      </c>
    </row>
    <row r="438" spans="1:5" x14ac:dyDescent="0.25">
      <c r="A438" s="327"/>
      <c r="B438" s="330"/>
      <c r="C438" s="331"/>
      <c r="D438" s="333"/>
      <c r="E438" s="294" t="s">
        <v>1438</v>
      </c>
    </row>
    <row r="439" spans="1:5" x14ac:dyDescent="0.25">
      <c r="A439" s="334" t="s">
        <v>1653</v>
      </c>
      <c r="B439" s="336" t="s">
        <v>1630</v>
      </c>
      <c r="C439" s="337"/>
      <c r="D439" s="340" t="s">
        <v>45</v>
      </c>
      <c r="E439" s="291" t="s">
        <v>1437</v>
      </c>
    </row>
    <row r="440" spans="1:5" x14ac:dyDescent="0.25">
      <c r="A440" s="335"/>
      <c r="B440" s="338"/>
      <c r="C440" s="339"/>
      <c r="D440" s="341"/>
      <c r="E440" s="292" t="s">
        <v>1438</v>
      </c>
    </row>
    <row r="441" spans="1:5" x14ac:dyDescent="0.25">
      <c r="A441" s="326" t="s">
        <v>1654</v>
      </c>
      <c r="B441" s="328" t="s">
        <v>1630</v>
      </c>
      <c r="C441" s="329"/>
      <c r="D441" s="332" t="s">
        <v>45</v>
      </c>
      <c r="E441" s="293" t="s">
        <v>1437</v>
      </c>
    </row>
    <row r="442" spans="1:5" x14ac:dyDescent="0.25">
      <c r="A442" s="327"/>
      <c r="B442" s="330"/>
      <c r="C442" s="331"/>
      <c r="D442" s="333"/>
      <c r="E442" s="294" t="s">
        <v>1438</v>
      </c>
    </row>
    <row r="443" spans="1:5" x14ac:dyDescent="0.25">
      <c r="A443" s="334" t="s">
        <v>1655</v>
      </c>
      <c r="B443" s="336" t="s">
        <v>1630</v>
      </c>
      <c r="C443" s="337"/>
      <c r="D443" s="340" t="s">
        <v>45</v>
      </c>
      <c r="E443" s="291" t="s">
        <v>1437</v>
      </c>
    </row>
    <row r="444" spans="1:5" x14ac:dyDescent="0.25">
      <c r="A444" s="335"/>
      <c r="B444" s="338"/>
      <c r="C444" s="339"/>
      <c r="D444" s="341"/>
      <c r="E444" s="292" t="s">
        <v>1438</v>
      </c>
    </row>
    <row r="445" spans="1:5" x14ac:dyDescent="0.25">
      <c r="A445" s="326" t="s">
        <v>1656</v>
      </c>
      <c r="B445" s="328" t="s">
        <v>1657</v>
      </c>
      <c r="C445" s="329"/>
      <c r="D445" s="332" t="s">
        <v>45</v>
      </c>
      <c r="E445" s="293" t="s">
        <v>1437</v>
      </c>
    </row>
    <row r="446" spans="1:5" x14ac:dyDescent="0.25">
      <c r="A446" s="327"/>
      <c r="B446" s="330"/>
      <c r="C446" s="331"/>
      <c r="D446" s="333"/>
      <c r="E446" s="294" t="s">
        <v>1438</v>
      </c>
    </row>
    <row r="447" spans="1:5" x14ac:dyDescent="0.25">
      <c r="A447" s="334" t="s">
        <v>1658</v>
      </c>
      <c r="B447" s="336" t="s">
        <v>1657</v>
      </c>
      <c r="C447" s="337"/>
      <c r="D447" s="340" t="s">
        <v>45</v>
      </c>
      <c r="E447" s="291" t="s">
        <v>1437</v>
      </c>
    </row>
    <row r="448" spans="1:5" x14ac:dyDescent="0.25">
      <c r="A448" s="335"/>
      <c r="B448" s="338"/>
      <c r="C448" s="339"/>
      <c r="D448" s="341"/>
      <c r="E448" s="292" t="s">
        <v>1438</v>
      </c>
    </row>
    <row r="449" spans="1:5" x14ac:dyDescent="0.25">
      <c r="A449" s="326" t="s">
        <v>1659</v>
      </c>
      <c r="B449" s="328" t="s">
        <v>1657</v>
      </c>
      <c r="C449" s="329"/>
      <c r="D449" s="332" t="s">
        <v>45</v>
      </c>
      <c r="E449" s="293" t="s">
        <v>1437</v>
      </c>
    </row>
    <row r="450" spans="1:5" x14ac:dyDescent="0.25">
      <c r="A450" s="327"/>
      <c r="B450" s="330"/>
      <c r="C450" s="331"/>
      <c r="D450" s="333"/>
      <c r="E450" s="294" t="s">
        <v>1438</v>
      </c>
    </row>
    <row r="451" spans="1:5" x14ac:dyDescent="0.25">
      <c r="A451" s="334" t="s">
        <v>1660</v>
      </c>
      <c r="B451" s="336" t="s">
        <v>1657</v>
      </c>
      <c r="C451" s="337"/>
      <c r="D451" s="340" t="s">
        <v>45</v>
      </c>
      <c r="E451" s="291" t="s">
        <v>1437</v>
      </c>
    </row>
    <row r="452" spans="1:5" x14ac:dyDescent="0.25">
      <c r="A452" s="335"/>
      <c r="B452" s="338"/>
      <c r="C452" s="339"/>
      <c r="D452" s="341"/>
      <c r="E452" s="292" t="s">
        <v>1438</v>
      </c>
    </row>
    <row r="453" spans="1:5" x14ac:dyDescent="0.25">
      <c r="A453" s="326" t="s">
        <v>1661</v>
      </c>
      <c r="B453" s="328" t="s">
        <v>1662</v>
      </c>
      <c r="C453" s="329"/>
      <c r="D453" s="332" t="s">
        <v>45</v>
      </c>
      <c r="E453" s="293" t="s">
        <v>1437</v>
      </c>
    </row>
    <row r="454" spans="1:5" x14ac:dyDescent="0.25">
      <c r="A454" s="327"/>
      <c r="B454" s="330"/>
      <c r="C454" s="331"/>
      <c r="D454" s="333"/>
      <c r="E454" s="294" t="s">
        <v>1438</v>
      </c>
    </row>
    <row r="455" spans="1:5" x14ac:dyDescent="0.25">
      <c r="A455" s="334" t="s">
        <v>1663</v>
      </c>
      <c r="B455" s="336" t="s">
        <v>1662</v>
      </c>
      <c r="C455" s="337"/>
      <c r="D455" s="340" t="s">
        <v>45</v>
      </c>
      <c r="E455" s="291" t="s">
        <v>1437</v>
      </c>
    </row>
    <row r="456" spans="1:5" x14ac:dyDescent="0.25">
      <c r="A456" s="335"/>
      <c r="B456" s="338"/>
      <c r="C456" s="339"/>
      <c r="D456" s="341"/>
      <c r="E456" s="292" t="s">
        <v>1438</v>
      </c>
    </row>
    <row r="457" spans="1:5" x14ac:dyDescent="0.25">
      <c r="A457" s="326" t="s">
        <v>1664</v>
      </c>
      <c r="B457" s="328" t="s">
        <v>1662</v>
      </c>
      <c r="C457" s="329"/>
      <c r="D457" s="332" t="s">
        <v>45</v>
      </c>
      <c r="E457" s="293" t="s">
        <v>1437</v>
      </c>
    </row>
    <row r="458" spans="1:5" x14ac:dyDescent="0.25">
      <c r="A458" s="327"/>
      <c r="B458" s="330"/>
      <c r="C458" s="331"/>
      <c r="D458" s="333"/>
      <c r="E458" s="294" t="s">
        <v>1438</v>
      </c>
    </row>
    <row r="459" spans="1:5" x14ac:dyDescent="0.25">
      <c r="A459" s="334" t="s">
        <v>1665</v>
      </c>
      <c r="B459" s="336" t="s">
        <v>1662</v>
      </c>
      <c r="C459" s="337"/>
      <c r="D459" s="340" t="s">
        <v>45</v>
      </c>
      <c r="E459" s="291" t="s">
        <v>1437</v>
      </c>
    </row>
    <row r="460" spans="1:5" x14ac:dyDescent="0.25">
      <c r="A460" s="335"/>
      <c r="B460" s="338"/>
      <c r="C460" s="339"/>
      <c r="D460" s="341"/>
      <c r="E460" s="292" t="s">
        <v>1438</v>
      </c>
    </row>
    <row r="461" spans="1:5" x14ac:dyDescent="0.25">
      <c r="A461" s="326" t="s">
        <v>1666</v>
      </c>
      <c r="B461" s="328" t="s">
        <v>1662</v>
      </c>
      <c r="C461" s="329"/>
      <c r="D461" s="332" t="s">
        <v>45</v>
      </c>
      <c r="E461" s="293" t="s">
        <v>1437</v>
      </c>
    </row>
    <row r="462" spans="1:5" x14ac:dyDescent="0.25">
      <c r="A462" s="327"/>
      <c r="B462" s="330"/>
      <c r="C462" s="331"/>
      <c r="D462" s="333"/>
      <c r="E462" s="294" t="s">
        <v>1438</v>
      </c>
    </row>
    <row r="463" spans="1:5" x14ac:dyDescent="0.25">
      <c r="A463" s="334" t="s">
        <v>1667</v>
      </c>
      <c r="B463" s="336" t="s">
        <v>1668</v>
      </c>
      <c r="C463" s="337"/>
      <c r="D463" s="340" t="s">
        <v>45</v>
      </c>
      <c r="E463" s="291" t="s">
        <v>1437</v>
      </c>
    </row>
    <row r="464" spans="1:5" x14ac:dyDescent="0.25">
      <c r="A464" s="335"/>
      <c r="B464" s="338"/>
      <c r="C464" s="339"/>
      <c r="D464" s="341"/>
      <c r="E464" s="292" t="s">
        <v>1438</v>
      </c>
    </row>
    <row r="465" spans="1:5" x14ac:dyDescent="0.25">
      <c r="A465" s="326" t="s">
        <v>1669</v>
      </c>
      <c r="B465" s="328" t="s">
        <v>1668</v>
      </c>
      <c r="C465" s="329"/>
      <c r="D465" s="332" t="s">
        <v>45</v>
      </c>
      <c r="E465" s="293" t="s">
        <v>1437</v>
      </c>
    </row>
    <row r="466" spans="1:5" x14ac:dyDescent="0.25">
      <c r="A466" s="327"/>
      <c r="B466" s="330"/>
      <c r="C466" s="331"/>
      <c r="D466" s="333"/>
      <c r="E466" s="294" t="s">
        <v>1438</v>
      </c>
    </row>
    <row r="467" spans="1:5" x14ac:dyDescent="0.25">
      <c r="A467" s="334" t="s">
        <v>1670</v>
      </c>
      <c r="B467" s="336" t="s">
        <v>1628</v>
      </c>
      <c r="C467" s="337"/>
      <c r="D467" s="340" t="s">
        <v>45</v>
      </c>
      <c r="E467" s="291" t="s">
        <v>1437</v>
      </c>
    </row>
    <row r="468" spans="1:5" x14ac:dyDescent="0.25">
      <c r="A468" s="335"/>
      <c r="B468" s="338"/>
      <c r="C468" s="339"/>
      <c r="D468" s="341"/>
      <c r="E468" s="292" t="s">
        <v>1438</v>
      </c>
    </row>
    <row r="469" spans="1:5" x14ac:dyDescent="0.25">
      <c r="A469" s="326" t="s">
        <v>1671</v>
      </c>
      <c r="B469" s="328" t="s">
        <v>1622</v>
      </c>
      <c r="C469" s="329"/>
      <c r="D469" s="332" t="s">
        <v>45</v>
      </c>
      <c r="E469" s="293" t="s">
        <v>1437</v>
      </c>
    </row>
    <row r="470" spans="1:5" x14ac:dyDescent="0.25">
      <c r="A470" s="327"/>
      <c r="B470" s="330"/>
      <c r="C470" s="331"/>
      <c r="D470" s="333"/>
      <c r="E470" s="294" t="s">
        <v>1438</v>
      </c>
    </row>
    <row r="471" spans="1:5" x14ac:dyDescent="0.25">
      <c r="A471" s="334" t="s">
        <v>1608</v>
      </c>
      <c r="B471" s="336"/>
      <c r="C471" s="337"/>
      <c r="D471" s="340" t="s">
        <v>45</v>
      </c>
      <c r="E471" s="291" t="s">
        <v>1437</v>
      </c>
    </row>
    <row r="472" spans="1:5" x14ac:dyDescent="0.25">
      <c r="A472" s="335"/>
      <c r="B472" s="338"/>
      <c r="C472" s="339"/>
      <c r="D472" s="341"/>
      <c r="E472" s="292" t="s">
        <v>1438</v>
      </c>
    </row>
    <row r="473" spans="1:5" x14ac:dyDescent="0.25">
      <c r="A473" s="326" t="s">
        <v>1622</v>
      </c>
      <c r="B473" s="328"/>
      <c r="C473" s="329"/>
      <c r="D473" s="332" t="s">
        <v>45</v>
      </c>
      <c r="E473" s="293" t="s">
        <v>1437</v>
      </c>
    </row>
    <row r="474" spans="1:5" x14ac:dyDescent="0.25">
      <c r="A474" s="327"/>
      <c r="B474" s="330"/>
      <c r="C474" s="331"/>
      <c r="D474" s="333"/>
      <c r="E474" s="294" t="s">
        <v>1438</v>
      </c>
    </row>
    <row r="475" spans="1:5" x14ac:dyDescent="0.25">
      <c r="A475" s="334" t="s">
        <v>1628</v>
      </c>
      <c r="B475" s="336"/>
      <c r="C475" s="337"/>
      <c r="D475" s="340" t="s">
        <v>45</v>
      </c>
      <c r="E475" s="291" t="s">
        <v>1437</v>
      </c>
    </row>
    <row r="476" spans="1:5" x14ac:dyDescent="0.25">
      <c r="A476" s="335"/>
      <c r="B476" s="338"/>
      <c r="C476" s="339"/>
      <c r="D476" s="341"/>
      <c r="E476" s="292" t="s">
        <v>1438</v>
      </c>
    </row>
    <row r="477" spans="1:5" x14ac:dyDescent="0.25">
      <c r="A477" s="326" t="s">
        <v>1640</v>
      </c>
      <c r="B477" s="328"/>
      <c r="C477" s="329"/>
      <c r="D477" s="332" t="s">
        <v>45</v>
      </c>
      <c r="E477" s="293" t="s">
        <v>1437</v>
      </c>
    </row>
    <row r="478" spans="1:5" x14ac:dyDescent="0.25">
      <c r="A478" s="327"/>
      <c r="B478" s="330"/>
      <c r="C478" s="331"/>
      <c r="D478" s="333"/>
      <c r="E478" s="294" t="s">
        <v>1438</v>
      </c>
    </row>
    <row r="479" spans="1:5" x14ac:dyDescent="0.25">
      <c r="A479" s="334" t="s">
        <v>1630</v>
      </c>
      <c r="B479" s="336"/>
      <c r="C479" s="337"/>
      <c r="D479" s="340" t="s">
        <v>45</v>
      </c>
      <c r="E479" s="291" t="s">
        <v>1437</v>
      </c>
    </row>
    <row r="480" spans="1:5" x14ac:dyDescent="0.25">
      <c r="A480" s="335"/>
      <c r="B480" s="338"/>
      <c r="C480" s="339"/>
      <c r="D480" s="341"/>
      <c r="E480" s="292" t="s">
        <v>1438</v>
      </c>
    </row>
    <row r="481" spans="1:5" x14ac:dyDescent="0.25">
      <c r="A481" s="326" t="s">
        <v>1657</v>
      </c>
      <c r="B481" s="328"/>
      <c r="C481" s="329"/>
      <c r="D481" s="332" t="s">
        <v>45</v>
      </c>
      <c r="E481" s="293" t="s">
        <v>1437</v>
      </c>
    </row>
    <row r="482" spans="1:5" x14ac:dyDescent="0.25">
      <c r="A482" s="327"/>
      <c r="B482" s="330"/>
      <c r="C482" s="331"/>
      <c r="D482" s="333"/>
      <c r="E482" s="294" t="s">
        <v>1438</v>
      </c>
    </row>
    <row r="483" spans="1:5" x14ac:dyDescent="0.25">
      <c r="A483" s="334" t="s">
        <v>1662</v>
      </c>
      <c r="B483" s="336"/>
      <c r="C483" s="337"/>
      <c r="D483" s="340" t="s">
        <v>45</v>
      </c>
      <c r="E483" s="291" t="s">
        <v>1437</v>
      </c>
    </row>
    <row r="484" spans="1:5" x14ac:dyDescent="0.25">
      <c r="A484" s="335"/>
      <c r="B484" s="338"/>
      <c r="C484" s="339"/>
      <c r="D484" s="341"/>
      <c r="E484" s="292" t="s">
        <v>1438</v>
      </c>
    </row>
    <row r="485" spans="1:5" x14ac:dyDescent="0.25">
      <c r="A485" s="326" t="s">
        <v>1668</v>
      </c>
      <c r="B485" s="328"/>
      <c r="C485" s="329"/>
      <c r="D485" s="332" t="s">
        <v>45</v>
      </c>
      <c r="E485" s="293" t="s">
        <v>1437</v>
      </c>
    </row>
    <row r="486" spans="1:5" x14ac:dyDescent="0.25">
      <c r="A486" s="327"/>
      <c r="B486" s="330"/>
      <c r="C486" s="331"/>
      <c r="D486" s="333"/>
      <c r="E486" s="294" t="s">
        <v>1438</v>
      </c>
    </row>
    <row r="487" spans="1:5" x14ac:dyDescent="0.25">
      <c r="A487" s="334" t="s">
        <v>1672</v>
      </c>
      <c r="B487" s="336" t="s">
        <v>1608</v>
      </c>
      <c r="C487" s="337"/>
      <c r="D487" s="340" t="s">
        <v>45</v>
      </c>
      <c r="E487" s="291" t="s">
        <v>1437</v>
      </c>
    </row>
    <row r="488" spans="1:5" x14ac:dyDescent="0.25">
      <c r="A488" s="335"/>
      <c r="B488" s="338"/>
      <c r="C488" s="339"/>
      <c r="D488" s="341"/>
      <c r="E488" s="292" t="s">
        <v>1438</v>
      </c>
    </row>
    <row r="489" spans="1:5" x14ac:dyDescent="0.25">
      <c r="A489" s="326" t="s">
        <v>1673</v>
      </c>
      <c r="B489" s="328" t="s">
        <v>1630</v>
      </c>
      <c r="C489" s="329"/>
      <c r="D489" s="332" t="s">
        <v>45</v>
      </c>
      <c r="E489" s="293" t="s">
        <v>1437</v>
      </c>
    </row>
    <row r="490" spans="1:5" x14ac:dyDescent="0.25">
      <c r="A490" s="327"/>
      <c r="B490" s="330"/>
      <c r="C490" s="331"/>
      <c r="D490" s="333"/>
      <c r="E490" s="294" t="s">
        <v>1438</v>
      </c>
    </row>
    <row r="491" spans="1:5" x14ac:dyDescent="0.25">
      <c r="A491" s="334" t="s">
        <v>1674</v>
      </c>
      <c r="B491" s="336" t="s">
        <v>1668</v>
      </c>
      <c r="C491" s="337"/>
      <c r="D491" s="340" t="s">
        <v>45</v>
      </c>
      <c r="E491" s="291" t="s">
        <v>1437</v>
      </c>
    </row>
    <row r="492" spans="1:5" x14ac:dyDescent="0.25">
      <c r="A492" s="335"/>
      <c r="B492" s="338"/>
      <c r="C492" s="339"/>
      <c r="D492" s="341"/>
      <c r="E492" s="292" t="s">
        <v>1438</v>
      </c>
    </row>
    <row r="493" spans="1:5" x14ac:dyDescent="0.25">
      <c r="A493" s="326" t="s">
        <v>1675</v>
      </c>
      <c r="B493" s="328" t="s">
        <v>1622</v>
      </c>
      <c r="C493" s="329"/>
      <c r="D493" s="332" t="s">
        <v>45</v>
      </c>
      <c r="E493" s="293" t="s">
        <v>1437</v>
      </c>
    </row>
    <row r="494" spans="1:5" x14ac:dyDescent="0.25">
      <c r="A494" s="327"/>
      <c r="B494" s="330"/>
      <c r="C494" s="331"/>
      <c r="D494" s="333"/>
      <c r="E494" s="294" t="s">
        <v>1438</v>
      </c>
    </row>
    <row r="495" spans="1:5" x14ac:dyDescent="0.25">
      <c r="A495" s="287" t="s">
        <v>1676</v>
      </c>
      <c r="B495" s="317"/>
      <c r="C495" s="318"/>
      <c r="D495" s="278" t="s">
        <v>46</v>
      </c>
      <c r="E495" s="288"/>
    </row>
    <row r="496" spans="1:5" x14ac:dyDescent="0.25">
      <c r="A496" s="289" t="s">
        <v>1677</v>
      </c>
      <c r="B496" s="315"/>
      <c r="C496" s="316"/>
      <c r="D496" s="279" t="s">
        <v>46</v>
      </c>
      <c r="E496" s="290"/>
    </row>
    <row r="497" spans="1:5" x14ac:dyDescent="0.25">
      <c r="A497" s="287" t="s">
        <v>1678</v>
      </c>
      <c r="B497" s="317"/>
      <c r="C497" s="318"/>
      <c r="D497" s="278" t="s">
        <v>46</v>
      </c>
      <c r="E497" s="288"/>
    </row>
    <row r="498" spans="1:5" x14ac:dyDescent="0.25">
      <c r="A498" s="289" t="s">
        <v>1679</v>
      </c>
      <c r="B498" s="315"/>
      <c r="C498" s="316"/>
      <c r="D498" s="279" t="s">
        <v>46</v>
      </c>
      <c r="E498" s="290"/>
    </row>
    <row r="499" spans="1:5" x14ac:dyDescent="0.25">
      <c r="A499" s="287" t="s">
        <v>1680</v>
      </c>
      <c r="B499" s="317"/>
      <c r="C499" s="318"/>
      <c r="D499" s="278" t="s">
        <v>46</v>
      </c>
      <c r="E499" s="288"/>
    </row>
    <row r="500" spans="1:5" x14ac:dyDescent="0.25">
      <c r="A500" s="289" t="s">
        <v>1681</v>
      </c>
      <c r="B500" s="315"/>
      <c r="C500" s="316"/>
      <c r="D500" s="279" t="s">
        <v>46</v>
      </c>
      <c r="E500" s="290"/>
    </row>
    <row r="501" spans="1:5" x14ac:dyDescent="0.25">
      <c r="A501" s="287" t="s">
        <v>1682</v>
      </c>
      <c r="B501" s="317"/>
      <c r="C501" s="318"/>
      <c r="D501" s="278" t="s">
        <v>46</v>
      </c>
      <c r="E501" s="288"/>
    </row>
    <row r="502" spans="1:5" x14ac:dyDescent="0.25">
      <c r="A502" s="289" t="s">
        <v>1683</v>
      </c>
      <c r="B502" s="315"/>
      <c r="C502" s="316"/>
      <c r="D502" s="279" t="s">
        <v>46</v>
      </c>
      <c r="E502" s="290"/>
    </row>
    <row r="503" spans="1:5" x14ac:dyDescent="0.25">
      <c r="A503" s="287" t="s">
        <v>1684</v>
      </c>
      <c r="B503" s="317"/>
      <c r="C503" s="318"/>
      <c r="D503" s="278" t="s">
        <v>46</v>
      </c>
      <c r="E503" s="288"/>
    </row>
    <row r="504" spans="1:5" x14ac:dyDescent="0.25">
      <c r="A504" s="289" t="s">
        <v>1685</v>
      </c>
      <c r="B504" s="315"/>
      <c r="C504" s="316"/>
      <c r="D504" s="279" t="s">
        <v>46</v>
      </c>
      <c r="E504" s="290"/>
    </row>
    <row r="505" spans="1:5" x14ac:dyDescent="0.25">
      <c r="A505" s="287" t="s">
        <v>1686</v>
      </c>
      <c r="B505" s="317"/>
      <c r="C505" s="318"/>
      <c r="D505" s="278" t="s">
        <v>46</v>
      </c>
      <c r="E505" s="288"/>
    </row>
    <row r="506" spans="1:5" x14ac:dyDescent="0.25">
      <c r="A506" s="289" t="s">
        <v>1687</v>
      </c>
      <c r="B506" s="315"/>
      <c r="C506" s="316"/>
      <c r="D506" s="279" t="s">
        <v>46</v>
      </c>
      <c r="E506" s="290"/>
    </row>
    <row r="507" spans="1:5" x14ac:dyDescent="0.25">
      <c r="A507" s="287" t="s">
        <v>1688</v>
      </c>
      <c r="B507" s="317"/>
      <c r="C507" s="318"/>
      <c r="D507" s="278" t="s">
        <v>46</v>
      </c>
      <c r="E507" s="288"/>
    </row>
    <row r="508" spans="1:5" x14ac:dyDescent="0.25">
      <c r="A508" s="326" t="s">
        <v>1689</v>
      </c>
      <c r="B508" s="328" t="s">
        <v>1690</v>
      </c>
      <c r="C508" s="329"/>
      <c r="D508" s="332" t="s">
        <v>46</v>
      </c>
      <c r="E508" s="293" t="s">
        <v>1437</v>
      </c>
    </row>
    <row r="509" spans="1:5" x14ac:dyDescent="0.25">
      <c r="A509" s="327"/>
      <c r="B509" s="330"/>
      <c r="C509" s="331"/>
      <c r="D509" s="333"/>
      <c r="E509" s="294" t="s">
        <v>1438</v>
      </c>
    </row>
    <row r="510" spans="1:5" x14ac:dyDescent="0.25">
      <c r="A510" s="334" t="s">
        <v>1691</v>
      </c>
      <c r="B510" s="336" t="s">
        <v>1690</v>
      </c>
      <c r="C510" s="337"/>
      <c r="D510" s="340" t="s">
        <v>46</v>
      </c>
      <c r="E510" s="291" t="s">
        <v>1437</v>
      </c>
    </row>
    <row r="511" spans="1:5" x14ac:dyDescent="0.25">
      <c r="A511" s="335"/>
      <c r="B511" s="338"/>
      <c r="C511" s="339"/>
      <c r="D511" s="341"/>
      <c r="E511" s="292" t="s">
        <v>1438</v>
      </c>
    </row>
    <row r="512" spans="1:5" x14ac:dyDescent="0.25">
      <c r="A512" s="326" t="s">
        <v>1692</v>
      </c>
      <c r="B512" s="328" t="s">
        <v>1690</v>
      </c>
      <c r="C512" s="329"/>
      <c r="D512" s="332" t="s">
        <v>46</v>
      </c>
      <c r="E512" s="293" t="s">
        <v>1437</v>
      </c>
    </row>
    <row r="513" spans="1:5" x14ac:dyDescent="0.25">
      <c r="A513" s="327"/>
      <c r="B513" s="330"/>
      <c r="C513" s="331"/>
      <c r="D513" s="333"/>
      <c r="E513" s="294" t="s">
        <v>1438</v>
      </c>
    </row>
    <row r="514" spans="1:5" x14ac:dyDescent="0.25">
      <c r="A514" s="334" t="s">
        <v>1693</v>
      </c>
      <c r="B514" s="336" t="s">
        <v>1690</v>
      </c>
      <c r="C514" s="337"/>
      <c r="D514" s="340" t="s">
        <v>46</v>
      </c>
      <c r="E514" s="291" t="s">
        <v>1437</v>
      </c>
    </row>
    <row r="515" spans="1:5" x14ac:dyDescent="0.25">
      <c r="A515" s="335"/>
      <c r="B515" s="338"/>
      <c r="C515" s="339"/>
      <c r="D515" s="341"/>
      <c r="E515" s="292" t="s">
        <v>1438</v>
      </c>
    </row>
    <row r="516" spans="1:5" x14ac:dyDescent="0.25">
      <c r="A516" s="326" t="s">
        <v>1694</v>
      </c>
      <c r="B516" s="328" t="s">
        <v>1690</v>
      </c>
      <c r="C516" s="329"/>
      <c r="D516" s="332" t="s">
        <v>46</v>
      </c>
      <c r="E516" s="293" t="s">
        <v>1437</v>
      </c>
    </row>
    <row r="517" spans="1:5" x14ac:dyDescent="0.25">
      <c r="A517" s="327"/>
      <c r="B517" s="330"/>
      <c r="C517" s="331"/>
      <c r="D517" s="333"/>
      <c r="E517" s="294" t="s">
        <v>1438</v>
      </c>
    </row>
    <row r="518" spans="1:5" x14ac:dyDescent="0.25">
      <c r="A518" s="334" t="s">
        <v>1695</v>
      </c>
      <c r="B518" s="336" t="s">
        <v>1690</v>
      </c>
      <c r="C518" s="337"/>
      <c r="D518" s="340" t="s">
        <v>46</v>
      </c>
      <c r="E518" s="291" t="s">
        <v>1437</v>
      </c>
    </row>
    <row r="519" spans="1:5" x14ac:dyDescent="0.25">
      <c r="A519" s="335"/>
      <c r="B519" s="338"/>
      <c r="C519" s="339"/>
      <c r="D519" s="341"/>
      <c r="E519" s="292" t="s">
        <v>1438</v>
      </c>
    </row>
    <row r="520" spans="1:5" x14ac:dyDescent="0.25">
      <c r="A520" s="326" t="s">
        <v>1696</v>
      </c>
      <c r="B520" s="328" t="s">
        <v>1690</v>
      </c>
      <c r="C520" s="329"/>
      <c r="D520" s="332" t="s">
        <v>46</v>
      </c>
      <c r="E520" s="293" t="s">
        <v>1437</v>
      </c>
    </row>
    <row r="521" spans="1:5" x14ac:dyDescent="0.25">
      <c r="A521" s="327"/>
      <c r="B521" s="330"/>
      <c r="C521" s="331"/>
      <c r="D521" s="333"/>
      <c r="E521" s="294" t="s">
        <v>1438</v>
      </c>
    </row>
    <row r="522" spans="1:5" x14ac:dyDescent="0.25">
      <c r="A522" s="334" t="s">
        <v>1697</v>
      </c>
      <c r="B522" s="336" t="s">
        <v>1690</v>
      </c>
      <c r="C522" s="337"/>
      <c r="D522" s="340" t="s">
        <v>46</v>
      </c>
      <c r="E522" s="291" t="s">
        <v>1437</v>
      </c>
    </row>
    <row r="523" spans="1:5" x14ac:dyDescent="0.25">
      <c r="A523" s="335"/>
      <c r="B523" s="338"/>
      <c r="C523" s="339"/>
      <c r="D523" s="341"/>
      <c r="E523" s="292" t="s">
        <v>1438</v>
      </c>
    </row>
    <row r="524" spans="1:5" x14ac:dyDescent="0.25">
      <c r="A524" s="326" t="s">
        <v>1698</v>
      </c>
      <c r="B524" s="328" t="s">
        <v>1690</v>
      </c>
      <c r="C524" s="329"/>
      <c r="D524" s="332" t="s">
        <v>46</v>
      </c>
      <c r="E524" s="293" t="s">
        <v>1437</v>
      </c>
    </row>
    <row r="525" spans="1:5" x14ac:dyDescent="0.25">
      <c r="A525" s="327"/>
      <c r="B525" s="330"/>
      <c r="C525" s="331"/>
      <c r="D525" s="333"/>
      <c r="E525" s="294" t="s">
        <v>1438</v>
      </c>
    </row>
    <row r="526" spans="1:5" x14ac:dyDescent="0.25">
      <c r="A526" s="334" t="s">
        <v>1699</v>
      </c>
      <c r="B526" s="336" t="s">
        <v>1690</v>
      </c>
      <c r="C526" s="337"/>
      <c r="D526" s="340" t="s">
        <v>46</v>
      </c>
      <c r="E526" s="291" t="s">
        <v>1437</v>
      </c>
    </row>
    <row r="527" spans="1:5" x14ac:dyDescent="0.25">
      <c r="A527" s="335"/>
      <c r="B527" s="338"/>
      <c r="C527" s="339"/>
      <c r="D527" s="341"/>
      <c r="E527" s="292" t="s">
        <v>1438</v>
      </c>
    </row>
    <row r="528" spans="1:5" x14ac:dyDescent="0.25">
      <c r="A528" s="326" t="s">
        <v>1700</v>
      </c>
      <c r="B528" s="328" t="s">
        <v>1690</v>
      </c>
      <c r="C528" s="329"/>
      <c r="D528" s="332" t="s">
        <v>46</v>
      </c>
      <c r="E528" s="293" t="s">
        <v>1437</v>
      </c>
    </row>
    <row r="529" spans="1:5" x14ac:dyDescent="0.25">
      <c r="A529" s="327"/>
      <c r="B529" s="330"/>
      <c r="C529" s="331"/>
      <c r="D529" s="333"/>
      <c r="E529" s="294" t="s">
        <v>1438</v>
      </c>
    </row>
    <row r="530" spans="1:5" x14ac:dyDescent="0.25">
      <c r="A530" s="334" t="s">
        <v>1701</v>
      </c>
      <c r="B530" s="336" t="s">
        <v>1690</v>
      </c>
      <c r="C530" s="337"/>
      <c r="D530" s="340" t="s">
        <v>46</v>
      </c>
      <c r="E530" s="291" t="s">
        <v>1437</v>
      </c>
    </row>
    <row r="531" spans="1:5" x14ac:dyDescent="0.25">
      <c r="A531" s="335"/>
      <c r="B531" s="338"/>
      <c r="C531" s="339"/>
      <c r="D531" s="341"/>
      <c r="E531" s="292" t="s">
        <v>1438</v>
      </c>
    </row>
    <row r="532" spans="1:5" x14ac:dyDescent="0.25">
      <c r="A532" s="326" t="s">
        <v>1702</v>
      </c>
      <c r="B532" s="328" t="s">
        <v>1690</v>
      </c>
      <c r="C532" s="329"/>
      <c r="D532" s="332" t="s">
        <v>46</v>
      </c>
      <c r="E532" s="293" t="s">
        <v>1437</v>
      </c>
    </row>
    <row r="533" spans="1:5" x14ac:dyDescent="0.25">
      <c r="A533" s="327"/>
      <c r="B533" s="330"/>
      <c r="C533" s="331"/>
      <c r="D533" s="333"/>
      <c r="E533" s="294" t="s">
        <v>1438</v>
      </c>
    </row>
    <row r="534" spans="1:5" x14ac:dyDescent="0.25">
      <c r="A534" s="334" t="s">
        <v>1703</v>
      </c>
      <c r="B534" s="336" t="s">
        <v>1690</v>
      </c>
      <c r="C534" s="337"/>
      <c r="D534" s="340" t="s">
        <v>46</v>
      </c>
      <c r="E534" s="291" t="s">
        <v>1437</v>
      </c>
    </row>
    <row r="535" spans="1:5" x14ac:dyDescent="0.25">
      <c r="A535" s="335"/>
      <c r="B535" s="338"/>
      <c r="C535" s="339"/>
      <c r="D535" s="341"/>
      <c r="E535" s="292" t="s">
        <v>1438</v>
      </c>
    </row>
    <row r="536" spans="1:5" x14ac:dyDescent="0.25">
      <c r="A536" s="326" t="s">
        <v>1704</v>
      </c>
      <c r="B536" s="328" t="s">
        <v>1690</v>
      </c>
      <c r="C536" s="329"/>
      <c r="D536" s="332" t="s">
        <v>46</v>
      </c>
      <c r="E536" s="293" t="s">
        <v>1437</v>
      </c>
    </row>
    <row r="537" spans="1:5" x14ac:dyDescent="0.25">
      <c r="A537" s="327"/>
      <c r="B537" s="330"/>
      <c r="C537" s="331"/>
      <c r="D537" s="333"/>
      <c r="E537" s="294" t="s">
        <v>1438</v>
      </c>
    </row>
    <row r="538" spans="1:5" x14ac:dyDescent="0.25">
      <c r="A538" s="334" t="s">
        <v>1705</v>
      </c>
      <c r="B538" s="336" t="s">
        <v>1690</v>
      </c>
      <c r="C538" s="337"/>
      <c r="D538" s="340" t="s">
        <v>46</v>
      </c>
      <c r="E538" s="291" t="s">
        <v>1437</v>
      </c>
    </row>
    <row r="539" spans="1:5" x14ac:dyDescent="0.25">
      <c r="A539" s="335"/>
      <c r="B539" s="338"/>
      <c r="C539" s="339"/>
      <c r="D539" s="341"/>
      <c r="E539" s="292" t="s">
        <v>1438</v>
      </c>
    </row>
    <row r="540" spans="1:5" x14ac:dyDescent="0.25">
      <c r="A540" s="326" t="s">
        <v>1706</v>
      </c>
      <c r="B540" s="328" t="s">
        <v>1690</v>
      </c>
      <c r="C540" s="329"/>
      <c r="D540" s="332" t="s">
        <v>46</v>
      </c>
      <c r="E540" s="293" t="s">
        <v>1437</v>
      </c>
    </row>
    <row r="541" spans="1:5" x14ac:dyDescent="0.25">
      <c r="A541" s="327"/>
      <c r="B541" s="330"/>
      <c r="C541" s="331"/>
      <c r="D541" s="333"/>
      <c r="E541" s="294" t="s">
        <v>1438</v>
      </c>
    </row>
    <row r="542" spans="1:5" x14ac:dyDescent="0.25">
      <c r="A542" s="334" t="s">
        <v>1707</v>
      </c>
      <c r="B542" s="336" t="s">
        <v>1690</v>
      </c>
      <c r="C542" s="337"/>
      <c r="D542" s="340" t="s">
        <v>46</v>
      </c>
      <c r="E542" s="291" t="s">
        <v>1437</v>
      </c>
    </row>
    <row r="543" spans="1:5" x14ac:dyDescent="0.25">
      <c r="A543" s="335"/>
      <c r="B543" s="338"/>
      <c r="C543" s="339"/>
      <c r="D543" s="341"/>
      <c r="E543" s="292" t="s">
        <v>1438</v>
      </c>
    </row>
    <row r="544" spans="1:5" x14ac:dyDescent="0.25">
      <c r="A544" s="326" t="s">
        <v>1708</v>
      </c>
      <c r="B544" s="328" t="s">
        <v>1709</v>
      </c>
      <c r="C544" s="329"/>
      <c r="D544" s="332" t="s">
        <v>46</v>
      </c>
      <c r="E544" s="293" t="s">
        <v>1437</v>
      </c>
    </row>
    <row r="545" spans="1:5" x14ac:dyDescent="0.25">
      <c r="A545" s="327"/>
      <c r="B545" s="330"/>
      <c r="C545" s="331"/>
      <c r="D545" s="333"/>
      <c r="E545" s="294" t="s">
        <v>1438</v>
      </c>
    </row>
    <row r="546" spans="1:5" x14ac:dyDescent="0.25">
      <c r="A546" s="334" t="s">
        <v>1710</v>
      </c>
      <c r="B546" s="336" t="s">
        <v>1709</v>
      </c>
      <c r="C546" s="337"/>
      <c r="D546" s="340" t="s">
        <v>46</v>
      </c>
      <c r="E546" s="291" t="s">
        <v>1437</v>
      </c>
    </row>
    <row r="547" spans="1:5" x14ac:dyDescent="0.25">
      <c r="A547" s="335"/>
      <c r="B547" s="338"/>
      <c r="C547" s="339"/>
      <c r="D547" s="341"/>
      <c r="E547" s="292" t="s">
        <v>1438</v>
      </c>
    </row>
    <row r="548" spans="1:5" x14ac:dyDescent="0.25">
      <c r="A548" s="326" t="s">
        <v>1711</v>
      </c>
      <c r="B548" s="328" t="s">
        <v>1709</v>
      </c>
      <c r="C548" s="329"/>
      <c r="D548" s="332" t="s">
        <v>46</v>
      </c>
      <c r="E548" s="293" t="s">
        <v>1437</v>
      </c>
    </row>
    <row r="549" spans="1:5" x14ac:dyDescent="0.25">
      <c r="A549" s="327"/>
      <c r="B549" s="330"/>
      <c r="C549" s="331"/>
      <c r="D549" s="333"/>
      <c r="E549" s="294" t="s">
        <v>1438</v>
      </c>
    </row>
    <row r="550" spans="1:5" x14ac:dyDescent="0.25">
      <c r="A550" s="334" t="s">
        <v>1712</v>
      </c>
      <c r="B550" s="336" t="s">
        <v>1709</v>
      </c>
      <c r="C550" s="337"/>
      <c r="D550" s="340" t="s">
        <v>46</v>
      </c>
      <c r="E550" s="291" t="s">
        <v>1437</v>
      </c>
    </row>
    <row r="551" spans="1:5" x14ac:dyDescent="0.25">
      <c r="A551" s="335"/>
      <c r="B551" s="338"/>
      <c r="C551" s="339"/>
      <c r="D551" s="341"/>
      <c r="E551" s="292" t="s">
        <v>1438</v>
      </c>
    </row>
    <row r="552" spans="1:5" x14ac:dyDescent="0.25">
      <c r="A552" s="326" t="s">
        <v>1713</v>
      </c>
      <c r="B552" s="328" t="s">
        <v>1709</v>
      </c>
      <c r="C552" s="329"/>
      <c r="D552" s="332" t="s">
        <v>46</v>
      </c>
      <c r="E552" s="293" t="s">
        <v>1437</v>
      </c>
    </row>
    <row r="553" spans="1:5" x14ac:dyDescent="0.25">
      <c r="A553" s="327"/>
      <c r="B553" s="330"/>
      <c r="C553" s="331"/>
      <c r="D553" s="333"/>
      <c r="E553" s="294" t="s">
        <v>1438</v>
      </c>
    </row>
    <row r="554" spans="1:5" x14ac:dyDescent="0.25">
      <c r="A554" s="334" t="s">
        <v>1714</v>
      </c>
      <c r="B554" s="336" t="s">
        <v>1715</v>
      </c>
      <c r="C554" s="337"/>
      <c r="D554" s="340" t="s">
        <v>46</v>
      </c>
      <c r="E554" s="291" t="s">
        <v>1437</v>
      </c>
    </row>
    <row r="555" spans="1:5" x14ac:dyDescent="0.25">
      <c r="A555" s="335"/>
      <c r="B555" s="338"/>
      <c r="C555" s="339"/>
      <c r="D555" s="341"/>
      <c r="E555" s="292" t="s">
        <v>1438</v>
      </c>
    </row>
    <row r="556" spans="1:5" x14ac:dyDescent="0.25">
      <c r="A556" s="326" t="s">
        <v>1716</v>
      </c>
      <c r="B556" s="328" t="s">
        <v>1715</v>
      </c>
      <c r="C556" s="329"/>
      <c r="D556" s="332" t="s">
        <v>46</v>
      </c>
      <c r="E556" s="293" t="s">
        <v>1437</v>
      </c>
    </row>
    <row r="557" spans="1:5" x14ac:dyDescent="0.25">
      <c r="A557" s="327"/>
      <c r="B557" s="330"/>
      <c r="C557" s="331"/>
      <c r="D557" s="333"/>
      <c r="E557" s="294" t="s">
        <v>1438</v>
      </c>
    </row>
    <row r="558" spans="1:5" x14ac:dyDescent="0.25">
      <c r="A558" s="334" t="s">
        <v>1473</v>
      </c>
      <c r="B558" s="336" t="s">
        <v>1715</v>
      </c>
      <c r="C558" s="337"/>
      <c r="D558" s="340" t="s">
        <v>46</v>
      </c>
      <c r="E558" s="291" t="s">
        <v>1437</v>
      </c>
    </row>
    <row r="559" spans="1:5" x14ac:dyDescent="0.25">
      <c r="A559" s="335"/>
      <c r="B559" s="338"/>
      <c r="C559" s="339"/>
      <c r="D559" s="341"/>
      <c r="E559" s="292" t="s">
        <v>1438</v>
      </c>
    </row>
    <row r="560" spans="1:5" x14ac:dyDescent="0.25">
      <c r="A560" s="326" t="s">
        <v>1717</v>
      </c>
      <c r="B560" s="328" t="s">
        <v>1715</v>
      </c>
      <c r="C560" s="329"/>
      <c r="D560" s="332" t="s">
        <v>46</v>
      </c>
      <c r="E560" s="293" t="s">
        <v>1437</v>
      </c>
    </row>
    <row r="561" spans="1:5" x14ac:dyDescent="0.25">
      <c r="A561" s="327"/>
      <c r="B561" s="330"/>
      <c r="C561" s="331"/>
      <c r="D561" s="333"/>
      <c r="E561" s="294" t="s">
        <v>1438</v>
      </c>
    </row>
    <row r="562" spans="1:5" x14ac:dyDescent="0.25">
      <c r="A562" s="334" t="s">
        <v>1718</v>
      </c>
      <c r="B562" s="336" t="s">
        <v>1715</v>
      </c>
      <c r="C562" s="337"/>
      <c r="D562" s="340" t="s">
        <v>46</v>
      </c>
      <c r="E562" s="291" t="s">
        <v>1437</v>
      </c>
    </row>
    <row r="563" spans="1:5" x14ac:dyDescent="0.25">
      <c r="A563" s="335"/>
      <c r="B563" s="338"/>
      <c r="C563" s="339"/>
      <c r="D563" s="341"/>
      <c r="E563" s="292" t="s">
        <v>1438</v>
      </c>
    </row>
    <row r="564" spans="1:5" x14ac:dyDescent="0.25">
      <c r="A564" s="326" t="s">
        <v>1719</v>
      </c>
      <c r="B564" s="328" t="s">
        <v>1715</v>
      </c>
      <c r="C564" s="329"/>
      <c r="D564" s="332" t="s">
        <v>46</v>
      </c>
      <c r="E564" s="293" t="s">
        <v>1437</v>
      </c>
    </row>
    <row r="565" spans="1:5" x14ac:dyDescent="0.25">
      <c r="A565" s="327"/>
      <c r="B565" s="330"/>
      <c r="C565" s="331"/>
      <c r="D565" s="333"/>
      <c r="E565" s="294" t="s">
        <v>1438</v>
      </c>
    </row>
    <row r="566" spans="1:5" x14ac:dyDescent="0.25">
      <c r="A566" s="334" t="s">
        <v>1720</v>
      </c>
      <c r="B566" s="336" t="s">
        <v>1715</v>
      </c>
      <c r="C566" s="337"/>
      <c r="D566" s="340" t="s">
        <v>46</v>
      </c>
      <c r="E566" s="291" t="s">
        <v>1437</v>
      </c>
    </row>
    <row r="567" spans="1:5" x14ac:dyDescent="0.25">
      <c r="A567" s="335"/>
      <c r="B567" s="338"/>
      <c r="C567" s="339"/>
      <c r="D567" s="341"/>
      <c r="E567" s="292" t="s">
        <v>1438</v>
      </c>
    </row>
    <row r="568" spans="1:5" x14ac:dyDescent="0.25">
      <c r="A568" s="326" t="s">
        <v>1721</v>
      </c>
      <c r="B568" s="328" t="s">
        <v>1715</v>
      </c>
      <c r="C568" s="329"/>
      <c r="D568" s="332" t="s">
        <v>46</v>
      </c>
      <c r="E568" s="293" t="s">
        <v>1437</v>
      </c>
    </row>
    <row r="569" spans="1:5" x14ac:dyDescent="0.25">
      <c r="A569" s="327"/>
      <c r="B569" s="330"/>
      <c r="C569" s="331"/>
      <c r="D569" s="333"/>
      <c r="E569" s="294" t="s">
        <v>1438</v>
      </c>
    </row>
    <row r="570" spans="1:5" x14ac:dyDescent="0.25">
      <c r="A570" s="334" t="s">
        <v>1722</v>
      </c>
      <c r="B570" s="336" t="s">
        <v>1715</v>
      </c>
      <c r="C570" s="337"/>
      <c r="D570" s="340" t="s">
        <v>46</v>
      </c>
      <c r="E570" s="291" t="s">
        <v>1437</v>
      </c>
    </row>
    <row r="571" spans="1:5" x14ac:dyDescent="0.25">
      <c r="A571" s="335"/>
      <c r="B571" s="338"/>
      <c r="C571" s="339"/>
      <c r="D571" s="341"/>
      <c r="E571" s="292" t="s">
        <v>1438</v>
      </c>
    </row>
    <row r="572" spans="1:5" x14ac:dyDescent="0.25">
      <c r="A572" s="326" t="s">
        <v>1723</v>
      </c>
      <c r="B572" s="328" t="s">
        <v>1715</v>
      </c>
      <c r="C572" s="329"/>
      <c r="D572" s="332" t="s">
        <v>46</v>
      </c>
      <c r="E572" s="293" t="s">
        <v>1437</v>
      </c>
    </row>
    <row r="573" spans="1:5" x14ac:dyDescent="0.25">
      <c r="A573" s="327"/>
      <c r="B573" s="330"/>
      <c r="C573" s="331"/>
      <c r="D573" s="333"/>
      <c r="E573" s="294" t="s">
        <v>1438</v>
      </c>
    </row>
    <row r="574" spans="1:5" x14ac:dyDescent="0.25">
      <c r="A574" s="334" t="s">
        <v>1724</v>
      </c>
      <c r="B574" s="336" t="s">
        <v>1715</v>
      </c>
      <c r="C574" s="337"/>
      <c r="D574" s="340" t="s">
        <v>46</v>
      </c>
      <c r="E574" s="291" t="s">
        <v>1437</v>
      </c>
    </row>
    <row r="575" spans="1:5" x14ac:dyDescent="0.25">
      <c r="A575" s="335"/>
      <c r="B575" s="338"/>
      <c r="C575" s="339"/>
      <c r="D575" s="341"/>
      <c r="E575" s="292" t="s">
        <v>1438</v>
      </c>
    </row>
    <row r="576" spans="1:5" x14ac:dyDescent="0.25">
      <c r="A576" s="326" t="s">
        <v>1725</v>
      </c>
      <c r="B576" s="328" t="s">
        <v>1715</v>
      </c>
      <c r="C576" s="329"/>
      <c r="D576" s="332" t="s">
        <v>46</v>
      </c>
      <c r="E576" s="293" t="s">
        <v>1437</v>
      </c>
    </row>
    <row r="577" spans="1:5" x14ac:dyDescent="0.25">
      <c r="A577" s="327"/>
      <c r="B577" s="330"/>
      <c r="C577" s="331"/>
      <c r="D577" s="333"/>
      <c r="E577" s="294" t="s">
        <v>1438</v>
      </c>
    </row>
    <row r="578" spans="1:5" x14ac:dyDescent="0.25">
      <c r="A578" s="334" t="s">
        <v>1726</v>
      </c>
      <c r="B578" s="336" t="s">
        <v>1715</v>
      </c>
      <c r="C578" s="337"/>
      <c r="D578" s="340" t="s">
        <v>46</v>
      </c>
      <c r="E578" s="291" t="s">
        <v>1437</v>
      </c>
    </row>
    <row r="579" spans="1:5" x14ac:dyDescent="0.25">
      <c r="A579" s="335"/>
      <c r="B579" s="338"/>
      <c r="C579" s="339"/>
      <c r="D579" s="341"/>
      <c r="E579" s="292" t="s">
        <v>1438</v>
      </c>
    </row>
    <row r="580" spans="1:5" x14ac:dyDescent="0.25">
      <c r="A580" s="326" t="s">
        <v>1727</v>
      </c>
      <c r="B580" s="328" t="s">
        <v>1728</v>
      </c>
      <c r="C580" s="329"/>
      <c r="D580" s="332" t="s">
        <v>46</v>
      </c>
      <c r="E580" s="293" t="s">
        <v>1437</v>
      </c>
    </row>
    <row r="581" spans="1:5" x14ac:dyDescent="0.25">
      <c r="A581" s="327"/>
      <c r="B581" s="330"/>
      <c r="C581" s="331"/>
      <c r="D581" s="333"/>
      <c r="E581" s="294" t="s">
        <v>1438</v>
      </c>
    </row>
    <row r="582" spans="1:5" x14ac:dyDescent="0.25">
      <c r="A582" s="334" t="s">
        <v>1729</v>
      </c>
      <c r="B582" s="336" t="s">
        <v>1728</v>
      </c>
      <c r="C582" s="337"/>
      <c r="D582" s="340" t="s">
        <v>46</v>
      </c>
      <c r="E582" s="291" t="s">
        <v>1437</v>
      </c>
    </row>
    <row r="583" spans="1:5" x14ac:dyDescent="0.25">
      <c r="A583" s="335"/>
      <c r="B583" s="338"/>
      <c r="C583" s="339"/>
      <c r="D583" s="341"/>
      <c r="E583" s="292" t="s">
        <v>1438</v>
      </c>
    </row>
    <row r="584" spans="1:5" x14ac:dyDescent="0.25">
      <c r="A584" s="326" t="s">
        <v>1730</v>
      </c>
      <c r="B584" s="328" t="s">
        <v>1728</v>
      </c>
      <c r="C584" s="329"/>
      <c r="D584" s="332" t="s">
        <v>46</v>
      </c>
      <c r="E584" s="293" t="s">
        <v>1437</v>
      </c>
    </row>
    <row r="585" spans="1:5" x14ac:dyDescent="0.25">
      <c r="A585" s="327"/>
      <c r="B585" s="330"/>
      <c r="C585" s="331"/>
      <c r="D585" s="333"/>
      <c r="E585" s="294" t="s">
        <v>1438</v>
      </c>
    </row>
    <row r="586" spans="1:5" x14ac:dyDescent="0.25">
      <c r="A586" s="334" t="s">
        <v>1731</v>
      </c>
      <c r="B586" s="336" t="s">
        <v>1728</v>
      </c>
      <c r="C586" s="337"/>
      <c r="D586" s="340" t="s">
        <v>46</v>
      </c>
      <c r="E586" s="291" t="s">
        <v>1437</v>
      </c>
    </row>
    <row r="587" spans="1:5" x14ac:dyDescent="0.25">
      <c r="A587" s="335"/>
      <c r="B587" s="338"/>
      <c r="C587" s="339"/>
      <c r="D587" s="341"/>
      <c r="E587" s="292" t="s">
        <v>1438</v>
      </c>
    </row>
    <row r="588" spans="1:5" x14ac:dyDescent="0.25">
      <c r="A588" s="326" t="s">
        <v>1732</v>
      </c>
      <c r="B588" s="328" t="s">
        <v>1728</v>
      </c>
      <c r="C588" s="329"/>
      <c r="D588" s="332" t="s">
        <v>46</v>
      </c>
      <c r="E588" s="293" t="s">
        <v>1437</v>
      </c>
    </row>
    <row r="589" spans="1:5" x14ac:dyDescent="0.25">
      <c r="A589" s="327"/>
      <c r="B589" s="330"/>
      <c r="C589" s="331"/>
      <c r="D589" s="333"/>
      <c r="E589" s="294" t="s">
        <v>1438</v>
      </c>
    </row>
    <row r="590" spans="1:5" x14ac:dyDescent="0.25">
      <c r="A590" s="334" t="s">
        <v>1733</v>
      </c>
      <c r="B590" s="336" t="s">
        <v>1728</v>
      </c>
      <c r="C590" s="337"/>
      <c r="D590" s="340" t="s">
        <v>46</v>
      </c>
      <c r="E590" s="291" t="s">
        <v>1437</v>
      </c>
    </row>
    <row r="591" spans="1:5" x14ac:dyDescent="0.25">
      <c r="A591" s="335"/>
      <c r="B591" s="338"/>
      <c r="C591" s="339"/>
      <c r="D591" s="341"/>
      <c r="E591" s="292" t="s">
        <v>1438</v>
      </c>
    </row>
    <row r="592" spans="1:5" x14ac:dyDescent="0.25">
      <c r="A592" s="326" t="s">
        <v>1734</v>
      </c>
      <c r="B592" s="328" t="s">
        <v>1728</v>
      </c>
      <c r="C592" s="329"/>
      <c r="D592" s="332" t="s">
        <v>46</v>
      </c>
      <c r="E592" s="293" t="s">
        <v>1437</v>
      </c>
    </row>
    <row r="593" spans="1:5" x14ac:dyDescent="0.25">
      <c r="A593" s="327"/>
      <c r="B593" s="330"/>
      <c r="C593" s="331"/>
      <c r="D593" s="333"/>
      <c r="E593" s="294" t="s">
        <v>1438</v>
      </c>
    </row>
    <row r="594" spans="1:5" x14ac:dyDescent="0.25">
      <c r="A594" s="334" t="s">
        <v>1735</v>
      </c>
      <c r="B594" s="336" t="s">
        <v>1736</v>
      </c>
      <c r="C594" s="337"/>
      <c r="D594" s="340" t="s">
        <v>46</v>
      </c>
      <c r="E594" s="291" t="s">
        <v>1437</v>
      </c>
    </row>
    <row r="595" spans="1:5" x14ac:dyDescent="0.25">
      <c r="A595" s="335"/>
      <c r="B595" s="338"/>
      <c r="C595" s="339"/>
      <c r="D595" s="341"/>
      <c r="E595" s="292" t="s">
        <v>1438</v>
      </c>
    </row>
    <row r="596" spans="1:5" x14ac:dyDescent="0.25">
      <c r="A596" s="326" t="s">
        <v>1737</v>
      </c>
      <c r="B596" s="328" t="s">
        <v>1736</v>
      </c>
      <c r="C596" s="329"/>
      <c r="D596" s="332" t="s">
        <v>46</v>
      </c>
      <c r="E596" s="293" t="s">
        <v>1437</v>
      </c>
    </row>
    <row r="597" spans="1:5" x14ac:dyDescent="0.25">
      <c r="A597" s="327"/>
      <c r="B597" s="330"/>
      <c r="C597" s="331"/>
      <c r="D597" s="333"/>
      <c r="E597" s="294" t="s">
        <v>1438</v>
      </c>
    </row>
    <row r="598" spans="1:5" x14ac:dyDescent="0.25">
      <c r="A598" s="334" t="s">
        <v>1738</v>
      </c>
      <c r="B598" s="336" t="s">
        <v>1736</v>
      </c>
      <c r="C598" s="337"/>
      <c r="D598" s="340" t="s">
        <v>46</v>
      </c>
      <c r="E598" s="291" t="s">
        <v>1437</v>
      </c>
    </row>
    <row r="599" spans="1:5" x14ac:dyDescent="0.25">
      <c r="A599" s="335"/>
      <c r="B599" s="338"/>
      <c r="C599" s="339"/>
      <c r="D599" s="341"/>
      <c r="E599" s="292" t="s">
        <v>1438</v>
      </c>
    </row>
    <row r="600" spans="1:5" x14ac:dyDescent="0.25">
      <c r="A600" s="326" t="s">
        <v>1739</v>
      </c>
      <c r="B600" s="328" t="s">
        <v>1736</v>
      </c>
      <c r="C600" s="329"/>
      <c r="D600" s="332" t="s">
        <v>46</v>
      </c>
      <c r="E600" s="293" t="s">
        <v>1437</v>
      </c>
    </row>
    <row r="601" spans="1:5" x14ac:dyDescent="0.25">
      <c r="A601" s="327"/>
      <c r="B601" s="330"/>
      <c r="C601" s="331"/>
      <c r="D601" s="333"/>
      <c r="E601" s="294" t="s">
        <v>1438</v>
      </c>
    </row>
    <row r="602" spans="1:5" x14ac:dyDescent="0.25">
      <c r="A602" s="334" t="s">
        <v>1740</v>
      </c>
      <c r="B602" s="336" t="s">
        <v>1736</v>
      </c>
      <c r="C602" s="337"/>
      <c r="D602" s="340" t="s">
        <v>46</v>
      </c>
      <c r="E602" s="291" t="s">
        <v>1437</v>
      </c>
    </row>
    <row r="603" spans="1:5" x14ac:dyDescent="0.25">
      <c r="A603" s="335"/>
      <c r="B603" s="338"/>
      <c r="C603" s="339"/>
      <c r="D603" s="341"/>
      <c r="E603" s="292" t="s">
        <v>1438</v>
      </c>
    </row>
    <row r="604" spans="1:5" x14ac:dyDescent="0.25">
      <c r="A604" s="326" t="s">
        <v>1741</v>
      </c>
      <c r="B604" s="328" t="s">
        <v>1736</v>
      </c>
      <c r="C604" s="329"/>
      <c r="D604" s="332" t="s">
        <v>46</v>
      </c>
      <c r="E604" s="293" t="s">
        <v>1437</v>
      </c>
    </row>
    <row r="605" spans="1:5" x14ac:dyDescent="0.25">
      <c r="A605" s="327"/>
      <c r="B605" s="330"/>
      <c r="C605" s="331"/>
      <c r="D605" s="333"/>
      <c r="E605" s="294" t="s">
        <v>1438</v>
      </c>
    </row>
    <row r="606" spans="1:5" x14ac:dyDescent="0.25">
      <c r="A606" s="334" t="s">
        <v>1742</v>
      </c>
      <c r="B606" s="336" t="s">
        <v>1736</v>
      </c>
      <c r="C606" s="337"/>
      <c r="D606" s="340" t="s">
        <v>46</v>
      </c>
      <c r="E606" s="291" t="s">
        <v>1437</v>
      </c>
    </row>
    <row r="607" spans="1:5" x14ac:dyDescent="0.25">
      <c r="A607" s="335"/>
      <c r="B607" s="338"/>
      <c r="C607" s="339"/>
      <c r="D607" s="341"/>
      <c r="E607" s="292" t="s">
        <v>1438</v>
      </c>
    </row>
    <row r="608" spans="1:5" x14ac:dyDescent="0.25">
      <c r="A608" s="326" t="s">
        <v>1743</v>
      </c>
      <c r="B608" s="328" t="s">
        <v>1736</v>
      </c>
      <c r="C608" s="329"/>
      <c r="D608" s="332" t="s">
        <v>46</v>
      </c>
      <c r="E608" s="293" t="s">
        <v>1437</v>
      </c>
    </row>
    <row r="609" spans="1:5" x14ac:dyDescent="0.25">
      <c r="A609" s="327"/>
      <c r="B609" s="330"/>
      <c r="C609" s="331"/>
      <c r="D609" s="333"/>
      <c r="E609" s="294" t="s">
        <v>1438</v>
      </c>
    </row>
    <row r="610" spans="1:5" x14ac:dyDescent="0.25">
      <c r="A610" s="334" t="s">
        <v>1744</v>
      </c>
      <c r="B610" s="336" t="s">
        <v>1736</v>
      </c>
      <c r="C610" s="337"/>
      <c r="D610" s="340" t="s">
        <v>46</v>
      </c>
      <c r="E610" s="291" t="s">
        <v>1437</v>
      </c>
    </row>
    <row r="611" spans="1:5" x14ac:dyDescent="0.25">
      <c r="A611" s="335"/>
      <c r="B611" s="338"/>
      <c r="C611" s="339"/>
      <c r="D611" s="341"/>
      <c r="E611" s="292" t="s">
        <v>1438</v>
      </c>
    </row>
    <row r="612" spans="1:5" x14ac:dyDescent="0.25">
      <c r="A612" s="326" t="s">
        <v>1745</v>
      </c>
      <c r="B612" s="328" t="s">
        <v>1736</v>
      </c>
      <c r="C612" s="329"/>
      <c r="D612" s="332" t="s">
        <v>46</v>
      </c>
      <c r="E612" s="293" t="s">
        <v>1437</v>
      </c>
    </row>
    <row r="613" spans="1:5" x14ac:dyDescent="0.25">
      <c r="A613" s="327"/>
      <c r="B613" s="330"/>
      <c r="C613" s="331"/>
      <c r="D613" s="333"/>
      <c r="E613" s="294" t="s">
        <v>1438</v>
      </c>
    </row>
    <row r="614" spans="1:5" x14ac:dyDescent="0.25">
      <c r="A614" s="334" t="s">
        <v>1746</v>
      </c>
      <c r="B614" s="336" t="s">
        <v>1736</v>
      </c>
      <c r="C614" s="337"/>
      <c r="D614" s="340" t="s">
        <v>46</v>
      </c>
      <c r="E614" s="291" t="s">
        <v>1437</v>
      </c>
    </row>
    <row r="615" spans="1:5" x14ac:dyDescent="0.25">
      <c r="A615" s="335"/>
      <c r="B615" s="338"/>
      <c r="C615" s="339"/>
      <c r="D615" s="341"/>
      <c r="E615" s="292" t="s">
        <v>1438</v>
      </c>
    </row>
    <row r="616" spans="1:5" x14ac:dyDescent="0.25">
      <c r="A616" s="326" t="s">
        <v>1747</v>
      </c>
      <c r="B616" s="328" t="s">
        <v>1736</v>
      </c>
      <c r="C616" s="329"/>
      <c r="D616" s="332" t="s">
        <v>46</v>
      </c>
      <c r="E616" s="293" t="s">
        <v>1437</v>
      </c>
    </row>
    <row r="617" spans="1:5" x14ac:dyDescent="0.25">
      <c r="A617" s="327"/>
      <c r="B617" s="330"/>
      <c r="C617" s="331"/>
      <c r="D617" s="333"/>
      <c r="E617" s="294" t="s">
        <v>1438</v>
      </c>
    </row>
    <row r="618" spans="1:5" x14ac:dyDescent="0.25">
      <c r="A618" s="334" t="s">
        <v>1748</v>
      </c>
      <c r="B618" s="336" t="s">
        <v>1749</v>
      </c>
      <c r="C618" s="337"/>
      <c r="D618" s="340" t="s">
        <v>46</v>
      </c>
      <c r="E618" s="291" t="s">
        <v>1437</v>
      </c>
    </row>
    <row r="619" spans="1:5" x14ac:dyDescent="0.25">
      <c r="A619" s="335"/>
      <c r="B619" s="338"/>
      <c r="C619" s="339"/>
      <c r="D619" s="341"/>
      <c r="E619" s="292" t="s">
        <v>1438</v>
      </c>
    </row>
    <row r="620" spans="1:5" x14ac:dyDescent="0.25">
      <c r="A620" s="326" t="s">
        <v>1750</v>
      </c>
      <c r="B620" s="328" t="s">
        <v>1749</v>
      </c>
      <c r="C620" s="329"/>
      <c r="D620" s="332" t="s">
        <v>46</v>
      </c>
      <c r="E620" s="293" t="s">
        <v>1437</v>
      </c>
    </row>
    <row r="621" spans="1:5" x14ac:dyDescent="0.25">
      <c r="A621" s="327"/>
      <c r="B621" s="330"/>
      <c r="C621" s="331"/>
      <c r="D621" s="333"/>
      <c r="E621" s="294" t="s">
        <v>1438</v>
      </c>
    </row>
    <row r="622" spans="1:5" x14ac:dyDescent="0.25">
      <c r="A622" s="334" t="s">
        <v>1751</v>
      </c>
      <c r="B622" s="336" t="s">
        <v>1749</v>
      </c>
      <c r="C622" s="337"/>
      <c r="D622" s="340" t="s">
        <v>46</v>
      </c>
      <c r="E622" s="291" t="s">
        <v>1437</v>
      </c>
    </row>
    <row r="623" spans="1:5" x14ac:dyDescent="0.25">
      <c r="A623" s="335"/>
      <c r="B623" s="338"/>
      <c r="C623" s="339"/>
      <c r="D623" s="341"/>
      <c r="E623" s="292" t="s">
        <v>1438</v>
      </c>
    </row>
    <row r="624" spans="1:5" x14ac:dyDescent="0.25">
      <c r="A624" s="326" t="s">
        <v>1752</v>
      </c>
      <c r="B624" s="328" t="s">
        <v>1749</v>
      </c>
      <c r="C624" s="329"/>
      <c r="D624" s="332" t="s">
        <v>46</v>
      </c>
      <c r="E624" s="293" t="s">
        <v>1437</v>
      </c>
    </row>
    <row r="625" spans="1:5" x14ac:dyDescent="0.25">
      <c r="A625" s="327"/>
      <c r="B625" s="330"/>
      <c r="C625" s="331"/>
      <c r="D625" s="333"/>
      <c r="E625" s="294" t="s">
        <v>1438</v>
      </c>
    </row>
    <row r="626" spans="1:5" x14ac:dyDescent="0.25">
      <c r="A626" s="334" t="s">
        <v>1753</v>
      </c>
      <c r="B626" s="336" t="s">
        <v>1754</v>
      </c>
      <c r="C626" s="337"/>
      <c r="D626" s="340" t="s">
        <v>46</v>
      </c>
      <c r="E626" s="291" t="s">
        <v>1437</v>
      </c>
    </row>
    <row r="627" spans="1:5" x14ac:dyDescent="0.25">
      <c r="A627" s="335"/>
      <c r="B627" s="338"/>
      <c r="C627" s="339"/>
      <c r="D627" s="341"/>
      <c r="E627" s="292" t="s">
        <v>1438</v>
      </c>
    </row>
    <row r="628" spans="1:5" x14ac:dyDescent="0.25">
      <c r="A628" s="326" t="s">
        <v>1755</v>
      </c>
      <c r="B628" s="328" t="s">
        <v>1754</v>
      </c>
      <c r="C628" s="329"/>
      <c r="D628" s="332" t="s">
        <v>46</v>
      </c>
      <c r="E628" s="293" t="s">
        <v>1437</v>
      </c>
    </row>
    <row r="629" spans="1:5" x14ac:dyDescent="0.25">
      <c r="A629" s="327"/>
      <c r="B629" s="330"/>
      <c r="C629" s="331"/>
      <c r="D629" s="333"/>
      <c r="E629" s="294" t="s">
        <v>1438</v>
      </c>
    </row>
    <row r="630" spans="1:5" x14ac:dyDescent="0.25">
      <c r="A630" s="334" t="s">
        <v>1756</v>
      </c>
      <c r="B630" s="336" t="s">
        <v>1754</v>
      </c>
      <c r="C630" s="337"/>
      <c r="D630" s="340" t="s">
        <v>46</v>
      </c>
      <c r="E630" s="291" t="s">
        <v>1437</v>
      </c>
    </row>
    <row r="631" spans="1:5" x14ac:dyDescent="0.25">
      <c r="A631" s="335"/>
      <c r="B631" s="338"/>
      <c r="C631" s="339"/>
      <c r="D631" s="341"/>
      <c r="E631" s="292" t="s">
        <v>1438</v>
      </c>
    </row>
    <row r="632" spans="1:5" x14ac:dyDescent="0.25">
      <c r="A632" s="326" t="s">
        <v>1757</v>
      </c>
      <c r="B632" s="328" t="s">
        <v>1754</v>
      </c>
      <c r="C632" s="329"/>
      <c r="D632" s="332" t="s">
        <v>46</v>
      </c>
      <c r="E632" s="293" t="s">
        <v>1437</v>
      </c>
    </row>
    <row r="633" spans="1:5" x14ac:dyDescent="0.25">
      <c r="A633" s="327"/>
      <c r="B633" s="330"/>
      <c r="C633" s="331"/>
      <c r="D633" s="333"/>
      <c r="E633" s="294" t="s">
        <v>1438</v>
      </c>
    </row>
    <row r="634" spans="1:5" x14ac:dyDescent="0.25">
      <c r="A634" s="334" t="s">
        <v>1758</v>
      </c>
      <c r="B634" s="336" t="s">
        <v>1754</v>
      </c>
      <c r="C634" s="337"/>
      <c r="D634" s="340" t="s">
        <v>46</v>
      </c>
      <c r="E634" s="291" t="s">
        <v>1437</v>
      </c>
    </row>
    <row r="635" spans="1:5" x14ac:dyDescent="0.25">
      <c r="A635" s="335"/>
      <c r="B635" s="338"/>
      <c r="C635" s="339"/>
      <c r="D635" s="341"/>
      <c r="E635" s="292" t="s">
        <v>1438</v>
      </c>
    </row>
    <row r="636" spans="1:5" x14ac:dyDescent="0.25">
      <c r="A636" s="326" t="s">
        <v>1759</v>
      </c>
      <c r="B636" s="328" t="s">
        <v>1754</v>
      </c>
      <c r="C636" s="329"/>
      <c r="D636" s="332" t="s">
        <v>46</v>
      </c>
      <c r="E636" s="293" t="s">
        <v>1437</v>
      </c>
    </row>
    <row r="637" spans="1:5" x14ac:dyDescent="0.25">
      <c r="A637" s="327"/>
      <c r="B637" s="330"/>
      <c r="C637" s="331"/>
      <c r="D637" s="333"/>
      <c r="E637" s="294" t="s">
        <v>1438</v>
      </c>
    </row>
    <row r="638" spans="1:5" x14ac:dyDescent="0.25">
      <c r="A638" s="334" t="s">
        <v>1760</v>
      </c>
      <c r="B638" s="336" t="s">
        <v>1761</v>
      </c>
      <c r="C638" s="337"/>
      <c r="D638" s="340" t="s">
        <v>46</v>
      </c>
      <c r="E638" s="291" t="s">
        <v>1437</v>
      </c>
    </row>
    <row r="639" spans="1:5" x14ac:dyDescent="0.25">
      <c r="A639" s="335"/>
      <c r="B639" s="338"/>
      <c r="C639" s="339"/>
      <c r="D639" s="341"/>
      <c r="E639" s="292" t="s">
        <v>1438</v>
      </c>
    </row>
    <row r="640" spans="1:5" x14ac:dyDescent="0.25">
      <c r="A640" s="326" t="s">
        <v>1762</v>
      </c>
      <c r="B640" s="328" t="s">
        <v>1761</v>
      </c>
      <c r="C640" s="329"/>
      <c r="D640" s="332" t="s">
        <v>46</v>
      </c>
      <c r="E640" s="293" t="s">
        <v>1437</v>
      </c>
    </row>
    <row r="641" spans="1:5" x14ac:dyDescent="0.25">
      <c r="A641" s="327"/>
      <c r="B641" s="330"/>
      <c r="C641" s="331"/>
      <c r="D641" s="333"/>
      <c r="E641" s="294" t="s">
        <v>1438</v>
      </c>
    </row>
    <row r="642" spans="1:5" x14ac:dyDescent="0.25">
      <c r="A642" s="334" t="s">
        <v>1763</v>
      </c>
      <c r="B642" s="336" t="s">
        <v>1761</v>
      </c>
      <c r="C642" s="337"/>
      <c r="D642" s="340" t="s">
        <v>46</v>
      </c>
      <c r="E642" s="291" t="s">
        <v>1437</v>
      </c>
    </row>
    <row r="643" spans="1:5" x14ac:dyDescent="0.25">
      <c r="A643" s="335"/>
      <c r="B643" s="338"/>
      <c r="C643" s="339"/>
      <c r="D643" s="341"/>
      <c r="E643" s="292" t="s">
        <v>1438</v>
      </c>
    </row>
    <row r="644" spans="1:5" x14ac:dyDescent="0.25">
      <c r="A644" s="326" t="s">
        <v>1764</v>
      </c>
      <c r="B644" s="328" t="s">
        <v>1761</v>
      </c>
      <c r="C644" s="329"/>
      <c r="D644" s="332" t="s">
        <v>46</v>
      </c>
      <c r="E644" s="293" t="s">
        <v>1437</v>
      </c>
    </row>
    <row r="645" spans="1:5" x14ac:dyDescent="0.25">
      <c r="A645" s="327"/>
      <c r="B645" s="330"/>
      <c r="C645" s="331"/>
      <c r="D645" s="333"/>
      <c r="E645" s="294" t="s">
        <v>1438</v>
      </c>
    </row>
    <row r="646" spans="1:5" x14ac:dyDescent="0.25">
      <c r="A646" s="334" t="s">
        <v>1765</v>
      </c>
      <c r="B646" s="336" t="s">
        <v>1761</v>
      </c>
      <c r="C646" s="337"/>
      <c r="D646" s="340" t="s">
        <v>46</v>
      </c>
      <c r="E646" s="291" t="s">
        <v>1437</v>
      </c>
    </row>
    <row r="647" spans="1:5" x14ac:dyDescent="0.25">
      <c r="A647" s="335"/>
      <c r="B647" s="338"/>
      <c r="C647" s="339"/>
      <c r="D647" s="341"/>
      <c r="E647" s="292" t="s">
        <v>1438</v>
      </c>
    </row>
    <row r="648" spans="1:5" x14ac:dyDescent="0.25">
      <c r="A648" s="326" t="s">
        <v>1766</v>
      </c>
      <c r="B648" s="328" t="s">
        <v>1761</v>
      </c>
      <c r="C648" s="329"/>
      <c r="D648" s="332" t="s">
        <v>46</v>
      </c>
      <c r="E648" s="293" t="s">
        <v>1437</v>
      </c>
    </row>
    <row r="649" spans="1:5" x14ac:dyDescent="0.25">
      <c r="A649" s="327"/>
      <c r="B649" s="330"/>
      <c r="C649" s="331"/>
      <c r="D649" s="333"/>
      <c r="E649" s="294" t="s">
        <v>1438</v>
      </c>
    </row>
    <row r="650" spans="1:5" x14ac:dyDescent="0.25">
      <c r="A650" s="334" t="s">
        <v>1767</v>
      </c>
      <c r="B650" s="336" t="s">
        <v>1761</v>
      </c>
      <c r="C650" s="337"/>
      <c r="D650" s="340" t="s">
        <v>46</v>
      </c>
      <c r="E650" s="291" t="s">
        <v>1437</v>
      </c>
    </row>
    <row r="651" spans="1:5" x14ac:dyDescent="0.25">
      <c r="A651" s="335"/>
      <c r="B651" s="338"/>
      <c r="C651" s="339"/>
      <c r="D651" s="341"/>
      <c r="E651" s="292" t="s">
        <v>1438</v>
      </c>
    </row>
    <row r="652" spans="1:5" x14ac:dyDescent="0.25">
      <c r="A652" s="326" t="s">
        <v>1768</v>
      </c>
      <c r="B652" s="328" t="s">
        <v>1761</v>
      </c>
      <c r="C652" s="329"/>
      <c r="D652" s="332" t="s">
        <v>46</v>
      </c>
      <c r="E652" s="293" t="s">
        <v>1437</v>
      </c>
    </row>
    <row r="653" spans="1:5" x14ac:dyDescent="0.25">
      <c r="A653" s="327"/>
      <c r="B653" s="330"/>
      <c r="C653" s="331"/>
      <c r="D653" s="333"/>
      <c r="E653" s="294" t="s">
        <v>1438</v>
      </c>
    </row>
    <row r="654" spans="1:5" x14ac:dyDescent="0.25">
      <c r="A654" s="334" t="s">
        <v>1769</v>
      </c>
      <c r="B654" s="336" t="s">
        <v>1770</v>
      </c>
      <c r="C654" s="337"/>
      <c r="D654" s="340" t="s">
        <v>46</v>
      </c>
      <c r="E654" s="291" t="s">
        <v>1437</v>
      </c>
    </row>
    <row r="655" spans="1:5" x14ac:dyDescent="0.25">
      <c r="A655" s="335"/>
      <c r="B655" s="338"/>
      <c r="C655" s="339"/>
      <c r="D655" s="341"/>
      <c r="E655" s="292" t="s">
        <v>1438</v>
      </c>
    </row>
    <row r="656" spans="1:5" x14ac:dyDescent="0.25">
      <c r="A656" s="326" t="s">
        <v>1771</v>
      </c>
      <c r="B656" s="328" t="s">
        <v>1770</v>
      </c>
      <c r="C656" s="329"/>
      <c r="D656" s="332" t="s">
        <v>46</v>
      </c>
      <c r="E656" s="293" t="s">
        <v>1437</v>
      </c>
    </row>
    <row r="657" spans="1:5" x14ac:dyDescent="0.25">
      <c r="A657" s="327"/>
      <c r="B657" s="330"/>
      <c r="C657" s="331"/>
      <c r="D657" s="333"/>
      <c r="E657" s="294" t="s">
        <v>1438</v>
      </c>
    </row>
    <row r="658" spans="1:5" x14ac:dyDescent="0.25">
      <c r="A658" s="334" t="s">
        <v>1772</v>
      </c>
      <c r="B658" s="336" t="s">
        <v>1770</v>
      </c>
      <c r="C658" s="337"/>
      <c r="D658" s="340" t="s">
        <v>46</v>
      </c>
      <c r="E658" s="291" t="s">
        <v>1437</v>
      </c>
    </row>
    <row r="659" spans="1:5" x14ac:dyDescent="0.25">
      <c r="A659" s="335"/>
      <c r="B659" s="338"/>
      <c r="C659" s="339"/>
      <c r="D659" s="341"/>
      <c r="E659" s="292" t="s">
        <v>1438</v>
      </c>
    </row>
    <row r="660" spans="1:5" x14ac:dyDescent="0.25">
      <c r="A660" s="326" t="s">
        <v>1464</v>
      </c>
      <c r="B660" s="328" t="s">
        <v>1770</v>
      </c>
      <c r="C660" s="329"/>
      <c r="D660" s="332" t="s">
        <v>46</v>
      </c>
      <c r="E660" s="293" t="s">
        <v>1437</v>
      </c>
    </row>
    <row r="661" spans="1:5" x14ac:dyDescent="0.25">
      <c r="A661" s="327"/>
      <c r="B661" s="330"/>
      <c r="C661" s="331"/>
      <c r="D661" s="333"/>
      <c r="E661" s="294" t="s">
        <v>1438</v>
      </c>
    </row>
    <row r="662" spans="1:5" x14ac:dyDescent="0.25">
      <c r="A662" s="334" t="s">
        <v>1773</v>
      </c>
      <c r="B662" s="336" t="s">
        <v>1770</v>
      </c>
      <c r="C662" s="337"/>
      <c r="D662" s="340" t="s">
        <v>46</v>
      </c>
      <c r="E662" s="291" t="s">
        <v>1437</v>
      </c>
    </row>
    <row r="663" spans="1:5" x14ac:dyDescent="0.25">
      <c r="A663" s="335"/>
      <c r="B663" s="338"/>
      <c r="C663" s="339"/>
      <c r="D663" s="341"/>
      <c r="E663" s="292" t="s">
        <v>1438</v>
      </c>
    </row>
    <row r="664" spans="1:5" x14ac:dyDescent="0.25">
      <c r="A664" s="326" t="s">
        <v>1774</v>
      </c>
      <c r="B664" s="328" t="s">
        <v>1770</v>
      </c>
      <c r="C664" s="329"/>
      <c r="D664" s="332" t="s">
        <v>46</v>
      </c>
      <c r="E664" s="293" t="s">
        <v>1437</v>
      </c>
    </row>
    <row r="665" spans="1:5" x14ac:dyDescent="0.25">
      <c r="A665" s="327"/>
      <c r="B665" s="330"/>
      <c r="C665" s="331"/>
      <c r="D665" s="333"/>
      <c r="E665" s="294" t="s">
        <v>1438</v>
      </c>
    </row>
    <row r="666" spans="1:5" x14ac:dyDescent="0.25">
      <c r="A666" s="334" t="s">
        <v>1775</v>
      </c>
      <c r="B666" s="336" t="s">
        <v>1770</v>
      </c>
      <c r="C666" s="337"/>
      <c r="D666" s="340" t="s">
        <v>46</v>
      </c>
      <c r="E666" s="291" t="s">
        <v>1437</v>
      </c>
    </row>
    <row r="667" spans="1:5" x14ac:dyDescent="0.25">
      <c r="A667" s="335"/>
      <c r="B667" s="338"/>
      <c r="C667" s="339"/>
      <c r="D667" s="341"/>
      <c r="E667" s="292" t="s">
        <v>1438</v>
      </c>
    </row>
    <row r="668" spans="1:5" x14ac:dyDescent="0.25">
      <c r="A668" s="326" t="s">
        <v>1776</v>
      </c>
      <c r="B668" s="328" t="s">
        <v>1770</v>
      </c>
      <c r="C668" s="329"/>
      <c r="D668" s="332" t="s">
        <v>46</v>
      </c>
      <c r="E668" s="293" t="s">
        <v>1437</v>
      </c>
    </row>
    <row r="669" spans="1:5" x14ac:dyDescent="0.25">
      <c r="A669" s="327"/>
      <c r="B669" s="330"/>
      <c r="C669" s="331"/>
      <c r="D669" s="333"/>
      <c r="E669" s="294" t="s">
        <v>1438</v>
      </c>
    </row>
    <row r="670" spans="1:5" x14ac:dyDescent="0.25">
      <c r="A670" s="334" t="s">
        <v>1777</v>
      </c>
      <c r="B670" s="336" t="s">
        <v>1770</v>
      </c>
      <c r="C670" s="337"/>
      <c r="D670" s="340" t="s">
        <v>46</v>
      </c>
      <c r="E670" s="291" t="s">
        <v>1437</v>
      </c>
    </row>
    <row r="671" spans="1:5" x14ac:dyDescent="0.25">
      <c r="A671" s="335"/>
      <c r="B671" s="338"/>
      <c r="C671" s="339"/>
      <c r="D671" s="341"/>
      <c r="E671" s="292" t="s">
        <v>1438</v>
      </c>
    </row>
    <row r="672" spans="1:5" x14ac:dyDescent="0.25">
      <c r="A672" s="326" t="s">
        <v>1778</v>
      </c>
      <c r="B672" s="328" t="s">
        <v>1770</v>
      </c>
      <c r="C672" s="329"/>
      <c r="D672" s="332" t="s">
        <v>46</v>
      </c>
      <c r="E672" s="293" t="s">
        <v>1437</v>
      </c>
    </row>
    <row r="673" spans="1:5" x14ac:dyDescent="0.25">
      <c r="A673" s="327"/>
      <c r="B673" s="330"/>
      <c r="C673" s="331"/>
      <c r="D673" s="333"/>
      <c r="E673" s="294" t="s">
        <v>1438</v>
      </c>
    </row>
    <row r="674" spans="1:5" x14ac:dyDescent="0.25">
      <c r="A674" s="334" t="s">
        <v>1779</v>
      </c>
      <c r="B674" s="336" t="s">
        <v>1770</v>
      </c>
      <c r="C674" s="337"/>
      <c r="D674" s="340" t="s">
        <v>46</v>
      </c>
      <c r="E674" s="291" t="s">
        <v>1437</v>
      </c>
    </row>
    <row r="675" spans="1:5" x14ac:dyDescent="0.25">
      <c r="A675" s="335"/>
      <c r="B675" s="338"/>
      <c r="C675" s="339"/>
      <c r="D675" s="341"/>
      <c r="E675" s="292" t="s">
        <v>1438</v>
      </c>
    </row>
    <row r="676" spans="1:5" x14ac:dyDescent="0.25">
      <c r="A676" s="326" t="s">
        <v>1780</v>
      </c>
      <c r="B676" s="328" t="s">
        <v>1770</v>
      </c>
      <c r="C676" s="329"/>
      <c r="D676" s="332" t="s">
        <v>46</v>
      </c>
      <c r="E676" s="293" t="s">
        <v>1437</v>
      </c>
    </row>
    <row r="677" spans="1:5" x14ac:dyDescent="0.25">
      <c r="A677" s="327"/>
      <c r="B677" s="330"/>
      <c r="C677" s="331"/>
      <c r="D677" s="333"/>
      <c r="E677" s="294" t="s">
        <v>1438</v>
      </c>
    </row>
    <row r="678" spans="1:5" x14ac:dyDescent="0.25">
      <c r="A678" s="334" t="s">
        <v>1465</v>
      </c>
      <c r="B678" s="336" t="s">
        <v>1770</v>
      </c>
      <c r="C678" s="337"/>
      <c r="D678" s="340" t="s">
        <v>46</v>
      </c>
      <c r="E678" s="291" t="s">
        <v>1437</v>
      </c>
    </row>
    <row r="679" spans="1:5" x14ac:dyDescent="0.25">
      <c r="A679" s="335"/>
      <c r="B679" s="338"/>
      <c r="C679" s="339"/>
      <c r="D679" s="341"/>
      <c r="E679" s="292" t="s">
        <v>1438</v>
      </c>
    </row>
    <row r="680" spans="1:5" x14ac:dyDescent="0.25">
      <c r="A680" s="326" t="s">
        <v>1781</v>
      </c>
      <c r="B680" s="328" t="s">
        <v>1770</v>
      </c>
      <c r="C680" s="329"/>
      <c r="D680" s="332" t="s">
        <v>46</v>
      </c>
      <c r="E680" s="293" t="s">
        <v>1437</v>
      </c>
    </row>
    <row r="681" spans="1:5" x14ac:dyDescent="0.25">
      <c r="A681" s="327"/>
      <c r="B681" s="330"/>
      <c r="C681" s="331"/>
      <c r="D681" s="333"/>
      <c r="E681" s="294" t="s">
        <v>1438</v>
      </c>
    </row>
    <row r="682" spans="1:5" x14ac:dyDescent="0.25">
      <c r="A682" s="334" t="s">
        <v>1782</v>
      </c>
      <c r="B682" s="336" t="s">
        <v>1770</v>
      </c>
      <c r="C682" s="337"/>
      <c r="D682" s="340" t="s">
        <v>46</v>
      </c>
      <c r="E682" s="291" t="s">
        <v>1437</v>
      </c>
    </row>
    <row r="683" spans="1:5" x14ac:dyDescent="0.25">
      <c r="A683" s="335"/>
      <c r="B683" s="338"/>
      <c r="C683" s="339"/>
      <c r="D683" s="341"/>
      <c r="E683" s="292" t="s">
        <v>1438</v>
      </c>
    </row>
    <row r="684" spans="1:5" x14ac:dyDescent="0.25">
      <c r="A684" s="326" t="s">
        <v>1783</v>
      </c>
      <c r="B684" s="328" t="s">
        <v>1770</v>
      </c>
      <c r="C684" s="329"/>
      <c r="D684" s="332" t="s">
        <v>46</v>
      </c>
      <c r="E684" s="293" t="s">
        <v>1437</v>
      </c>
    </row>
    <row r="685" spans="1:5" x14ac:dyDescent="0.25">
      <c r="A685" s="327"/>
      <c r="B685" s="330"/>
      <c r="C685" s="331"/>
      <c r="D685" s="333"/>
      <c r="E685" s="294" t="s">
        <v>1438</v>
      </c>
    </row>
    <row r="686" spans="1:5" x14ac:dyDescent="0.25">
      <c r="A686" s="334" t="s">
        <v>1784</v>
      </c>
      <c r="B686" s="336" t="s">
        <v>1785</v>
      </c>
      <c r="C686" s="337"/>
      <c r="D686" s="340" t="s">
        <v>46</v>
      </c>
      <c r="E686" s="291" t="s">
        <v>1437</v>
      </c>
    </row>
    <row r="687" spans="1:5" x14ac:dyDescent="0.25">
      <c r="A687" s="335"/>
      <c r="B687" s="338"/>
      <c r="C687" s="339"/>
      <c r="D687" s="341"/>
      <c r="E687" s="292" t="s">
        <v>1438</v>
      </c>
    </row>
    <row r="688" spans="1:5" x14ac:dyDescent="0.25">
      <c r="A688" s="326" t="s">
        <v>1786</v>
      </c>
      <c r="B688" s="328" t="s">
        <v>1785</v>
      </c>
      <c r="C688" s="329"/>
      <c r="D688" s="332" t="s">
        <v>46</v>
      </c>
      <c r="E688" s="293" t="s">
        <v>1437</v>
      </c>
    </row>
    <row r="689" spans="1:5" x14ac:dyDescent="0.25">
      <c r="A689" s="327"/>
      <c r="B689" s="330"/>
      <c r="C689" s="331"/>
      <c r="D689" s="333"/>
      <c r="E689" s="294" t="s">
        <v>1438</v>
      </c>
    </row>
    <row r="690" spans="1:5" x14ac:dyDescent="0.25">
      <c r="A690" s="334" t="s">
        <v>1787</v>
      </c>
      <c r="B690" s="336" t="s">
        <v>1788</v>
      </c>
      <c r="C690" s="337"/>
      <c r="D690" s="340" t="s">
        <v>46</v>
      </c>
      <c r="E690" s="291" t="s">
        <v>1437</v>
      </c>
    </row>
    <row r="691" spans="1:5" x14ac:dyDescent="0.25">
      <c r="A691" s="335"/>
      <c r="B691" s="338"/>
      <c r="C691" s="339"/>
      <c r="D691" s="341"/>
      <c r="E691" s="292" t="s">
        <v>1438</v>
      </c>
    </row>
    <row r="692" spans="1:5" x14ac:dyDescent="0.25">
      <c r="A692" s="326" t="s">
        <v>1789</v>
      </c>
      <c r="B692" s="328" t="s">
        <v>1788</v>
      </c>
      <c r="C692" s="329"/>
      <c r="D692" s="332" t="s">
        <v>46</v>
      </c>
      <c r="E692" s="293" t="s">
        <v>1437</v>
      </c>
    </row>
    <row r="693" spans="1:5" x14ac:dyDescent="0.25">
      <c r="A693" s="327"/>
      <c r="B693" s="330"/>
      <c r="C693" s="331"/>
      <c r="D693" s="333"/>
      <c r="E693" s="294" t="s">
        <v>1438</v>
      </c>
    </row>
    <row r="694" spans="1:5" x14ac:dyDescent="0.25">
      <c r="A694" s="334" t="s">
        <v>1790</v>
      </c>
      <c r="B694" s="336" t="s">
        <v>1785</v>
      </c>
      <c r="C694" s="337"/>
      <c r="D694" s="340" t="s">
        <v>46</v>
      </c>
      <c r="E694" s="291" t="s">
        <v>1437</v>
      </c>
    </row>
    <row r="695" spans="1:5" x14ac:dyDescent="0.25">
      <c r="A695" s="335"/>
      <c r="B695" s="338"/>
      <c r="C695" s="339"/>
      <c r="D695" s="341"/>
      <c r="E695" s="292" t="s">
        <v>1438</v>
      </c>
    </row>
    <row r="696" spans="1:5" x14ac:dyDescent="0.25">
      <c r="A696" s="326" t="s">
        <v>1791</v>
      </c>
      <c r="B696" s="328" t="s">
        <v>1785</v>
      </c>
      <c r="C696" s="329"/>
      <c r="D696" s="332" t="s">
        <v>46</v>
      </c>
      <c r="E696" s="293" t="s">
        <v>1437</v>
      </c>
    </row>
    <row r="697" spans="1:5" x14ac:dyDescent="0.25">
      <c r="A697" s="327"/>
      <c r="B697" s="330"/>
      <c r="C697" s="331"/>
      <c r="D697" s="333"/>
      <c r="E697" s="294" t="s">
        <v>1438</v>
      </c>
    </row>
    <row r="698" spans="1:5" x14ac:dyDescent="0.25">
      <c r="A698" s="334" t="s">
        <v>1792</v>
      </c>
      <c r="B698" s="336" t="s">
        <v>1788</v>
      </c>
      <c r="C698" s="337"/>
      <c r="D698" s="340" t="s">
        <v>46</v>
      </c>
      <c r="E698" s="291" t="s">
        <v>1437</v>
      </c>
    </row>
    <row r="699" spans="1:5" x14ac:dyDescent="0.25">
      <c r="A699" s="335"/>
      <c r="B699" s="338"/>
      <c r="C699" s="339"/>
      <c r="D699" s="341"/>
      <c r="E699" s="292" t="s">
        <v>1438</v>
      </c>
    </row>
    <row r="700" spans="1:5" x14ac:dyDescent="0.25">
      <c r="A700" s="326" t="s">
        <v>1793</v>
      </c>
      <c r="B700" s="328" t="s">
        <v>1785</v>
      </c>
      <c r="C700" s="329"/>
      <c r="D700" s="332" t="s">
        <v>46</v>
      </c>
      <c r="E700" s="293" t="s">
        <v>1437</v>
      </c>
    </row>
    <row r="701" spans="1:5" x14ac:dyDescent="0.25">
      <c r="A701" s="327"/>
      <c r="B701" s="330"/>
      <c r="C701" s="331"/>
      <c r="D701" s="333"/>
      <c r="E701" s="294" t="s">
        <v>1438</v>
      </c>
    </row>
    <row r="702" spans="1:5" x14ac:dyDescent="0.25">
      <c r="A702" s="334" t="s">
        <v>1794</v>
      </c>
      <c r="B702" s="336" t="s">
        <v>1788</v>
      </c>
      <c r="C702" s="337"/>
      <c r="D702" s="340" t="s">
        <v>46</v>
      </c>
      <c r="E702" s="291" t="s">
        <v>1437</v>
      </c>
    </row>
    <row r="703" spans="1:5" x14ac:dyDescent="0.25">
      <c r="A703" s="335"/>
      <c r="B703" s="338"/>
      <c r="C703" s="339"/>
      <c r="D703" s="341"/>
      <c r="E703" s="292" t="s">
        <v>1438</v>
      </c>
    </row>
    <row r="704" spans="1:5" x14ac:dyDescent="0.25">
      <c r="A704" s="326" t="s">
        <v>1795</v>
      </c>
      <c r="B704" s="328" t="s">
        <v>1796</v>
      </c>
      <c r="C704" s="329"/>
      <c r="D704" s="332" t="s">
        <v>46</v>
      </c>
      <c r="E704" s="293" t="s">
        <v>1437</v>
      </c>
    </row>
    <row r="705" spans="1:5" x14ac:dyDescent="0.25">
      <c r="A705" s="327"/>
      <c r="B705" s="330"/>
      <c r="C705" s="331"/>
      <c r="D705" s="333"/>
      <c r="E705" s="294" t="s">
        <v>1438</v>
      </c>
    </row>
    <row r="706" spans="1:5" x14ac:dyDescent="0.25">
      <c r="A706" s="334" t="s">
        <v>1797</v>
      </c>
      <c r="B706" s="336" t="s">
        <v>1796</v>
      </c>
      <c r="C706" s="337"/>
      <c r="D706" s="340" t="s">
        <v>46</v>
      </c>
      <c r="E706" s="291" t="s">
        <v>1437</v>
      </c>
    </row>
    <row r="707" spans="1:5" x14ac:dyDescent="0.25">
      <c r="A707" s="335"/>
      <c r="B707" s="338"/>
      <c r="C707" s="339"/>
      <c r="D707" s="341"/>
      <c r="E707" s="292" t="s">
        <v>1438</v>
      </c>
    </row>
    <row r="708" spans="1:5" x14ac:dyDescent="0.25">
      <c r="A708" s="326" t="s">
        <v>1798</v>
      </c>
      <c r="B708" s="328" t="s">
        <v>1796</v>
      </c>
      <c r="C708" s="329"/>
      <c r="D708" s="332" t="s">
        <v>46</v>
      </c>
      <c r="E708" s="293" t="s">
        <v>1437</v>
      </c>
    </row>
    <row r="709" spans="1:5" x14ac:dyDescent="0.25">
      <c r="A709" s="327"/>
      <c r="B709" s="330"/>
      <c r="C709" s="331"/>
      <c r="D709" s="333"/>
      <c r="E709" s="294" t="s">
        <v>1438</v>
      </c>
    </row>
    <row r="710" spans="1:5" x14ac:dyDescent="0.25">
      <c r="A710" s="334" t="s">
        <v>1799</v>
      </c>
      <c r="B710" s="336" t="s">
        <v>1796</v>
      </c>
      <c r="C710" s="337"/>
      <c r="D710" s="340" t="s">
        <v>46</v>
      </c>
      <c r="E710" s="291" t="s">
        <v>1437</v>
      </c>
    </row>
    <row r="711" spans="1:5" x14ac:dyDescent="0.25">
      <c r="A711" s="335"/>
      <c r="B711" s="338"/>
      <c r="C711" s="339"/>
      <c r="D711" s="341"/>
      <c r="E711" s="292" t="s">
        <v>1438</v>
      </c>
    </row>
    <row r="712" spans="1:5" x14ac:dyDescent="0.25">
      <c r="A712" s="326" t="s">
        <v>1800</v>
      </c>
      <c r="B712" s="328" t="s">
        <v>1801</v>
      </c>
      <c r="C712" s="329"/>
      <c r="D712" s="332" t="s">
        <v>46</v>
      </c>
      <c r="E712" s="293" t="s">
        <v>1437</v>
      </c>
    </row>
    <row r="713" spans="1:5" x14ac:dyDescent="0.25">
      <c r="A713" s="327"/>
      <c r="B713" s="330"/>
      <c r="C713" s="331"/>
      <c r="D713" s="333"/>
      <c r="E713" s="294" t="s">
        <v>1438</v>
      </c>
    </row>
    <row r="714" spans="1:5" x14ac:dyDescent="0.25">
      <c r="A714" s="334" t="s">
        <v>1802</v>
      </c>
      <c r="B714" s="336" t="s">
        <v>1801</v>
      </c>
      <c r="C714" s="337"/>
      <c r="D714" s="340" t="s">
        <v>46</v>
      </c>
      <c r="E714" s="291" t="s">
        <v>1437</v>
      </c>
    </row>
    <row r="715" spans="1:5" x14ac:dyDescent="0.25">
      <c r="A715" s="335"/>
      <c r="B715" s="338"/>
      <c r="C715" s="339"/>
      <c r="D715" s="341"/>
      <c r="E715" s="292" t="s">
        <v>1438</v>
      </c>
    </row>
    <row r="716" spans="1:5" x14ac:dyDescent="0.25">
      <c r="A716" s="326" t="s">
        <v>1803</v>
      </c>
      <c r="B716" s="328" t="s">
        <v>1801</v>
      </c>
      <c r="C716" s="329"/>
      <c r="D716" s="332" t="s">
        <v>46</v>
      </c>
      <c r="E716" s="293" t="s">
        <v>1437</v>
      </c>
    </row>
    <row r="717" spans="1:5" x14ac:dyDescent="0.25">
      <c r="A717" s="327"/>
      <c r="B717" s="330"/>
      <c r="C717" s="331"/>
      <c r="D717" s="333"/>
      <c r="E717" s="294" t="s">
        <v>1438</v>
      </c>
    </row>
    <row r="718" spans="1:5" x14ac:dyDescent="0.25">
      <c r="A718" s="334" t="s">
        <v>1804</v>
      </c>
      <c r="B718" s="336" t="s">
        <v>1801</v>
      </c>
      <c r="C718" s="337"/>
      <c r="D718" s="340" t="s">
        <v>46</v>
      </c>
      <c r="E718" s="291" t="s">
        <v>1437</v>
      </c>
    </row>
    <row r="719" spans="1:5" x14ac:dyDescent="0.25">
      <c r="A719" s="335"/>
      <c r="B719" s="338"/>
      <c r="C719" s="339"/>
      <c r="D719" s="341"/>
      <c r="E719" s="292" t="s">
        <v>1438</v>
      </c>
    </row>
    <row r="720" spans="1:5" x14ac:dyDescent="0.25">
      <c r="A720" s="326" t="s">
        <v>1805</v>
      </c>
      <c r="B720" s="328" t="s">
        <v>1801</v>
      </c>
      <c r="C720" s="329"/>
      <c r="D720" s="332" t="s">
        <v>46</v>
      </c>
      <c r="E720" s="293" t="s">
        <v>1437</v>
      </c>
    </row>
    <row r="721" spans="1:5" x14ac:dyDescent="0.25">
      <c r="A721" s="327"/>
      <c r="B721" s="330"/>
      <c r="C721" s="331"/>
      <c r="D721" s="333"/>
      <c r="E721" s="294" t="s">
        <v>1438</v>
      </c>
    </row>
    <row r="722" spans="1:5" x14ac:dyDescent="0.25">
      <c r="A722" s="334" t="s">
        <v>1806</v>
      </c>
      <c r="B722" s="336" t="s">
        <v>1801</v>
      </c>
      <c r="C722" s="337"/>
      <c r="D722" s="340" t="s">
        <v>46</v>
      </c>
      <c r="E722" s="291" t="s">
        <v>1437</v>
      </c>
    </row>
    <row r="723" spans="1:5" x14ac:dyDescent="0.25">
      <c r="A723" s="335"/>
      <c r="B723" s="338"/>
      <c r="C723" s="339"/>
      <c r="D723" s="341"/>
      <c r="E723" s="292" t="s">
        <v>1438</v>
      </c>
    </row>
    <row r="724" spans="1:5" x14ac:dyDescent="0.25">
      <c r="A724" s="326" t="s">
        <v>1807</v>
      </c>
      <c r="B724" s="328" t="s">
        <v>1808</v>
      </c>
      <c r="C724" s="329"/>
      <c r="D724" s="332" t="s">
        <v>46</v>
      </c>
      <c r="E724" s="293" t="s">
        <v>1437</v>
      </c>
    </row>
    <row r="725" spans="1:5" x14ac:dyDescent="0.25">
      <c r="A725" s="327"/>
      <c r="B725" s="330"/>
      <c r="C725" s="331"/>
      <c r="D725" s="333"/>
      <c r="E725" s="294" t="s">
        <v>1438</v>
      </c>
    </row>
    <row r="726" spans="1:5" x14ac:dyDescent="0.25">
      <c r="A726" s="334" t="s">
        <v>1809</v>
      </c>
      <c r="B726" s="336" t="s">
        <v>1808</v>
      </c>
      <c r="C726" s="337"/>
      <c r="D726" s="340" t="s">
        <v>46</v>
      </c>
      <c r="E726" s="291" t="s">
        <v>1437</v>
      </c>
    </row>
    <row r="727" spans="1:5" x14ac:dyDescent="0.25">
      <c r="A727" s="335"/>
      <c r="B727" s="338"/>
      <c r="C727" s="339"/>
      <c r="D727" s="341"/>
      <c r="E727" s="292" t="s">
        <v>1438</v>
      </c>
    </row>
    <row r="728" spans="1:5" x14ac:dyDescent="0.25">
      <c r="A728" s="326" t="s">
        <v>1810</v>
      </c>
      <c r="B728" s="328" t="s">
        <v>1808</v>
      </c>
      <c r="C728" s="329"/>
      <c r="D728" s="332" t="s">
        <v>46</v>
      </c>
      <c r="E728" s="293" t="s">
        <v>1437</v>
      </c>
    </row>
    <row r="729" spans="1:5" x14ac:dyDescent="0.25">
      <c r="A729" s="327"/>
      <c r="B729" s="330"/>
      <c r="C729" s="331"/>
      <c r="D729" s="333"/>
      <c r="E729" s="294" t="s">
        <v>1438</v>
      </c>
    </row>
    <row r="730" spans="1:5" x14ac:dyDescent="0.25">
      <c r="A730" s="334" t="s">
        <v>1811</v>
      </c>
      <c r="B730" s="336" t="s">
        <v>1808</v>
      </c>
      <c r="C730" s="337"/>
      <c r="D730" s="340" t="s">
        <v>46</v>
      </c>
      <c r="E730" s="291" t="s">
        <v>1437</v>
      </c>
    </row>
    <row r="731" spans="1:5" x14ac:dyDescent="0.25">
      <c r="A731" s="335"/>
      <c r="B731" s="338"/>
      <c r="C731" s="339"/>
      <c r="D731" s="341"/>
      <c r="E731" s="292" t="s">
        <v>1438</v>
      </c>
    </row>
    <row r="732" spans="1:5" x14ac:dyDescent="0.25">
      <c r="A732" s="326" t="s">
        <v>1812</v>
      </c>
      <c r="B732" s="328" t="s">
        <v>1808</v>
      </c>
      <c r="C732" s="329"/>
      <c r="D732" s="332" t="s">
        <v>46</v>
      </c>
      <c r="E732" s="293" t="s">
        <v>1437</v>
      </c>
    </row>
    <row r="733" spans="1:5" x14ac:dyDescent="0.25">
      <c r="A733" s="327"/>
      <c r="B733" s="330"/>
      <c r="C733" s="331"/>
      <c r="D733" s="333"/>
      <c r="E733" s="294" t="s">
        <v>1438</v>
      </c>
    </row>
    <row r="734" spans="1:5" x14ac:dyDescent="0.25">
      <c r="A734" s="334" t="s">
        <v>1813</v>
      </c>
      <c r="B734" s="336" t="s">
        <v>1749</v>
      </c>
      <c r="C734" s="337"/>
      <c r="D734" s="340" t="s">
        <v>46</v>
      </c>
      <c r="E734" s="291" t="s">
        <v>1437</v>
      </c>
    </row>
    <row r="735" spans="1:5" x14ac:dyDescent="0.25">
      <c r="A735" s="335"/>
      <c r="B735" s="338"/>
      <c r="C735" s="339"/>
      <c r="D735" s="341"/>
      <c r="E735" s="292" t="s">
        <v>1438</v>
      </c>
    </row>
    <row r="736" spans="1:5" x14ac:dyDescent="0.25">
      <c r="A736" s="326" t="s">
        <v>1690</v>
      </c>
      <c r="B736" s="328"/>
      <c r="C736" s="329"/>
      <c r="D736" s="332" t="s">
        <v>46</v>
      </c>
      <c r="E736" s="293" t="s">
        <v>1437</v>
      </c>
    </row>
    <row r="737" spans="1:5" x14ac:dyDescent="0.25">
      <c r="A737" s="327"/>
      <c r="B737" s="330"/>
      <c r="C737" s="331"/>
      <c r="D737" s="333"/>
      <c r="E737" s="294" t="s">
        <v>1438</v>
      </c>
    </row>
    <row r="738" spans="1:5" x14ac:dyDescent="0.25">
      <c r="A738" s="334" t="s">
        <v>1709</v>
      </c>
      <c r="B738" s="336"/>
      <c r="C738" s="337"/>
      <c r="D738" s="340" t="s">
        <v>46</v>
      </c>
      <c r="E738" s="291" t="s">
        <v>1437</v>
      </c>
    </row>
    <row r="739" spans="1:5" x14ac:dyDescent="0.25">
      <c r="A739" s="335"/>
      <c r="B739" s="338"/>
      <c r="C739" s="339"/>
      <c r="D739" s="341"/>
      <c r="E739" s="292" t="s">
        <v>1438</v>
      </c>
    </row>
    <row r="740" spans="1:5" x14ac:dyDescent="0.25">
      <c r="A740" s="326" t="s">
        <v>1715</v>
      </c>
      <c r="B740" s="328"/>
      <c r="C740" s="329"/>
      <c r="D740" s="332" t="s">
        <v>46</v>
      </c>
      <c r="E740" s="293" t="s">
        <v>1437</v>
      </c>
    </row>
    <row r="741" spans="1:5" x14ac:dyDescent="0.25">
      <c r="A741" s="327"/>
      <c r="B741" s="330"/>
      <c r="C741" s="331"/>
      <c r="D741" s="333"/>
      <c r="E741" s="294" t="s">
        <v>1438</v>
      </c>
    </row>
    <row r="742" spans="1:5" x14ac:dyDescent="0.25">
      <c r="A742" s="334" t="s">
        <v>1728</v>
      </c>
      <c r="B742" s="336"/>
      <c r="C742" s="337"/>
      <c r="D742" s="340" t="s">
        <v>46</v>
      </c>
      <c r="E742" s="291" t="s">
        <v>1437</v>
      </c>
    </row>
    <row r="743" spans="1:5" x14ac:dyDescent="0.25">
      <c r="A743" s="335"/>
      <c r="B743" s="338"/>
      <c r="C743" s="339"/>
      <c r="D743" s="341"/>
      <c r="E743" s="292" t="s">
        <v>1438</v>
      </c>
    </row>
    <row r="744" spans="1:5" x14ac:dyDescent="0.25">
      <c r="A744" s="326" t="s">
        <v>1749</v>
      </c>
      <c r="B744" s="328"/>
      <c r="C744" s="329"/>
      <c r="D744" s="332" t="s">
        <v>46</v>
      </c>
      <c r="E744" s="293" t="s">
        <v>1437</v>
      </c>
    </row>
    <row r="745" spans="1:5" x14ac:dyDescent="0.25">
      <c r="A745" s="327"/>
      <c r="B745" s="330"/>
      <c r="C745" s="331"/>
      <c r="D745" s="333"/>
      <c r="E745" s="294" t="s">
        <v>1438</v>
      </c>
    </row>
    <row r="746" spans="1:5" x14ac:dyDescent="0.25">
      <c r="A746" s="334" t="s">
        <v>1754</v>
      </c>
      <c r="B746" s="336"/>
      <c r="C746" s="337"/>
      <c r="D746" s="340" t="s">
        <v>46</v>
      </c>
      <c r="E746" s="291" t="s">
        <v>1437</v>
      </c>
    </row>
    <row r="747" spans="1:5" x14ac:dyDescent="0.25">
      <c r="A747" s="335"/>
      <c r="B747" s="338"/>
      <c r="C747" s="339"/>
      <c r="D747" s="341"/>
      <c r="E747" s="292" t="s">
        <v>1438</v>
      </c>
    </row>
    <row r="748" spans="1:5" x14ac:dyDescent="0.25">
      <c r="A748" s="326" t="s">
        <v>1761</v>
      </c>
      <c r="B748" s="328"/>
      <c r="C748" s="329"/>
      <c r="D748" s="332" t="s">
        <v>46</v>
      </c>
      <c r="E748" s="293" t="s">
        <v>1437</v>
      </c>
    </row>
    <row r="749" spans="1:5" x14ac:dyDescent="0.25">
      <c r="A749" s="327"/>
      <c r="B749" s="330"/>
      <c r="C749" s="331"/>
      <c r="D749" s="333"/>
      <c r="E749" s="294" t="s">
        <v>1438</v>
      </c>
    </row>
    <row r="750" spans="1:5" x14ac:dyDescent="0.25">
      <c r="A750" s="334" t="s">
        <v>1770</v>
      </c>
      <c r="B750" s="336"/>
      <c r="C750" s="337"/>
      <c r="D750" s="340" t="s">
        <v>46</v>
      </c>
      <c r="E750" s="291" t="s">
        <v>1437</v>
      </c>
    </row>
    <row r="751" spans="1:5" x14ac:dyDescent="0.25">
      <c r="A751" s="335"/>
      <c r="B751" s="338"/>
      <c r="C751" s="339"/>
      <c r="D751" s="341"/>
      <c r="E751" s="292" t="s">
        <v>1438</v>
      </c>
    </row>
    <row r="752" spans="1:5" x14ac:dyDescent="0.25">
      <c r="A752" s="326" t="s">
        <v>1785</v>
      </c>
      <c r="B752" s="328"/>
      <c r="C752" s="329"/>
      <c r="D752" s="332" t="s">
        <v>46</v>
      </c>
      <c r="E752" s="293" t="s">
        <v>1437</v>
      </c>
    </row>
    <row r="753" spans="1:5" x14ac:dyDescent="0.25">
      <c r="A753" s="327"/>
      <c r="B753" s="330"/>
      <c r="C753" s="331"/>
      <c r="D753" s="333"/>
      <c r="E753" s="294" t="s">
        <v>1438</v>
      </c>
    </row>
    <row r="754" spans="1:5" x14ac:dyDescent="0.25">
      <c r="A754" s="334" t="s">
        <v>1796</v>
      </c>
      <c r="B754" s="336"/>
      <c r="C754" s="337"/>
      <c r="D754" s="340" t="s">
        <v>46</v>
      </c>
      <c r="E754" s="291" t="s">
        <v>1437</v>
      </c>
    </row>
    <row r="755" spans="1:5" x14ac:dyDescent="0.25">
      <c r="A755" s="335"/>
      <c r="B755" s="338"/>
      <c r="C755" s="339"/>
      <c r="D755" s="341"/>
      <c r="E755" s="292" t="s">
        <v>1438</v>
      </c>
    </row>
    <row r="756" spans="1:5" x14ac:dyDescent="0.25">
      <c r="A756" s="326" t="s">
        <v>1801</v>
      </c>
      <c r="B756" s="328"/>
      <c r="C756" s="329"/>
      <c r="D756" s="332" t="s">
        <v>46</v>
      </c>
      <c r="E756" s="293" t="s">
        <v>1437</v>
      </c>
    </row>
    <row r="757" spans="1:5" x14ac:dyDescent="0.25">
      <c r="A757" s="327"/>
      <c r="B757" s="330"/>
      <c r="C757" s="331"/>
      <c r="D757" s="333"/>
      <c r="E757" s="294" t="s">
        <v>1438</v>
      </c>
    </row>
    <row r="758" spans="1:5" x14ac:dyDescent="0.25">
      <c r="A758" s="334" t="s">
        <v>1736</v>
      </c>
      <c r="B758" s="336"/>
      <c r="C758" s="337"/>
      <c r="D758" s="340" t="s">
        <v>46</v>
      </c>
      <c r="E758" s="291" t="s">
        <v>1437</v>
      </c>
    </row>
    <row r="759" spans="1:5" x14ac:dyDescent="0.25">
      <c r="A759" s="335"/>
      <c r="B759" s="338"/>
      <c r="C759" s="339"/>
      <c r="D759" s="341"/>
      <c r="E759" s="292" t="s">
        <v>1438</v>
      </c>
    </row>
    <row r="760" spans="1:5" x14ac:dyDescent="0.25">
      <c r="A760" s="326" t="s">
        <v>1814</v>
      </c>
      <c r="B760" s="328" t="s">
        <v>1715</v>
      </c>
      <c r="C760" s="329"/>
      <c r="D760" s="332" t="s">
        <v>46</v>
      </c>
      <c r="E760" s="293" t="s">
        <v>1437</v>
      </c>
    </row>
    <row r="761" spans="1:5" x14ac:dyDescent="0.25">
      <c r="A761" s="327"/>
      <c r="B761" s="330"/>
      <c r="C761" s="331"/>
      <c r="D761" s="333"/>
      <c r="E761" s="294" t="s">
        <v>1438</v>
      </c>
    </row>
    <row r="762" spans="1:5" x14ac:dyDescent="0.25">
      <c r="A762" s="334" t="s">
        <v>1815</v>
      </c>
      <c r="B762" s="336" t="s">
        <v>1728</v>
      </c>
      <c r="C762" s="337"/>
      <c r="D762" s="340" t="s">
        <v>46</v>
      </c>
      <c r="E762" s="291" t="s">
        <v>1437</v>
      </c>
    </row>
    <row r="763" spans="1:5" x14ac:dyDescent="0.25">
      <c r="A763" s="335"/>
      <c r="B763" s="338"/>
      <c r="C763" s="339"/>
      <c r="D763" s="341"/>
      <c r="E763" s="292" t="s">
        <v>1438</v>
      </c>
    </row>
    <row r="764" spans="1:5" x14ac:dyDescent="0.25">
      <c r="A764" s="326" t="s">
        <v>1816</v>
      </c>
      <c r="B764" s="328" t="s">
        <v>1736</v>
      </c>
      <c r="C764" s="329"/>
      <c r="D764" s="332" t="s">
        <v>46</v>
      </c>
      <c r="E764" s="293" t="s">
        <v>1437</v>
      </c>
    </row>
    <row r="765" spans="1:5" x14ac:dyDescent="0.25">
      <c r="A765" s="327"/>
      <c r="B765" s="330"/>
      <c r="C765" s="331"/>
      <c r="D765" s="333"/>
      <c r="E765" s="294" t="s">
        <v>1438</v>
      </c>
    </row>
    <row r="766" spans="1:5" x14ac:dyDescent="0.25">
      <c r="A766" s="334" t="s">
        <v>1817</v>
      </c>
      <c r="B766" s="336" t="s">
        <v>1761</v>
      </c>
      <c r="C766" s="337"/>
      <c r="D766" s="340" t="s">
        <v>46</v>
      </c>
      <c r="E766" s="291" t="s">
        <v>1437</v>
      </c>
    </row>
    <row r="767" spans="1:5" x14ac:dyDescent="0.25">
      <c r="A767" s="335"/>
      <c r="B767" s="338"/>
      <c r="C767" s="339"/>
      <c r="D767" s="341"/>
      <c r="E767" s="292" t="s">
        <v>1438</v>
      </c>
    </row>
    <row r="768" spans="1:5" x14ac:dyDescent="0.25">
      <c r="A768" s="326" t="s">
        <v>1818</v>
      </c>
      <c r="B768" s="328" t="s">
        <v>1770</v>
      </c>
      <c r="C768" s="329"/>
      <c r="D768" s="332" t="s">
        <v>46</v>
      </c>
      <c r="E768" s="293" t="s">
        <v>1437</v>
      </c>
    </row>
    <row r="769" spans="1:5" x14ac:dyDescent="0.25">
      <c r="A769" s="327"/>
      <c r="B769" s="330"/>
      <c r="C769" s="331"/>
      <c r="D769" s="333"/>
      <c r="E769" s="294" t="s">
        <v>1438</v>
      </c>
    </row>
    <row r="770" spans="1:5" x14ac:dyDescent="0.25">
      <c r="A770" s="334" t="s">
        <v>1819</v>
      </c>
      <c r="B770" s="336" t="s">
        <v>1796</v>
      </c>
      <c r="C770" s="337"/>
      <c r="D770" s="340" t="s">
        <v>46</v>
      </c>
      <c r="E770" s="291" t="s">
        <v>1437</v>
      </c>
    </row>
    <row r="771" spans="1:5" x14ac:dyDescent="0.25">
      <c r="A771" s="335"/>
      <c r="B771" s="338"/>
      <c r="C771" s="339"/>
      <c r="D771" s="341"/>
      <c r="E771" s="292" t="s">
        <v>1438</v>
      </c>
    </row>
    <row r="772" spans="1:5" x14ac:dyDescent="0.25">
      <c r="A772" s="326" t="s">
        <v>1820</v>
      </c>
      <c r="B772" s="328" t="s">
        <v>1808</v>
      </c>
      <c r="C772" s="329"/>
      <c r="D772" s="332" t="s">
        <v>46</v>
      </c>
      <c r="E772" s="293" t="s">
        <v>1437</v>
      </c>
    </row>
    <row r="773" spans="1:5" x14ac:dyDescent="0.25">
      <c r="A773" s="327"/>
      <c r="B773" s="330"/>
      <c r="C773" s="331"/>
      <c r="D773" s="333"/>
      <c r="E773" s="294" t="s">
        <v>1438</v>
      </c>
    </row>
    <row r="774" spans="1:5" x14ac:dyDescent="0.25">
      <c r="A774" s="334" t="s">
        <v>1808</v>
      </c>
      <c r="B774" s="336"/>
      <c r="C774" s="337"/>
      <c r="D774" s="340" t="s">
        <v>46</v>
      </c>
      <c r="E774" s="291" t="s">
        <v>1437</v>
      </c>
    </row>
    <row r="775" spans="1:5" x14ac:dyDescent="0.25">
      <c r="A775" s="335"/>
      <c r="B775" s="338"/>
      <c r="C775" s="339"/>
      <c r="D775" s="341"/>
      <c r="E775" s="292" t="s">
        <v>1438</v>
      </c>
    </row>
    <row r="776" spans="1:5" x14ac:dyDescent="0.25">
      <c r="A776" s="289" t="s">
        <v>1821</v>
      </c>
      <c r="B776" s="315"/>
      <c r="C776" s="316"/>
      <c r="D776" s="279" t="s">
        <v>46</v>
      </c>
      <c r="E776" s="290"/>
    </row>
    <row r="777" spans="1:5" x14ac:dyDescent="0.25">
      <c r="A777" s="334" t="s">
        <v>1822</v>
      </c>
      <c r="B777" s="336" t="s">
        <v>1690</v>
      </c>
      <c r="C777" s="337"/>
      <c r="D777" s="340" t="s">
        <v>46</v>
      </c>
      <c r="E777" s="291" t="s">
        <v>1437</v>
      </c>
    </row>
    <row r="778" spans="1:5" x14ac:dyDescent="0.25">
      <c r="A778" s="335"/>
      <c r="B778" s="338"/>
      <c r="C778" s="339"/>
      <c r="D778" s="341"/>
      <c r="E778" s="292" t="s">
        <v>1438</v>
      </c>
    </row>
    <row r="779" spans="1:5" x14ac:dyDescent="0.25">
      <c r="A779" s="326" t="s">
        <v>1823</v>
      </c>
      <c r="B779" s="328" t="s">
        <v>1808</v>
      </c>
      <c r="C779" s="329"/>
      <c r="D779" s="332" t="s">
        <v>46</v>
      </c>
      <c r="E779" s="293" t="s">
        <v>1437</v>
      </c>
    </row>
    <row r="780" spans="1:5" x14ac:dyDescent="0.25">
      <c r="A780" s="327"/>
      <c r="B780" s="330"/>
      <c r="C780" s="331"/>
      <c r="D780" s="333"/>
      <c r="E780" s="294" t="s">
        <v>1438</v>
      </c>
    </row>
    <row r="781" spans="1:5" x14ac:dyDescent="0.25">
      <c r="A781" s="334" t="s">
        <v>1824</v>
      </c>
      <c r="B781" s="336" t="s">
        <v>1788</v>
      </c>
      <c r="C781" s="337"/>
      <c r="D781" s="340" t="s">
        <v>46</v>
      </c>
      <c r="E781" s="291" t="s">
        <v>1437</v>
      </c>
    </row>
    <row r="782" spans="1:5" x14ac:dyDescent="0.25">
      <c r="A782" s="335"/>
      <c r="B782" s="338"/>
      <c r="C782" s="339"/>
      <c r="D782" s="341"/>
      <c r="E782" s="292" t="s">
        <v>1438</v>
      </c>
    </row>
    <row r="783" spans="1:5" x14ac:dyDescent="0.25">
      <c r="A783" s="326" t="s">
        <v>1825</v>
      </c>
      <c r="B783" s="328" t="s">
        <v>1808</v>
      </c>
      <c r="C783" s="329"/>
      <c r="D783" s="332" t="s">
        <v>46</v>
      </c>
      <c r="E783" s="293" t="s">
        <v>1437</v>
      </c>
    </row>
    <row r="784" spans="1:5" x14ac:dyDescent="0.25">
      <c r="A784" s="327"/>
      <c r="B784" s="330"/>
      <c r="C784" s="331"/>
      <c r="D784" s="333"/>
      <c r="E784" s="294" t="s">
        <v>1438</v>
      </c>
    </row>
    <row r="785" spans="1:5" x14ac:dyDescent="0.25">
      <c r="A785" s="334" t="s">
        <v>1826</v>
      </c>
      <c r="B785" s="336" t="s">
        <v>1728</v>
      </c>
      <c r="C785" s="337"/>
      <c r="D785" s="340" t="s">
        <v>46</v>
      </c>
      <c r="E785" s="291" t="s">
        <v>1437</v>
      </c>
    </row>
    <row r="786" spans="1:5" x14ac:dyDescent="0.25">
      <c r="A786" s="335"/>
      <c r="B786" s="338"/>
      <c r="C786" s="339"/>
      <c r="D786" s="341"/>
      <c r="E786" s="292" t="s">
        <v>1438</v>
      </c>
    </row>
    <row r="787" spans="1:5" x14ac:dyDescent="0.25">
      <c r="A787" s="326" t="s">
        <v>1827</v>
      </c>
      <c r="B787" s="328" t="s">
        <v>1728</v>
      </c>
      <c r="C787" s="329"/>
      <c r="D787" s="332" t="s">
        <v>46</v>
      </c>
      <c r="E787" s="293" t="s">
        <v>1437</v>
      </c>
    </row>
    <row r="788" spans="1:5" x14ac:dyDescent="0.25">
      <c r="A788" s="327"/>
      <c r="B788" s="330"/>
      <c r="C788" s="331"/>
      <c r="D788" s="333"/>
      <c r="E788" s="294" t="s">
        <v>1438</v>
      </c>
    </row>
    <row r="789" spans="1:5" x14ac:dyDescent="0.25">
      <c r="A789" s="334" t="s">
        <v>1788</v>
      </c>
      <c r="B789" s="336"/>
      <c r="C789" s="337"/>
      <c r="D789" s="340" t="s">
        <v>46</v>
      </c>
      <c r="E789" s="291" t="s">
        <v>1437</v>
      </c>
    </row>
    <row r="790" spans="1:5" x14ac:dyDescent="0.25">
      <c r="A790" s="335"/>
      <c r="B790" s="338"/>
      <c r="C790" s="339"/>
      <c r="D790" s="341"/>
      <c r="E790" s="292" t="s">
        <v>1438</v>
      </c>
    </row>
    <row r="791" spans="1:5" x14ac:dyDescent="0.25">
      <c r="A791" s="326" t="s">
        <v>1828</v>
      </c>
      <c r="B791" s="328"/>
      <c r="C791" s="329"/>
      <c r="D791" s="332" t="s">
        <v>47</v>
      </c>
      <c r="E791" s="293" t="s">
        <v>1437</v>
      </c>
    </row>
    <row r="792" spans="1:5" x14ac:dyDescent="0.25">
      <c r="A792" s="327"/>
      <c r="B792" s="330"/>
      <c r="C792" s="331"/>
      <c r="D792" s="333"/>
      <c r="E792" s="294" t="s">
        <v>1438</v>
      </c>
    </row>
    <row r="793" spans="1:5" x14ac:dyDescent="0.25">
      <c r="A793" s="334" t="s">
        <v>1829</v>
      </c>
      <c r="B793" s="336"/>
      <c r="C793" s="337"/>
      <c r="D793" s="340" t="s">
        <v>47</v>
      </c>
      <c r="E793" s="291" t="s">
        <v>1437</v>
      </c>
    </row>
    <row r="794" spans="1:5" x14ac:dyDescent="0.25">
      <c r="A794" s="335"/>
      <c r="B794" s="338"/>
      <c r="C794" s="339"/>
      <c r="D794" s="341"/>
      <c r="E794" s="292" t="s">
        <v>1438</v>
      </c>
    </row>
    <row r="795" spans="1:5" x14ac:dyDescent="0.25">
      <c r="A795" s="326" t="s">
        <v>1830</v>
      </c>
      <c r="B795" s="328"/>
      <c r="C795" s="329"/>
      <c r="D795" s="332" t="s">
        <v>47</v>
      </c>
      <c r="E795" s="293" t="s">
        <v>1437</v>
      </c>
    </row>
    <row r="796" spans="1:5" x14ac:dyDescent="0.25">
      <c r="A796" s="327"/>
      <c r="B796" s="330"/>
      <c r="C796" s="331"/>
      <c r="D796" s="333"/>
      <c r="E796" s="294" t="s">
        <v>1438</v>
      </c>
    </row>
    <row r="797" spans="1:5" x14ac:dyDescent="0.25">
      <c r="A797" s="334" t="s">
        <v>1831</v>
      </c>
      <c r="B797" s="336"/>
      <c r="C797" s="337"/>
      <c r="D797" s="340" t="s">
        <v>47</v>
      </c>
      <c r="E797" s="291" t="s">
        <v>1437</v>
      </c>
    </row>
    <row r="798" spans="1:5" x14ac:dyDescent="0.25">
      <c r="A798" s="335"/>
      <c r="B798" s="338"/>
      <c r="C798" s="339"/>
      <c r="D798" s="341"/>
      <c r="E798" s="292" t="s">
        <v>1438</v>
      </c>
    </row>
    <row r="799" spans="1:5" x14ac:dyDescent="0.25">
      <c r="A799" s="326" t="s">
        <v>1832</v>
      </c>
      <c r="B799" s="328"/>
      <c r="C799" s="329"/>
      <c r="D799" s="332" t="s">
        <v>47</v>
      </c>
      <c r="E799" s="293" t="s">
        <v>1437</v>
      </c>
    </row>
    <row r="800" spans="1:5" x14ac:dyDescent="0.25">
      <c r="A800" s="327"/>
      <c r="B800" s="330"/>
      <c r="C800" s="331"/>
      <c r="D800" s="333"/>
      <c r="E800" s="294" t="s">
        <v>1438</v>
      </c>
    </row>
    <row r="801" spans="1:5" x14ac:dyDescent="0.25">
      <c r="A801" s="334" t="s">
        <v>1833</v>
      </c>
      <c r="B801" s="336"/>
      <c r="C801" s="337"/>
      <c r="D801" s="340" t="s">
        <v>47</v>
      </c>
      <c r="E801" s="291" t="s">
        <v>1437</v>
      </c>
    </row>
    <row r="802" spans="1:5" x14ac:dyDescent="0.25">
      <c r="A802" s="335"/>
      <c r="B802" s="338"/>
      <c r="C802" s="339"/>
      <c r="D802" s="341"/>
      <c r="E802" s="292" t="s">
        <v>1438</v>
      </c>
    </row>
    <row r="803" spans="1:5" x14ac:dyDescent="0.25">
      <c r="A803" s="326" t="s">
        <v>1834</v>
      </c>
      <c r="B803" s="328"/>
      <c r="C803" s="329"/>
      <c r="D803" s="332" t="s">
        <v>47</v>
      </c>
      <c r="E803" s="293" t="s">
        <v>1437</v>
      </c>
    </row>
    <row r="804" spans="1:5" x14ac:dyDescent="0.25">
      <c r="A804" s="327"/>
      <c r="B804" s="330"/>
      <c r="C804" s="331"/>
      <c r="D804" s="333"/>
      <c r="E804" s="294" t="s">
        <v>1438</v>
      </c>
    </row>
    <row r="805" spans="1:5" x14ac:dyDescent="0.25">
      <c r="A805" s="334" t="s">
        <v>1835</v>
      </c>
      <c r="B805" s="336"/>
      <c r="C805" s="337"/>
      <c r="D805" s="340" t="s">
        <v>47</v>
      </c>
      <c r="E805" s="291" t="s">
        <v>1437</v>
      </c>
    </row>
    <row r="806" spans="1:5" x14ac:dyDescent="0.25">
      <c r="A806" s="335"/>
      <c r="B806" s="338"/>
      <c r="C806" s="339"/>
      <c r="D806" s="341"/>
      <c r="E806" s="292" t="s">
        <v>1438</v>
      </c>
    </row>
    <row r="807" spans="1:5" x14ac:dyDescent="0.25">
      <c r="A807" s="326" t="s">
        <v>1836</v>
      </c>
      <c r="B807" s="328"/>
      <c r="C807" s="329"/>
      <c r="D807" s="332" t="s">
        <v>47</v>
      </c>
      <c r="E807" s="293" t="s">
        <v>1437</v>
      </c>
    </row>
    <row r="808" spans="1:5" x14ac:dyDescent="0.25">
      <c r="A808" s="327"/>
      <c r="B808" s="330"/>
      <c r="C808" s="331"/>
      <c r="D808" s="333"/>
      <c r="E808" s="294" t="s">
        <v>1438</v>
      </c>
    </row>
    <row r="809" spans="1:5" x14ac:dyDescent="0.25">
      <c r="A809" s="334" t="s">
        <v>1837</v>
      </c>
      <c r="B809" s="336"/>
      <c r="C809" s="337"/>
      <c r="D809" s="340" t="s">
        <v>47</v>
      </c>
      <c r="E809" s="291" t="s">
        <v>1437</v>
      </c>
    </row>
    <row r="810" spans="1:5" x14ac:dyDescent="0.25">
      <c r="A810" s="335"/>
      <c r="B810" s="338"/>
      <c r="C810" s="339"/>
      <c r="D810" s="341"/>
      <c r="E810" s="292" t="s">
        <v>1438</v>
      </c>
    </row>
    <row r="811" spans="1:5" x14ac:dyDescent="0.25">
      <c r="A811" s="326" t="s">
        <v>1838</v>
      </c>
      <c r="B811" s="328"/>
      <c r="C811" s="329"/>
      <c r="D811" s="332" t="s">
        <v>47</v>
      </c>
      <c r="E811" s="293" t="s">
        <v>1437</v>
      </c>
    </row>
    <row r="812" spans="1:5" x14ac:dyDescent="0.25">
      <c r="A812" s="327"/>
      <c r="B812" s="330"/>
      <c r="C812" s="331"/>
      <c r="D812" s="333"/>
      <c r="E812" s="294" t="s">
        <v>1438</v>
      </c>
    </row>
    <row r="813" spans="1:5" x14ac:dyDescent="0.25">
      <c r="A813" s="334" t="s">
        <v>1839</v>
      </c>
      <c r="B813" s="336"/>
      <c r="C813" s="337"/>
      <c r="D813" s="340" t="s">
        <v>47</v>
      </c>
      <c r="E813" s="291" t="s">
        <v>1437</v>
      </c>
    </row>
    <row r="814" spans="1:5" x14ac:dyDescent="0.25">
      <c r="A814" s="335"/>
      <c r="B814" s="338"/>
      <c r="C814" s="339"/>
      <c r="D814" s="341"/>
      <c r="E814" s="292" t="s">
        <v>1438</v>
      </c>
    </row>
    <row r="815" spans="1:5" x14ac:dyDescent="0.25">
      <c r="A815" s="326" t="s">
        <v>1840</v>
      </c>
      <c r="B815" s="328"/>
      <c r="C815" s="329"/>
      <c r="D815" s="332" t="s">
        <v>47</v>
      </c>
      <c r="E815" s="293" t="s">
        <v>1437</v>
      </c>
    </row>
    <row r="816" spans="1:5" x14ac:dyDescent="0.25">
      <c r="A816" s="327"/>
      <c r="B816" s="330"/>
      <c r="C816" s="331"/>
      <c r="D816" s="333"/>
      <c r="E816" s="294" t="s">
        <v>1438</v>
      </c>
    </row>
    <row r="817" spans="1:5" x14ac:dyDescent="0.25">
      <c r="A817" s="334" t="s">
        <v>1841</v>
      </c>
      <c r="B817" s="336"/>
      <c r="C817" s="337"/>
      <c r="D817" s="340" t="s">
        <v>47</v>
      </c>
      <c r="E817" s="291" t="s">
        <v>1437</v>
      </c>
    </row>
    <row r="818" spans="1:5" x14ac:dyDescent="0.25">
      <c r="A818" s="335"/>
      <c r="B818" s="338"/>
      <c r="C818" s="339"/>
      <c r="D818" s="341"/>
      <c r="E818" s="292" t="s">
        <v>1438</v>
      </c>
    </row>
    <row r="819" spans="1:5" x14ac:dyDescent="0.25">
      <c r="A819" s="326" t="s">
        <v>1842</v>
      </c>
      <c r="B819" s="328"/>
      <c r="C819" s="329"/>
      <c r="D819" s="332" t="s">
        <v>47</v>
      </c>
      <c r="E819" s="293" t="s">
        <v>1437</v>
      </c>
    </row>
    <row r="820" spans="1:5" x14ac:dyDescent="0.25">
      <c r="A820" s="327"/>
      <c r="B820" s="330"/>
      <c r="C820" s="331"/>
      <c r="D820" s="333"/>
      <c r="E820" s="294" t="s">
        <v>1438</v>
      </c>
    </row>
    <row r="821" spans="1:5" x14ac:dyDescent="0.25">
      <c r="A821" s="334" t="s">
        <v>1843</v>
      </c>
      <c r="B821" s="336"/>
      <c r="C821" s="337"/>
      <c r="D821" s="340" t="s">
        <v>47</v>
      </c>
      <c r="E821" s="291" t="s">
        <v>1437</v>
      </c>
    </row>
    <row r="822" spans="1:5" x14ac:dyDescent="0.25">
      <c r="A822" s="335"/>
      <c r="B822" s="338"/>
      <c r="C822" s="339"/>
      <c r="D822" s="341"/>
      <c r="E822" s="292" t="s">
        <v>1438</v>
      </c>
    </row>
    <row r="823" spans="1:5" x14ac:dyDescent="0.25">
      <c r="A823" s="326" t="s">
        <v>1844</v>
      </c>
      <c r="B823" s="328"/>
      <c r="C823" s="329"/>
      <c r="D823" s="332" t="s">
        <v>47</v>
      </c>
      <c r="E823" s="293" t="s">
        <v>1437</v>
      </c>
    </row>
    <row r="824" spans="1:5" x14ac:dyDescent="0.25">
      <c r="A824" s="327"/>
      <c r="B824" s="330"/>
      <c r="C824" s="331"/>
      <c r="D824" s="333"/>
      <c r="E824" s="294" t="s">
        <v>1438</v>
      </c>
    </row>
    <row r="825" spans="1:5" x14ac:dyDescent="0.25">
      <c r="A825" s="334" t="s">
        <v>1845</v>
      </c>
      <c r="B825" s="336"/>
      <c r="C825" s="337"/>
      <c r="D825" s="340" t="s">
        <v>47</v>
      </c>
      <c r="E825" s="291" t="s">
        <v>1437</v>
      </c>
    </row>
    <row r="826" spans="1:5" x14ac:dyDescent="0.25">
      <c r="A826" s="335"/>
      <c r="B826" s="338"/>
      <c r="C826" s="339"/>
      <c r="D826" s="341"/>
      <c r="E826" s="292" t="s">
        <v>1438</v>
      </c>
    </row>
    <row r="827" spans="1:5" x14ac:dyDescent="0.25">
      <c r="A827" s="326" t="s">
        <v>1846</v>
      </c>
      <c r="B827" s="328" t="s">
        <v>1847</v>
      </c>
      <c r="C827" s="329"/>
      <c r="D827" s="332" t="s">
        <v>47</v>
      </c>
      <c r="E827" s="293" t="s">
        <v>1437</v>
      </c>
    </row>
    <row r="828" spans="1:5" x14ac:dyDescent="0.25">
      <c r="A828" s="327"/>
      <c r="B828" s="330"/>
      <c r="C828" s="331"/>
      <c r="D828" s="333"/>
      <c r="E828" s="294" t="s">
        <v>1438</v>
      </c>
    </row>
    <row r="829" spans="1:5" x14ac:dyDescent="0.25">
      <c r="A829" s="334" t="s">
        <v>1848</v>
      </c>
      <c r="B829" s="336" t="s">
        <v>1847</v>
      </c>
      <c r="C829" s="337"/>
      <c r="D829" s="340" t="s">
        <v>47</v>
      </c>
      <c r="E829" s="291" t="s">
        <v>1437</v>
      </c>
    </row>
    <row r="830" spans="1:5" x14ac:dyDescent="0.25">
      <c r="A830" s="335"/>
      <c r="B830" s="338"/>
      <c r="C830" s="339"/>
      <c r="D830" s="341"/>
      <c r="E830" s="292" t="s">
        <v>1438</v>
      </c>
    </row>
    <row r="831" spans="1:5" x14ac:dyDescent="0.25">
      <c r="A831" s="326" t="s">
        <v>1849</v>
      </c>
      <c r="B831" s="328" t="s">
        <v>1847</v>
      </c>
      <c r="C831" s="329"/>
      <c r="D831" s="332" t="s">
        <v>47</v>
      </c>
      <c r="E831" s="293" t="s">
        <v>1437</v>
      </c>
    </row>
    <row r="832" spans="1:5" x14ac:dyDescent="0.25">
      <c r="A832" s="327"/>
      <c r="B832" s="330"/>
      <c r="C832" s="331"/>
      <c r="D832" s="333"/>
      <c r="E832" s="294" t="s">
        <v>1438</v>
      </c>
    </row>
    <row r="833" spans="1:5" x14ac:dyDescent="0.25">
      <c r="A833" s="334" t="s">
        <v>1850</v>
      </c>
      <c r="B833" s="336" t="s">
        <v>1847</v>
      </c>
      <c r="C833" s="337"/>
      <c r="D833" s="340" t="s">
        <v>47</v>
      </c>
      <c r="E833" s="291" t="s">
        <v>1437</v>
      </c>
    </row>
    <row r="834" spans="1:5" x14ac:dyDescent="0.25">
      <c r="A834" s="335"/>
      <c r="B834" s="338"/>
      <c r="C834" s="339"/>
      <c r="D834" s="341"/>
      <c r="E834" s="292" t="s">
        <v>1438</v>
      </c>
    </row>
    <row r="835" spans="1:5" x14ac:dyDescent="0.25">
      <c r="A835" s="326" t="s">
        <v>1851</v>
      </c>
      <c r="B835" s="328" t="s">
        <v>1847</v>
      </c>
      <c r="C835" s="329"/>
      <c r="D835" s="332" t="s">
        <v>47</v>
      </c>
      <c r="E835" s="293" t="s">
        <v>1437</v>
      </c>
    </row>
    <row r="836" spans="1:5" x14ac:dyDescent="0.25">
      <c r="A836" s="327"/>
      <c r="B836" s="330"/>
      <c r="C836" s="331"/>
      <c r="D836" s="333"/>
      <c r="E836" s="294" t="s">
        <v>1438</v>
      </c>
    </row>
    <row r="837" spans="1:5" x14ac:dyDescent="0.25">
      <c r="A837" s="334" t="s">
        <v>1852</v>
      </c>
      <c r="B837" s="336" t="s">
        <v>1847</v>
      </c>
      <c r="C837" s="337"/>
      <c r="D837" s="340" t="s">
        <v>47</v>
      </c>
      <c r="E837" s="291" t="s">
        <v>1437</v>
      </c>
    </row>
    <row r="838" spans="1:5" x14ac:dyDescent="0.25">
      <c r="A838" s="335"/>
      <c r="B838" s="338"/>
      <c r="C838" s="339"/>
      <c r="D838" s="341"/>
      <c r="E838" s="292" t="s">
        <v>1438</v>
      </c>
    </row>
    <row r="839" spans="1:5" x14ac:dyDescent="0.25">
      <c r="A839" s="326" t="s">
        <v>1853</v>
      </c>
      <c r="B839" s="328" t="s">
        <v>1847</v>
      </c>
      <c r="C839" s="329"/>
      <c r="D839" s="332" t="s">
        <v>47</v>
      </c>
      <c r="E839" s="293" t="s">
        <v>1437</v>
      </c>
    </row>
    <row r="840" spans="1:5" x14ac:dyDescent="0.25">
      <c r="A840" s="327"/>
      <c r="B840" s="330"/>
      <c r="C840" s="331"/>
      <c r="D840" s="333"/>
      <c r="E840" s="294" t="s">
        <v>1438</v>
      </c>
    </row>
    <row r="841" spans="1:5" x14ac:dyDescent="0.25">
      <c r="A841" s="334" t="s">
        <v>1854</v>
      </c>
      <c r="B841" s="336" t="s">
        <v>1847</v>
      </c>
      <c r="C841" s="337"/>
      <c r="D841" s="340" t="s">
        <v>47</v>
      </c>
      <c r="E841" s="291" t="s">
        <v>1437</v>
      </c>
    </row>
    <row r="842" spans="1:5" x14ac:dyDescent="0.25">
      <c r="A842" s="335"/>
      <c r="B842" s="338"/>
      <c r="C842" s="339"/>
      <c r="D842" s="341"/>
      <c r="E842" s="292" t="s">
        <v>1438</v>
      </c>
    </row>
    <row r="843" spans="1:5" x14ac:dyDescent="0.25">
      <c r="A843" s="326" t="s">
        <v>1855</v>
      </c>
      <c r="B843" s="328" t="s">
        <v>1847</v>
      </c>
      <c r="C843" s="329"/>
      <c r="D843" s="332" t="s">
        <v>47</v>
      </c>
      <c r="E843" s="293" t="s">
        <v>1437</v>
      </c>
    </row>
    <row r="844" spans="1:5" x14ac:dyDescent="0.25">
      <c r="A844" s="327"/>
      <c r="B844" s="330"/>
      <c r="C844" s="331"/>
      <c r="D844" s="333"/>
      <c r="E844" s="294" t="s">
        <v>1438</v>
      </c>
    </row>
    <row r="845" spans="1:5" x14ac:dyDescent="0.25">
      <c r="A845" s="334" t="s">
        <v>1856</v>
      </c>
      <c r="B845" s="336" t="s">
        <v>1847</v>
      </c>
      <c r="C845" s="337"/>
      <c r="D845" s="340" t="s">
        <v>47</v>
      </c>
      <c r="E845" s="291" t="s">
        <v>1437</v>
      </c>
    </row>
    <row r="846" spans="1:5" x14ac:dyDescent="0.25">
      <c r="A846" s="335"/>
      <c r="B846" s="338"/>
      <c r="C846" s="339"/>
      <c r="D846" s="341"/>
      <c r="E846" s="292" t="s">
        <v>1438</v>
      </c>
    </row>
    <row r="847" spans="1:5" x14ac:dyDescent="0.25">
      <c r="A847" s="326" t="s">
        <v>1857</v>
      </c>
      <c r="B847" s="328" t="s">
        <v>1847</v>
      </c>
      <c r="C847" s="329"/>
      <c r="D847" s="332" t="s">
        <v>47</v>
      </c>
      <c r="E847" s="293" t="s">
        <v>1437</v>
      </c>
    </row>
    <row r="848" spans="1:5" x14ac:dyDescent="0.25">
      <c r="A848" s="327"/>
      <c r="B848" s="330"/>
      <c r="C848" s="331"/>
      <c r="D848" s="333"/>
      <c r="E848" s="294" t="s">
        <v>1438</v>
      </c>
    </row>
    <row r="849" spans="1:5" x14ac:dyDescent="0.25">
      <c r="A849" s="334" t="s">
        <v>1858</v>
      </c>
      <c r="B849" s="336" t="s">
        <v>1847</v>
      </c>
      <c r="C849" s="337"/>
      <c r="D849" s="340" t="s">
        <v>47</v>
      </c>
      <c r="E849" s="291" t="s">
        <v>1437</v>
      </c>
    </row>
    <row r="850" spans="1:5" x14ac:dyDescent="0.25">
      <c r="A850" s="335"/>
      <c r="B850" s="338"/>
      <c r="C850" s="339"/>
      <c r="D850" s="341"/>
      <c r="E850" s="292" t="s">
        <v>1438</v>
      </c>
    </row>
    <row r="851" spans="1:5" x14ac:dyDescent="0.25">
      <c r="A851" s="326" t="s">
        <v>1556</v>
      </c>
      <c r="B851" s="328" t="s">
        <v>1847</v>
      </c>
      <c r="C851" s="329"/>
      <c r="D851" s="332" t="s">
        <v>47</v>
      </c>
      <c r="E851" s="293" t="s">
        <v>1437</v>
      </c>
    </row>
    <row r="852" spans="1:5" x14ac:dyDescent="0.25">
      <c r="A852" s="327"/>
      <c r="B852" s="330"/>
      <c r="C852" s="331"/>
      <c r="D852" s="333"/>
      <c r="E852" s="294" t="s">
        <v>1438</v>
      </c>
    </row>
    <row r="853" spans="1:5" x14ac:dyDescent="0.25">
      <c r="A853" s="334" t="s">
        <v>1859</v>
      </c>
      <c r="B853" s="336" t="s">
        <v>1847</v>
      </c>
      <c r="C853" s="337"/>
      <c r="D853" s="340" t="s">
        <v>47</v>
      </c>
      <c r="E853" s="291" t="s">
        <v>1437</v>
      </c>
    </row>
    <row r="854" spans="1:5" x14ac:dyDescent="0.25">
      <c r="A854" s="335"/>
      <c r="B854" s="338"/>
      <c r="C854" s="339"/>
      <c r="D854" s="341"/>
      <c r="E854" s="292" t="s">
        <v>1438</v>
      </c>
    </row>
    <row r="855" spans="1:5" x14ac:dyDescent="0.25">
      <c r="A855" s="326" t="s">
        <v>1860</v>
      </c>
      <c r="B855" s="328" t="s">
        <v>1847</v>
      </c>
      <c r="C855" s="329"/>
      <c r="D855" s="332" t="s">
        <v>47</v>
      </c>
      <c r="E855" s="293" t="s">
        <v>1437</v>
      </c>
    </row>
    <row r="856" spans="1:5" x14ac:dyDescent="0.25">
      <c r="A856" s="327"/>
      <c r="B856" s="330"/>
      <c r="C856" s="331"/>
      <c r="D856" s="333"/>
      <c r="E856" s="294" t="s">
        <v>1438</v>
      </c>
    </row>
    <row r="857" spans="1:5" x14ac:dyDescent="0.25">
      <c r="A857" s="334" t="s">
        <v>1861</v>
      </c>
      <c r="B857" s="336" t="s">
        <v>1847</v>
      </c>
      <c r="C857" s="337"/>
      <c r="D857" s="340" t="s">
        <v>47</v>
      </c>
      <c r="E857" s="291" t="s">
        <v>1437</v>
      </c>
    </row>
    <row r="858" spans="1:5" x14ac:dyDescent="0.25">
      <c r="A858" s="335"/>
      <c r="B858" s="338"/>
      <c r="C858" s="339"/>
      <c r="D858" s="341"/>
      <c r="E858" s="292" t="s">
        <v>1438</v>
      </c>
    </row>
    <row r="859" spans="1:5" x14ac:dyDescent="0.25">
      <c r="A859" s="326" t="s">
        <v>1862</v>
      </c>
      <c r="B859" s="328" t="s">
        <v>1847</v>
      </c>
      <c r="C859" s="329"/>
      <c r="D859" s="332" t="s">
        <v>47</v>
      </c>
      <c r="E859" s="293" t="s">
        <v>1437</v>
      </c>
    </row>
    <row r="860" spans="1:5" x14ac:dyDescent="0.25">
      <c r="A860" s="327"/>
      <c r="B860" s="330"/>
      <c r="C860" s="331"/>
      <c r="D860" s="333"/>
      <c r="E860" s="294" t="s">
        <v>1438</v>
      </c>
    </row>
    <row r="861" spans="1:5" x14ac:dyDescent="0.25">
      <c r="A861" s="334" t="s">
        <v>1863</v>
      </c>
      <c r="B861" s="336" t="s">
        <v>1847</v>
      </c>
      <c r="C861" s="337"/>
      <c r="D861" s="340" t="s">
        <v>47</v>
      </c>
      <c r="E861" s="291" t="s">
        <v>1437</v>
      </c>
    </row>
    <row r="862" spans="1:5" x14ac:dyDescent="0.25">
      <c r="A862" s="335"/>
      <c r="B862" s="338"/>
      <c r="C862" s="339"/>
      <c r="D862" s="341"/>
      <c r="E862" s="292" t="s">
        <v>1438</v>
      </c>
    </row>
    <row r="863" spans="1:5" x14ac:dyDescent="0.25">
      <c r="A863" s="326" t="s">
        <v>1864</v>
      </c>
      <c r="B863" s="328" t="s">
        <v>1847</v>
      </c>
      <c r="C863" s="329"/>
      <c r="D863" s="332" t="s">
        <v>47</v>
      </c>
      <c r="E863" s="293" t="s">
        <v>1437</v>
      </c>
    </row>
    <row r="864" spans="1:5" x14ac:dyDescent="0.25">
      <c r="A864" s="327"/>
      <c r="B864" s="330"/>
      <c r="C864" s="331"/>
      <c r="D864" s="333"/>
      <c r="E864" s="294" t="s">
        <v>1438</v>
      </c>
    </row>
    <row r="865" spans="1:5" x14ac:dyDescent="0.25">
      <c r="A865" s="334" t="s">
        <v>1865</v>
      </c>
      <c r="B865" s="336" t="s">
        <v>1847</v>
      </c>
      <c r="C865" s="337"/>
      <c r="D865" s="340" t="s">
        <v>47</v>
      </c>
      <c r="E865" s="291" t="s">
        <v>1437</v>
      </c>
    </row>
    <row r="866" spans="1:5" x14ac:dyDescent="0.25">
      <c r="A866" s="335"/>
      <c r="B866" s="338"/>
      <c r="C866" s="339"/>
      <c r="D866" s="341"/>
      <c r="E866" s="292" t="s">
        <v>1438</v>
      </c>
    </row>
    <row r="867" spans="1:5" x14ac:dyDescent="0.25">
      <c r="A867" s="326" t="s">
        <v>1866</v>
      </c>
      <c r="B867" s="328" t="s">
        <v>1847</v>
      </c>
      <c r="C867" s="329"/>
      <c r="D867" s="332" t="s">
        <v>47</v>
      </c>
      <c r="E867" s="293" t="s">
        <v>1437</v>
      </c>
    </row>
    <row r="868" spans="1:5" x14ac:dyDescent="0.25">
      <c r="A868" s="327"/>
      <c r="B868" s="330"/>
      <c r="C868" s="331"/>
      <c r="D868" s="333"/>
      <c r="E868" s="294" t="s">
        <v>1438</v>
      </c>
    </row>
    <row r="869" spans="1:5" x14ac:dyDescent="0.25">
      <c r="A869" s="334" t="s">
        <v>1867</v>
      </c>
      <c r="B869" s="336" t="s">
        <v>1847</v>
      </c>
      <c r="C869" s="337"/>
      <c r="D869" s="340" t="s">
        <v>47</v>
      </c>
      <c r="E869" s="291" t="s">
        <v>1437</v>
      </c>
    </row>
    <row r="870" spans="1:5" x14ac:dyDescent="0.25">
      <c r="A870" s="335"/>
      <c r="B870" s="338"/>
      <c r="C870" s="339"/>
      <c r="D870" s="341"/>
      <c r="E870" s="292" t="s">
        <v>1438</v>
      </c>
    </row>
    <row r="871" spans="1:5" x14ac:dyDescent="0.25">
      <c r="A871" s="326" t="s">
        <v>1868</v>
      </c>
      <c r="B871" s="328" t="s">
        <v>1869</v>
      </c>
      <c r="C871" s="329"/>
      <c r="D871" s="332" t="s">
        <v>47</v>
      </c>
      <c r="E871" s="293" t="s">
        <v>1437</v>
      </c>
    </row>
    <row r="872" spans="1:5" x14ac:dyDescent="0.25">
      <c r="A872" s="327"/>
      <c r="B872" s="330"/>
      <c r="C872" s="331"/>
      <c r="D872" s="333"/>
      <c r="E872" s="294" t="s">
        <v>1438</v>
      </c>
    </row>
    <row r="873" spans="1:5" x14ac:dyDescent="0.25">
      <c r="A873" s="334" t="s">
        <v>1870</v>
      </c>
      <c r="B873" s="336" t="s">
        <v>1869</v>
      </c>
      <c r="C873" s="337"/>
      <c r="D873" s="340" t="s">
        <v>47</v>
      </c>
      <c r="E873" s="291" t="s">
        <v>1437</v>
      </c>
    </row>
    <row r="874" spans="1:5" x14ac:dyDescent="0.25">
      <c r="A874" s="335"/>
      <c r="B874" s="338"/>
      <c r="C874" s="339"/>
      <c r="D874" s="341"/>
      <c r="E874" s="292" t="s">
        <v>1438</v>
      </c>
    </row>
    <row r="875" spans="1:5" x14ac:dyDescent="0.25">
      <c r="A875" s="326" t="s">
        <v>1871</v>
      </c>
      <c r="B875" s="328" t="s">
        <v>1869</v>
      </c>
      <c r="C875" s="329"/>
      <c r="D875" s="332" t="s">
        <v>47</v>
      </c>
      <c r="E875" s="293" t="s">
        <v>1437</v>
      </c>
    </row>
    <row r="876" spans="1:5" x14ac:dyDescent="0.25">
      <c r="A876" s="327"/>
      <c r="B876" s="330"/>
      <c r="C876" s="331"/>
      <c r="D876" s="333"/>
      <c r="E876" s="294" t="s">
        <v>1438</v>
      </c>
    </row>
    <row r="877" spans="1:5" x14ac:dyDescent="0.25">
      <c r="A877" s="334" t="s">
        <v>1872</v>
      </c>
      <c r="B877" s="336" t="s">
        <v>1869</v>
      </c>
      <c r="C877" s="337"/>
      <c r="D877" s="340" t="s">
        <v>47</v>
      </c>
      <c r="E877" s="291" t="s">
        <v>1437</v>
      </c>
    </row>
    <row r="878" spans="1:5" x14ac:dyDescent="0.25">
      <c r="A878" s="335"/>
      <c r="B878" s="338"/>
      <c r="C878" s="339"/>
      <c r="D878" s="341"/>
      <c r="E878" s="292" t="s">
        <v>1438</v>
      </c>
    </row>
    <row r="879" spans="1:5" x14ac:dyDescent="0.25">
      <c r="A879" s="326" t="s">
        <v>1873</v>
      </c>
      <c r="B879" s="328" t="s">
        <v>1869</v>
      </c>
      <c r="C879" s="329"/>
      <c r="D879" s="332" t="s">
        <v>47</v>
      </c>
      <c r="E879" s="293" t="s">
        <v>1437</v>
      </c>
    </row>
    <row r="880" spans="1:5" x14ac:dyDescent="0.25">
      <c r="A880" s="327"/>
      <c r="B880" s="330"/>
      <c r="C880" s="331"/>
      <c r="D880" s="333"/>
      <c r="E880" s="294" t="s">
        <v>1438</v>
      </c>
    </row>
    <row r="881" spans="1:5" x14ac:dyDescent="0.25">
      <c r="A881" s="334" t="s">
        <v>1874</v>
      </c>
      <c r="B881" s="336" t="s">
        <v>1875</v>
      </c>
      <c r="C881" s="337"/>
      <c r="D881" s="340" t="s">
        <v>47</v>
      </c>
      <c r="E881" s="291" t="s">
        <v>1437</v>
      </c>
    </row>
    <row r="882" spans="1:5" x14ac:dyDescent="0.25">
      <c r="A882" s="335"/>
      <c r="B882" s="338"/>
      <c r="C882" s="339"/>
      <c r="D882" s="341"/>
      <c r="E882" s="292" t="s">
        <v>1438</v>
      </c>
    </row>
    <row r="883" spans="1:5" x14ac:dyDescent="0.25">
      <c r="A883" s="326" t="s">
        <v>1876</v>
      </c>
      <c r="B883" s="328" t="s">
        <v>1875</v>
      </c>
      <c r="C883" s="329"/>
      <c r="D883" s="332" t="s">
        <v>47</v>
      </c>
      <c r="E883" s="293" t="s">
        <v>1437</v>
      </c>
    </row>
    <row r="884" spans="1:5" x14ac:dyDescent="0.25">
      <c r="A884" s="327"/>
      <c r="B884" s="330"/>
      <c r="C884" s="331"/>
      <c r="D884" s="333"/>
      <c r="E884" s="294" t="s">
        <v>1438</v>
      </c>
    </row>
    <row r="885" spans="1:5" x14ac:dyDescent="0.25">
      <c r="A885" s="334" t="s">
        <v>1877</v>
      </c>
      <c r="B885" s="336" t="s">
        <v>1875</v>
      </c>
      <c r="C885" s="337"/>
      <c r="D885" s="340" t="s">
        <v>47</v>
      </c>
      <c r="E885" s="291" t="s">
        <v>1437</v>
      </c>
    </row>
    <row r="886" spans="1:5" x14ac:dyDescent="0.25">
      <c r="A886" s="335"/>
      <c r="B886" s="338"/>
      <c r="C886" s="339"/>
      <c r="D886" s="341"/>
      <c r="E886" s="292" t="s">
        <v>1438</v>
      </c>
    </row>
    <row r="887" spans="1:5" x14ac:dyDescent="0.25">
      <c r="A887" s="326" t="s">
        <v>1878</v>
      </c>
      <c r="B887" s="328" t="s">
        <v>1875</v>
      </c>
      <c r="C887" s="329"/>
      <c r="D887" s="332" t="s">
        <v>47</v>
      </c>
      <c r="E887" s="293" t="s">
        <v>1437</v>
      </c>
    </row>
    <row r="888" spans="1:5" x14ac:dyDescent="0.25">
      <c r="A888" s="327"/>
      <c r="B888" s="330"/>
      <c r="C888" s="331"/>
      <c r="D888" s="333"/>
      <c r="E888" s="294" t="s">
        <v>1438</v>
      </c>
    </row>
    <row r="889" spans="1:5" x14ac:dyDescent="0.25">
      <c r="A889" s="334" t="s">
        <v>1879</v>
      </c>
      <c r="B889" s="336" t="s">
        <v>1880</v>
      </c>
      <c r="C889" s="337"/>
      <c r="D889" s="340" t="s">
        <v>47</v>
      </c>
      <c r="E889" s="291" t="s">
        <v>1437</v>
      </c>
    </row>
    <row r="890" spans="1:5" x14ac:dyDescent="0.25">
      <c r="A890" s="335"/>
      <c r="B890" s="338"/>
      <c r="C890" s="339"/>
      <c r="D890" s="341"/>
      <c r="E890" s="292" t="s">
        <v>1438</v>
      </c>
    </row>
    <row r="891" spans="1:5" x14ac:dyDescent="0.25">
      <c r="A891" s="326" t="s">
        <v>1881</v>
      </c>
      <c r="B891" s="328" t="s">
        <v>1880</v>
      </c>
      <c r="C891" s="329"/>
      <c r="D891" s="332" t="s">
        <v>47</v>
      </c>
      <c r="E891" s="293" t="s">
        <v>1437</v>
      </c>
    </row>
    <row r="892" spans="1:5" x14ac:dyDescent="0.25">
      <c r="A892" s="327"/>
      <c r="B892" s="330"/>
      <c r="C892" s="331"/>
      <c r="D892" s="333"/>
      <c r="E892" s="294" t="s">
        <v>1438</v>
      </c>
    </row>
    <row r="893" spans="1:5" x14ac:dyDescent="0.25">
      <c r="A893" s="334" t="s">
        <v>1882</v>
      </c>
      <c r="B893" s="336" t="s">
        <v>1880</v>
      </c>
      <c r="C893" s="337"/>
      <c r="D893" s="340" t="s">
        <v>47</v>
      </c>
      <c r="E893" s="291" t="s">
        <v>1437</v>
      </c>
    </row>
    <row r="894" spans="1:5" x14ac:dyDescent="0.25">
      <c r="A894" s="335"/>
      <c r="B894" s="338"/>
      <c r="C894" s="339"/>
      <c r="D894" s="341"/>
      <c r="E894" s="292" t="s">
        <v>1438</v>
      </c>
    </row>
    <row r="895" spans="1:5" x14ac:dyDescent="0.25">
      <c r="A895" s="326" t="s">
        <v>1883</v>
      </c>
      <c r="B895" s="328" t="s">
        <v>1880</v>
      </c>
      <c r="C895" s="329"/>
      <c r="D895" s="332" t="s">
        <v>47</v>
      </c>
      <c r="E895" s="293" t="s">
        <v>1437</v>
      </c>
    </row>
    <row r="896" spans="1:5" x14ac:dyDescent="0.25">
      <c r="A896" s="327"/>
      <c r="B896" s="330"/>
      <c r="C896" s="331"/>
      <c r="D896" s="333"/>
      <c r="E896" s="294" t="s">
        <v>1438</v>
      </c>
    </row>
    <row r="897" spans="1:5" x14ac:dyDescent="0.25">
      <c r="A897" s="334" t="s">
        <v>1884</v>
      </c>
      <c r="B897" s="336" t="s">
        <v>1880</v>
      </c>
      <c r="C897" s="337"/>
      <c r="D897" s="340" t="s">
        <v>47</v>
      </c>
      <c r="E897" s="291" t="s">
        <v>1437</v>
      </c>
    </row>
    <row r="898" spans="1:5" x14ac:dyDescent="0.25">
      <c r="A898" s="335"/>
      <c r="B898" s="338"/>
      <c r="C898" s="339"/>
      <c r="D898" s="341"/>
      <c r="E898" s="292" t="s">
        <v>1438</v>
      </c>
    </row>
    <row r="899" spans="1:5" x14ac:dyDescent="0.25">
      <c r="A899" s="326" t="s">
        <v>1885</v>
      </c>
      <c r="B899" s="328" t="s">
        <v>1880</v>
      </c>
      <c r="C899" s="329"/>
      <c r="D899" s="332" t="s">
        <v>47</v>
      </c>
      <c r="E899" s="293" t="s">
        <v>1437</v>
      </c>
    </row>
    <row r="900" spans="1:5" x14ac:dyDescent="0.25">
      <c r="A900" s="327"/>
      <c r="B900" s="330"/>
      <c r="C900" s="331"/>
      <c r="D900" s="333"/>
      <c r="E900" s="294" t="s">
        <v>1438</v>
      </c>
    </row>
    <row r="901" spans="1:5" x14ac:dyDescent="0.25">
      <c r="A901" s="334" t="s">
        <v>1886</v>
      </c>
      <c r="B901" s="336" t="s">
        <v>1880</v>
      </c>
      <c r="C901" s="337"/>
      <c r="D901" s="340" t="s">
        <v>47</v>
      </c>
      <c r="E901" s="291" t="s">
        <v>1437</v>
      </c>
    </row>
    <row r="902" spans="1:5" x14ac:dyDescent="0.25">
      <c r="A902" s="335"/>
      <c r="B902" s="338"/>
      <c r="C902" s="339"/>
      <c r="D902" s="341"/>
      <c r="E902" s="292" t="s">
        <v>1438</v>
      </c>
    </row>
    <row r="903" spans="1:5" x14ac:dyDescent="0.25">
      <c r="A903" s="326" t="s">
        <v>1546</v>
      </c>
      <c r="B903" s="328" t="s">
        <v>1880</v>
      </c>
      <c r="C903" s="329"/>
      <c r="D903" s="332" t="s">
        <v>47</v>
      </c>
      <c r="E903" s="293" t="s">
        <v>1437</v>
      </c>
    </row>
    <row r="904" spans="1:5" x14ac:dyDescent="0.25">
      <c r="A904" s="327"/>
      <c r="B904" s="330"/>
      <c r="C904" s="331"/>
      <c r="D904" s="333"/>
      <c r="E904" s="294" t="s">
        <v>1438</v>
      </c>
    </row>
    <row r="905" spans="1:5" x14ac:dyDescent="0.25">
      <c r="A905" s="334" t="s">
        <v>1887</v>
      </c>
      <c r="B905" s="336" t="s">
        <v>1880</v>
      </c>
      <c r="C905" s="337"/>
      <c r="D905" s="340" t="s">
        <v>47</v>
      </c>
      <c r="E905" s="291" t="s">
        <v>1437</v>
      </c>
    </row>
    <row r="906" spans="1:5" x14ac:dyDescent="0.25">
      <c r="A906" s="335"/>
      <c r="B906" s="338"/>
      <c r="C906" s="339"/>
      <c r="D906" s="341"/>
      <c r="E906" s="292" t="s">
        <v>1438</v>
      </c>
    </row>
    <row r="907" spans="1:5" x14ac:dyDescent="0.25">
      <c r="A907" s="326" t="s">
        <v>1888</v>
      </c>
      <c r="B907" s="328" t="s">
        <v>1880</v>
      </c>
      <c r="C907" s="329"/>
      <c r="D907" s="332" t="s">
        <v>47</v>
      </c>
      <c r="E907" s="293" t="s">
        <v>1437</v>
      </c>
    </row>
    <row r="908" spans="1:5" x14ac:dyDescent="0.25">
      <c r="A908" s="327"/>
      <c r="B908" s="330"/>
      <c r="C908" s="331"/>
      <c r="D908" s="333"/>
      <c r="E908" s="294" t="s">
        <v>1438</v>
      </c>
    </row>
    <row r="909" spans="1:5" x14ac:dyDescent="0.25">
      <c r="A909" s="334" t="s">
        <v>1889</v>
      </c>
      <c r="B909" s="336" t="s">
        <v>1880</v>
      </c>
      <c r="C909" s="337"/>
      <c r="D909" s="340" t="s">
        <v>47</v>
      </c>
      <c r="E909" s="291" t="s">
        <v>1437</v>
      </c>
    </row>
    <row r="910" spans="1:5" x14ac:dyDescent="0.25">
      <c r="A910" s="335"/>
      <c r="B910" s="338"/>
      <c r="C910" s="339"/>
      <c r="D910" s="341"/>
      <c r="E910" s="292" t="s">
        <v>1438</v>
      </c>
    </row>
    <row r="911" spans="1:5" x14ac:dyDescent="0.25">
      <c r="A911" s="326" t="s">
        <v>1858</v>
      </c>
      <c r="B911" s="328" t="s">
        <v>1880</v>
      </c>
      <c r="C911" s="329"/>
      <c r="D911" s="332" t="s">
        <v>47</v>
      </c>
      <c r="E911" s="293" t="s">
        <v>1437</v>
      </c>
    </row>
    <row r="912" spans="1:5" x14ac:dyDescent="0.25">
      <c r="A912" s="327"/>
      <c r="B912" s="330"/>
      <c r="C912" s="331"/>
      <c r="D912" s="333"/>
      <c r="E912" s="294" t="s">
        <v>1438</v>
      </c>
    </row>
    <row r="913" spans="1:5" x14ac:dyDescent="0.25">
      <c r="A913" s="334" t="s">
        <v>1890</v>
      </c>
      <c r="B913" s="336" t="s">
        <v>1891</v>
      </c>
      <c r="C913" s="337"/>
      <c r="D913" s="340" t="s">
        <v>47</v>
      </c>
      <c r="E913" s="291" t="s">
        <v>1437</v>
      </c>
    </row>
    <row r="914" spans="1:5" x14ac:dyDescent="0.25">
      <c r="A914" s="335"/>
      <c r="B914" s="338"/>
      <c r="C914" s="339"/>
      <c r="D914" s="341"/>
      <c r="E914" s="292" t="s">
        <v>1438</v>
      </c>
    </row>
    <row r="915" spans="1:5" x14ac:dyDescent="0.25">
      <c r="A915" s="326" t="s">
        <v>1892</v>
      </c>
      <c r="B915" s="328" t="s">
        <v>1891</v>
      </c>
      <c r="C915" s="329"/>
      <c r="D915" s="332" t="s">
        <v>47</v>
      </c>
      <c r="E915" s="293" t="s">
        <v>1437</v>
      </c>
    </row>
    <row r="916" spans="1:5" x14ac:dyDescent="0.25">
      <c r="A916" s="327"/>
      <c r="B916" s="330"/>
      <c r="C916" s="331"/>
      <c r="D916" s="333"/>
      <c r="E916" s="294" t="s">
        <v>1438</v>
      </c>
    </row>
    <row r="917" spans="1:5" x14ac:dyDescent="0.25">
      <c r="A917" s="334" t="s">
        <v>1893</v>
      </c>
      <c r="B917" s="336" t="s">
        <v>1891</v>
      </c>
      <c r="C917" s="337"/>
      <c r="D917" s="340" t="s">
        <v>47</v>
      </c>
      <c r="E917" s="291" t="s">
        <v>1437</v>
      </c>
    </row>
    <row r="918" spans="1:5" x14ac:dyDescent="0.25">
      <c r="A918" s="335"/>
      <c r="B918" s="338"/>
      <c r="C918" s="339"/>
      <c r="D918" s="341"/>
      <c r="E918" s="292" t="s">
        <v>1438</v>
      </c>
    </row>
    <row r="919" spans="1:5" x14ac:dyDescent="0.25">
      <c r="A919" s="326" t="s">
        <v>1894</v>
      </c>
      <c r="B919" s="328" t="s">
        <v>1891</v>
      </c>
      <c r="C919" s="329"/>
      <c r="D919" s="332" t="s">
        <v>47</v>
      </c>
      <c r="E919" s="293" t="s">
        <v>1437</v>
      </c>
    </row>
    <row r="920" spans="1:5" x14ac:dyDescent="0.25">
      <c r="A920" s="327"/>
      <c r="B920" s="330"/>
      <c r="C920" s="331"/>
      <c r="D920" s="333"/>
      <c r="E920" s="294" t="s">
        <v>1438</v>
      </c>
    </row>
    <row r="921" spans="1:5" x14ac:dyDescent="0.25">
      <c r="A921" s="334" t="s">
        <v>1895</v>
      </c>
      <c r="B921" s="336" t="s">
        <v>1891</v>
      </c>
      <c r="C921" s="337"/>
      <c r="D921" s="340" t="s">
        <v>47</v>
      </c>
      <c r="E921" s="291" t="s">
        <v>1437</v>
      </c>
    </row>
    <row r="922" spans="1:5" x14ac:dyDescent="0.25">
      <c r="A922" s="335"/>
      <c r="B922" s="338"/>
      <c r="C922" s="339"/>
      <c r="D922" s="341"/>
      <c r="E922" s="292" t="s">
        <v>1438</v>
      </c>
    </row>
    <row r="923" spans="1:5" x14ac:dyDescent="0.25">
      <c r="A923" s="326" t="s">
        <v>1896</v>
      </c>
      <c r="B923" s="328" t="s">
        <v>1891</v>
      </c>
      <c r="C923" s="329"/>
      <c r="D923" s="332" t="s">
        <v>47</v>
      </c>
      <c r="E923" s="293" t="s">
        <v>1437</v>
      </c>
    </row>
    <row r="924" spans="1:5" x14ac:dyDescent="0.25">
      <c r="A924" s="327"/>
      <c r="B924" s="330"/>
      <c r="C924" s="331"/>
      <c r="D924" s="333"/>
      <c r="E924" s="294" t="s">
        <v>1438</v>
      </c>
    </row>
    <row r="925" spans="1:5" x14ac:dyDescent="0.25">
      <c r="A925" s="334" t="s">
        <v>1897</v>
      </c>
      <c r="B925" s="336" t="s">
        <v>1898</v>
      </c>
      <c r="C925" s="337"/>
      <c r="D925" s="340" t="s">
        <v>47</v>
      </c>
      <c r="E925" s="291" t="s">
        <v>1437</v>
      </c>
    </row>
    <row r="926" spans="1:5" x14ac:dyDescent="0.25">
      <c r="A926" s="335"/>
      <c r="B926" s="338"/>
      <c r="C926" s="339"/>
      <c r="D926" s="341"/>
      <c r="E926" s="292" t="s">
        <v>1438</v>
      </c>
    </row>
    <row r="927" spans="1:5" x14ac:dyDescent="0.25">
      <c r="A927" s="326" t="s">
        <v>1899</v>
      </c>
      <c r="B927" s="328" t="s">
        <v>1898</v>
      </c>
      <c r="C927" s="329"/>
      <c r="D927" s="332" t="s">
        <v>47</v>
      </c>
      <c r="E927" s="293" t="s">
        <v>1437</v>
      </c>
    </row>
    <row r="928" spans="1:5" x14ac:dyDescent="0.25">
      <c r="A928" s="327"/>
      <c r="B928" s="330"/>
      <c r="C928" s="331"/>
      <c r="D928" s="333"/>
      <c r="E928" s="294" t="s">
        <v>1438</v>
      </c>
    </row>
    <row r="929" spans="1:5" x14ac:dyDescent="0.25">
      <c r="A929" s="334" t="s">
        <v>1900</v>
      </c>
      <c r="B929" s="336" t="s">
        <v>1898</v>
      </c>
      <c r="C929" s="337"/>
      <c r="D929" s="340" t="s">
        <v>47</v>
      </c>
      <c r="E929" s="291" t="s">
        <v>1437</v>
      </c>
    </row>
    <row r="930" spans="1:5" x14ac:dyDescent="0.25">
      <c r="A930" s="335"/>
      <c r="B930" s="338"/>
      <c r="C930" s="339"/>
      <c r="D930" s="341"/>
      <c r="E930" s="292" t="s">
        <v>1438</v>
      </c>
    </row>
    <row r="931" spans="1:5" x14ac:dyDescent="0.25">
      <c r="A931" s="326" t="s">
        <v>1901</v>
      </c>
      <c r="B931" s="328" t="s">
        <v>1898</v>
      </c>
      <c r="C931" s="329"/>
      <c r="D931" s="332" t="s">
        <v>47</v>
      </c>
      <c r="E931" s="293" t="s">
        <v>1437</v>
      </c>
    </row>
    <row r="932" spans="1:5" x14ac:dyDescent="0.25">
      <c r="A932" s="327"/>
      <c r="B932" s="330"/>
      <c r="C932" s="331"/>
      <c r="D932" s="333"/>
      <c r="E932" s="294" t="s">
        <v>1438</v>
      </c>
    </row>
    <row r="933" spans="1:5" x14ac:dyDescent="0.25">
      <c r="A933" s="334" t="s">
        <v>1902</v>
      </c>
      <c r="B933" s="336" t="s">
        <v>1898</v>
      </c>
      <c r="C933" s="337"/>
      <c r="D933" s="340" t="s">
        <v>47</v>
      </c>
      <c r="E933" s="291" t="s">
        <v>1437</v>
      </c>
    </row>
    <row r="934" spans="1:5" x14ac:dyDescent="0.25">
      <c r="A934" s="335"/>
      <c r="B934" s="338"/>
      <c r="C934" s="339"/>
      <c r="D934" s="341"/>
      <c r="E934" s="292" t="s">
        <v>1438</v>
      </c>
    </row>
    <row r="935" spans="1:5" x14ac:dyDescent="0.25">
      <c r="A935" s="326" t="s">
        <v>1903</v>
      </c>
      <c r="B935" s="328" t="s">
        <v>1898</v>
      </c>
      <c r="C935" s="329"/>
      <c r="D935" s="332" t="s">
        <v>47</v>
      </c>
      <c r="E935" s="293" t="s">
        <v>1437</v>
      </c>
    </row>
    <row r="936" spans="1:5" x14ac:dyDescent="0.25">
      <c r="A936" s="327"/>
      <c r="B936" s="330"/>
      <c r="C936" s="331"/>
      <c r="D936" s="333"/>
      <c r="E936" s="294" t="s">
        <v>1438</v>
      </c>
    </row>
    <row r="937" spans="1:5" x14ac:dyDescent="0.25">
      <c r="A937" s="334" t="s">
        <v>1904</v>
      </c>
      <c r="B937" s="336" t="s">
        <v>1898</v>
      </c>
      <c r="C937" s="337"/>
      <c r="D937" s="340" t="s">
        <v>47</v>
      </c>
      <c r="E937" s="291" t="s">
        <v>1437</v>
      </c>
    </row>
    <row r="938" spans="1:5" x14ac:dyDescent="0.25">
      <c r="A938" s="335"/>
      <c r="B938" s="338"/>
      <c r="C938" s="339"/>
      <c r="D938" s="341"/>
      <c r="E938" s="292" t="s">
        <v>1438</v>
      </c>
    </row>
    <row r="939" spans="1:5" x14ac:dyDescent="0.25">
      <c r="A939" s="326" t="s">
        <v>1905</v>
      </c>
      <c r="B939" s="328" t="s">
        <v>1898</v>
      </c>
      <c r="C939" s="329"/>
      <c r="D939" s="332" t="s">
        <v>47</v>
      </c>
      <c r="E939" s="293" t="s">
        <v>1437</v>
      </c>
    </row>
    <row r="940" spans="1:5" x14ac:dyDescent="0.25">
      <c r="A940" s="327"/>
      <c r="B940" s="330"/>
      <c r="C940" s="331"/>
      <c r="D940" s="333"/>
      <c r="E940" s="294" t="s">
        <v>1438</v>
      </c>
    </row>
    <row r="941" spans="1:5" x14ac:dyDescent="0.25">
      <c r="A941" s="334" t="s">
        <v>1556</v>
      </c>
      <c r="B941" s="336" t="s">
        <v>1906</v>
      </c>
      <c r="C941" s="337"/>
      <c r="D941" s="340" t="s">
        <v>47</v>
      </c>
      <c r="E941" s="291" t="s">
        <v>1437</v>
      </c>
    </row>
    <row r="942" spans="1:5" x14ac:dyDescent="0.25">
      <c r="A942" s="335"/>
      <c r="B942" s="338"/>
      <c r="C942" s="339"/>
      <c r="D942" s="341"/>
      <c r="E942" s="292" t="s">
        <v>1438</v>
      </c>
    </row>
    <row r="943" spans="1:5" x14ac:dyDescent="0.25">
      <c r="A943" s="326" t="s">
        <v>1907</v>
      </c>
      <c r="B943" s="328" t="s">
        <v>1906</v>
      </c>
      <c r="C943" s="329"/>
      <c r="D943" s="332" t="s">
        <v>47</v>
      </c>
      <c r="E943" s="293" t="s">
        <v>1437</v>
      </c>
    </row>
    <row r="944" spans="1:5" x14ac:dyDescent="0.25">
      <c r="A944" s="327"/>
      <c r="B944" s="330"/>
      <c r="C944" s="331"/>
      <c r="D944" s="333"/>
      <c r="E944" s="294" t="s">
        <v>1438</v>
      </c>
    </row>
    <row r="945" spans="1:5" x14ac:dyDescent="0.25">
      <c r="A945" s="334" t="s">
        <v>1908</v>
      </c>
      <c r="B945" s="336" t="s">
        <v>1906</v>
      </c>
      <c r="C945" s="337"/>
      <c r="D945" s="340" t="s">
        <v>47</v>
      </c>
      <c r="E945" s="291" t="s">
        <v>1437</v>
      </c>
    </row>
    <row r="946" spans="1:5" x14ac:dyDescent="0.25">
      <c r="A946" s="335"/>
      <c r="B946" s="338"/>
      <c r="C946" s="339"/>
      <c r="D946" s="341"/>
      <c r="E946" s="292" t="s">
        <v>1438</v>
      </c>
    </row>
    <row r="947" spans="1:5" x14ac:dyDescent="0.25">
      <c r="A947" s="326" t="s">
        <v>1909</v>
      </c>
      <c r="B947" s="328" t="s">
        <v>1910</v>
      </c>
      <c r="C947" s="329"/>
      <c r="D947" s="332" t="s">
        <v>47</v>
      </c>
      <c r="E947" s="293" t="s">
        <v>1437</v>
      </c>
    </row>
    <row r="948" spans="1:5" x14ac:dyDescent="0.25">
      <c r="A948" s="327"/>
      <c r="B948" s="330"/>
      <c r="C948" s="331"/>
      <c r="D948" s="333"/>
      <c r="E948" s="294" t="s">
        <v>1438</v>
      </c>
    </row>
    <row r="949" spans="1:5" x14ac:dyDescent="0.25">
      <c r="A949" s="334" t="s">
        <v>1911</v>
      </c>
      <c r="B949" s="336" t="s">
        <v>1910</v>
      </c>
      <c r="C949" s="337"/>
      <c r="D949" s="340" t="s">
        <v>47</v>
      </c>
      <c r="E949" s="291" t="s">
        <v>1437</v>
      </c>
    </row>
    <row r="950" spans="1:5" x14ac:dyDescent="0.25">
      <c r="A950" s="335"/>
      <c r="B950" s="338"/>
      <c r="C950" s="339"/>
      <c r="D950" s="341"/>
      <c r="E950" s="292" t="s">
        <v>1438</v>
      </c>
    </row>
    <row r="951" spans="1:5" x14ac:dyDescent="0.25">
      <c r="A951" s="326" t="s">
        <v>1912</v>
      </c>
      <c r="B951" s="328" t="s">
        <v>1910</v>
      </c>
      <c r="C951" s="329"/>
      <c r="D951" s="332" t="s">
        <v>47</v>
      </c>
      <c r="E951" s="293" t="s">
        <v>1437</v>
      </c>
    </row>
    <row r="952" spans="1:5" x14ac:dyDescent="0.25">
      <c r="A952" s="327"/>
      <c r="B952" s="330"/>
      <c r="C952" s="331"/>
      <c r="D952" s="333"/>
      <c r="E952" s="294" t="s">
        <v>1438</v>
      </c>
    </row>
    <row r="953" spans="1:5" x14ac:dyDescent="0.25">
      <c r="A953" s="334" t="s">
        <v>1913</v>
      </c>
      <c r="B953" s="336" t="s">
        <v>1910</v>
      </c>
      <c r="C953" s="337"/>
      <c r="D953" s="340" t="s">
        <v>47</v>
      </c>
      <c r="E953" s="291" t="s">
        <v>1437</v>
      </c>
    </row>
    <row r="954" spans="1:5" x14ac:dyDescent="0.25">
      <c r="A954" s="335"/>
      <c r="B954" s="338"/>
      <c r="C954" s="339"/>
      <c r="D954" s="341"/>
      <c r="E954" s="292" t="s">
        <v>1438</v>
      </c>
    </row>
    <row r="955" spans="1:5" x14ac:dyDescent="0.25">
      <c r="A955" s="326" t="s">
        <v>1914</v>
      </c>
      <c r="B955" s="328" t="s">
        <v>1910</v>
      </c>
      <c r="C955" s="329"/>
      <c r="D955" s="332" t="s">
        <v>47</v>
      </c>
      <c r="E955" s="293" t="s">
        <v>1437</v>
      </c>
    </row>
    <row r="956" spans="1:5" x14ac:dyDescent="0.25">
      <c r="A956" s="327"/>
      <c r="B956" s="330"/>
      <c r="C956" s="331"/>
      <c r="D956" s="333"/>
      <c r="E956" s="294" t="s">
        <v>1438</v>
      </c>
    </row>
    <row r="957" spans="1:5" x14ac:dyDescent="0.25">
      <c r="A957" s="334" t="s">
        <v>1915</v>
      </c>
      <c r="B957" s="336" t="s">
        <v>1910</v>
      </c>
      <c r="C957" s="337"/>
      <c r="D957" s="340" t="s">
        <v>47</v>
      </c>
      <c r="E957" s="291" t="s">
        <v>1437</v>
      </c>
    </row>
    <row r="958" spans="1:5" x14ac:dyDescent="0.25">
      <c r="A958" s="335"/>
      <c r="B958" s="338"/>
      <c r="C958" s="339"/>
      <c r="D958" s="341"/>
      <c r="E958" s="292" t="s">
        <v>1438</v>
      </c>
    </row>
    <row r="959" spans="1:5" x14ac:dyDescent="0.25">
      <c r="A959" s="326" t="s">
        <v>1916</v>
      </c>
      <c r="B959" s="328" t="s">
        <v>1910</v>
      </c>
      <c r="C959" s="329"/>
      <c r="D959" s="332" t="s">
        <v>47</v>
      </c>
      <c r="E959" s="293" t="s">
        <v>1437</v>
      </c>
    </row>
    <row r="960" spans="1:5" x14ac:dyDescent="0.25">
      <c r="A960" s="327"/>
      <c r="B960" s="330"/>
      <c r="C960" s="331"/>
      <c r="D960" s="333"/>
      <c r="E960" s="294" t="s">
        <v>1438</v>
      </c>
    </row>
    <row r="961" spans="1:5" x14ac:dyDescent="0.25">
      <c r="A961" s="334" t="s">
        <v>1917</v>
      </c>
      <c r="B961" s="336" t="s">
        <v>1910</v>
      </c>
      <c r="C961" s="337"/>
      <c r="D961" s="340" t="s">
        <v>47</v>
      </c>
      <c r="E961" s="291" t="s">
        <v>1437</v>
      </c>
    </row>
    <row r="962" spans="1:5" x14ac:dyDescent="0.25">
      <c r="A962" s="335"/>
      <c r="B962" s="338"/>
      <c r="C962" s="339"/>
      <c r="D962" s="341"/>
      <c r="E962" s="292" t="s">
        <v>1438</v>
      </c>
    </row>
    <row r="963" spans="1:5" x14ac:dyDescent="0.25">
      <c r="A963" s="326" t="s">
        <v>1918</v>
      </c>
      <c r="B963" s="328" t="s">
        <v>1910</v>
      </c>
      <c r="C963" s="329"/>
      <c r="D963" s="332" t="s">
        <v>47</v>
      </c>
      <c r="E963" s="293" t="s">
        <v>1437</v>
      </c>
    </row>
    <row r="964" spans="1:5" x14ac:dyDescent="0.25">
      <c r="A964" s="327"/>
      <c r="B964" s="330"/>
      <c r="C964" s="331"/>
      <c r="D964" s="333"/>
      <c r="E964" s="294" t="s">
        <v>1438</v>
      </c>
    </row>
    <row r="965" spans="1:5" x14ac:dyDescent="0.25">
      <c r="A965" s="334" t="s">
        <v>1919</v>
      </c>
      <c r="B965" s="336" t="s">
        <v>1910</v>
      </c>
      <c r="C965" s="337"/>
      <c r="D965" s="340" t="s">
        <v>47</v>
      </c>
      <c r="E965" s="291" t="s">
        <v>1437</v>
      </c>
    </row>
    <row r="966" spans="1:5" x14ac:dyDescent="0.25">
      <c r="A966" s="335"/>
      <c r="B966" s="338"/>
      <c r="C966" s="339"/>
      <c r="D966" s="341"/>
      <c r="E966" s="292" t="s">
        <v>1438</v>
      </c>
    </row>
    <row r="967" spans="1:5" x14ac:dyDescent="0.25">
      <c r="A967" s="326" t="s">
        <v>1920</v>
      </c>
      <c r="B967" s="328" t="s">
        <v>1910</v>
      </c>
      <c r="C967" s="329"/>
      <c r="D967" s="332" t="s">
        <v>47</v>
      </c>
      <c r="E967" s="293" t="s">
        <v>1437</v>
      </c>
    </row>
    <row r="968" spans="1:5" x14ac:dyDescent="0.25">
      <c r="A968" s="327"/>
      <c r="B968" s="330"/>
      <c r="C968" s="331"/>
      <c r="D968" s="333"/>
      <c r="E968" s="294" t="s">
        <v>1438</v>
      </c>
    </row>
    <row r="969" spans="1:5" x14ac:dyDescent="0.25">
      <c r="A969" s="334" t="s">
        <v>1921</v>
      </c>
      <c r="B969" s="336" t="s">
        <v>1910</v>
      </c>
      <c r="C969" s="337"/>
      <c r="D969" s="340" t="s">
        <v>47</v>
      </c>
      <c r="E969" s="291" t="s">
        <v>1437</v>
      </c>
    </row>
    <row r="970" spans="1:5" x14ac:dyDescent="0.25">
      <c r="A970" s="335"/>
      <c r="B970" s="338"/>
      <c r="C970" s="339"/>
      <c r="D970" s="341"/>
      <c r="E970" s="292" t="s">
        <v>1438</v>
      </c>
    </row>
    <row r="971" spans="1:5" x14ac:dyDescent="0.25">
      <c r="A971" s="326" t="s">
        <v>1556</v>
      </c>
      <c r="B971" s="328" t="s">
        <v>1910</v>
      </c>
      <c r="C971" s="329"/>
      <c r="D971" s="332" t="s">
        <v>47</v>
      </c>
      <c r="E971" s="293" t="s">
        <v>1437</v>
      </c>
    </row>
    <row r="972" spans="1:5" x14ac:dyDescent="0.25">
      <c r="A972" s="327"/>
      <c r="B972" s="330"/>
      <c r="C972" s="331"/>
      <c r="D972" s="333"/>
      <c r="E972" s="294" t="s">
        <v>1438</v>
      </c>
    </row>
    <row r="973" spans="1:5" x14ac:dyDescent="0.25">
      <c r="A973" s="334" t="s">
        <v>1922</v>
      </c>
      <c r="B973" s="336" t="s">
        <v>1910</v>
      </c>
      <c r="C973" s="337"/>
      <c r="D973" s="340" t="s">
        <v>47</v>
      </c>
      <c r="E973" s="291" t="s">
        <v>1437</v>
      </c>
    </row>
    <row r="974" spans="1:5" x14ac:dyDescent="0.25">
      <c r="A974" s="335"/>
      <c r="B974" s="338"/>
      <c r="C974" s="339"/>
      <c r="D974" s="341"/>
      <c r="E974" s="292" t="s">
        <v>1438</v>
      </c>
    </row>
    <row r="975" spans="1:5" x14ac:dyDescent="0.25">
      <c r="A975" s="326" t="s">
        <v>1923</v>
      </c>
      <c r="B975" s="328" t="s">
        <v>1910</v>
      </c>
      <c r="C975" s="329"/>
      <c r="D975" s="332" t="s">
        <v>47</v>
      </c>
      <c r="E975" s="293" t="s">
        <v>1437</v>
      </c>
    </row>
    <row r="976" spans="1:5" x14ac:dyDescent="0.25">
      <c r="A976" s="327"/>
      <c r="B976" s="330"/>
      <c r="C976" s="331"/>
      <c r="D976" s="333"/>
      <c r="E976" s="294" t="s">
        <v>1438</v>
      </c>
    </row>
    <row r="977" spans="1:5" x14ac:dyDescent="0.25">
      <c r="A977" s="334" t="s">
        <v>1924</v>
      </c>
      <c r="B977" s="336" t="s">
        <v>1910</v>
      </c>
      <c r="C977" s="337"/>
      <c r="D977" s="340" t="s">
        <v>47</v>
      </c>
      <c r="E977" s="291" t="s">
        <v>1437</v>
      </c>
    </row>
    <row r="978" spans="1:5" x14ac:dyDescent="0.25">
      <c r="A978" s="335"/>
      <c r="B978" s="338"/>
      <c r="C978" s="339"/>
      <c r="D978" s="341"/>
      <c r="E978" s="292" t="s">
        <v>1438</v>
      </c>
    </row>
    <row r="979" spans="1:5" x14ac:dyDescent="0.25">
      <c r="A979" s="326" t="s">
        <v>1925</v>
      </c>
      <c r="B979" s="328" t="s">
        <v>1926</v>
      </c>
      <c r="C979" s="329"/>
      <c r="D979" s="332" t="s">
        <v>47</v>
      </c>
      <c r="E979" s="293" t="s">
        <v>1437</v>
      </c>
    </row>
    <row r="980" spans="1:5" x14ac:dyDescent="0.25">
      <c r="A980" s="327"/>
      <c r="B980" s="330"/>
      <c r="C980" s="331"/>
      <c r="D980" s="333"/>
      <c r="E980" s="294" t="s">
        <v>1438</v>
      </c>
    </row>
    <row r="981" spans="1:5" x14ac:dyDescent="0.25">
      <c r="A981" s="334" t="s">
        <v>1927</v>
      </c>
      <c r="B981" s="336" t="s">
        <v>1926</v>
      </c>
      <c r="C981" s="337"/>
      <c r="D981" s="340" t="s">
        <v>47</v>
      </c>
      <c r="E981" s="291" t="s">
        <v>1437</v>
      </c>
    </row>
    <row r="982" spans="1:5" x14ac:dyDescent="0.25">
      <c r="A982" s="335"/>
      <c r="B982" s="338"/>
      <c r="C982" s="339"/>
      <c r="D982" s="341"/>
      <c r="E982" s="292" t="s">
        <v>1438</v>
      </c>
    </row>
    <row r="983" spans="1:5" x14ac:dyDescent="0.25">
      <c r="A983" s="326" t="s">
        <v>1928</v>
      </c>
      <c r="B983" s="328" t="s">
        <v>1926</v>
      </c>
      <c r="C983" s="329"/>
      <c r="D983" s="332" t="s">
        <v>47</v>
      </c>
      <c r="E983" s="293" t="s">
        <v>1437</v>
      </c>
    </row>
    <row r="984" spans="1:5" x14ac:dyDescent="0.25">
      <c r="A984" s="327"/>
      <c r="B984" s="330"/>
      <c r="C984" s="331"/>
      <c r="D984" s="333"/>
      <c r="E984" s="294" t="s">
        <v>1438</v>
      </c>
    </row>
    <row r="985" spans="1:5" x14ac:dyDescent="0.25">
      <c r="A985" s="334" t="s">
        <v>1929</v>
      </c>
      <c r="B985" s="336" t="s">
        <v>1926</v>
      </c>
      <c r="C985" s="337"/>
      <c r="D985" s="340" t="s">
        <v>47</v>
      </c>
      <c r="E985" s="291" t="s">
        <v>1437</v>
      </c>
    </row>
    <row r="986" spans="1:5" x14ac:dyDescent="0.25">
      <c r="A986" s="335"/>
      <c r="B986" s="338"/>
      <c r="C986" s="339"/>
      <c r="D986" s="341"/>
      <c r="E986" s="292" t="s">
        <v>1438</v>
      </c>
    </row>
    <row r="987" spans="1:5" x14ac:dyDescent="0.25">
      <c r="A987" s="326" t="s">
        <v>1930</v>
      </c>
      <c r="B987" s="328" t="s">
        <v>1926</v>
      </c>
      <c r="C987" s="329"/>
      <c r="D987" s="332" t="s">
        <v>47</v>
      </c>
      <c r="E987" s="293" t="s">
        <v>1437</v>
      </c>
    </row>
    <row r="988" spans="1:5" x14ac:dyDescent="0.25">
      <c r="A988" s="327"/>
      <c r="B988" s="330"/>
      <c r="C988" s="331"/>
      <c r="D988" s="333"/>
      <c r="E988" s="294" t="s">
        <v>1438</v>
      </c>
    </row>
    <row r="989" spans="1:5" x14ac:dyDescent="0.25">
      <c r="A989" s="334" t="s">
        <v>1931</v>
      </c>
      <c r="B989" s="336" t="s">
        <v>1932</v>
      </c>
      <c r="C989" s="337"/>
      <c r="D989" s="340" t="s">
        <v>47</v>
      </c>
      <c r="E989" s="291" t="s">
        <v>1437</v>
      </c>
    </row>
    <row r="990" spans="1:5" x14ac:dyDescent="0.25">
      <c r="A990" s="335"/>
      <c r="B990" s="338"/>
      <c r="C990" s="339"/>
      <c r="D990" s="341"/>
      <c r="E990" s="292" t="s">
        <v>1438</v>
      </c>
    </row>
    <row r="991" spans="1:5" x14ac:dyDescent="0.25">
      <c r="A991" s="326" t="s">
        <v>1933</v>
      </c>
      <c r="B991" s="328" t="s">
        <v>1932</v>
      </c>
      <c r="C991" s="329"/>
      <c r="D991" s="332" t="s">
        <v>47</v>
      </c>
      <c r="E991" s="293" t="s">
        <v>1437</v>
      </c>
    </row>
    <row r="992" spans="1:5" x14ac:dyDescent="0.25">
      <c r="A992" s="327"/>
      <c r="B992" s="330"/>
      <c r="C992" s="331"/>
      <c r="D992" s="333"/>
      <c r="E992" s="294" t="s">
        <v>1438</v>
      </c>
    </row>
    <row r="993" spans="1:5" x14ac:dyDescent="0.25">
      <c r="A993" s="334" t="s">
        <v>1934</v>
      </c>
      <c r="B993" s="336" t="s">
        <v>1932</v>
      </c>
      <c r="C993" s="337"/>
      <c r="D993" s="340" t="s">
        <v>47</v>
      </c>
      <c r="E993" s="291" t="s">
        <v>1437</v>
      </c>
    </row>
    <row r="994" spans="1:5" x14ac:dyDescent="0.25">
      <c r="A994" s="335"/>
      <c r="B994" s="338"/>
      <c r="C994" s="339"/>
      <c r="D994" s="341"/>
      <c r="E994" s="292" t="s">
        <v>1438</v>
      </c>
    </row>
    <row r="995" spans="1:5" x14ac:dyDescent="0.25">
      <c r="A995" s="326" t="s">
        <v>1935</v>
      </c>
      <c r="B995" s="328" t="s">
        <v>1932</v>
      </c>
      <c r="C995" s="329"/>
      <c r="D995" s="332" t="s">
        <v>47</v>
      </c>
      <c r="E995" s="293" t="s">
        <v>1437</v>
      </c>
    </row>
    <row r="996" spans="1:5" x14ac:dyDescent="0.25">
      <c r="A996" s="327"/>
      <c r="B996" s="330"/>
      <c r="C996" s="331"/>
      <c r="D996" s="333"/>
      <c r="E996" s="294" t="s">
        <v>1438</v>
      </c>
    </row>
    <row r="997" spans="1:5" x14ac:dyDescent="0.25">
      <c r="A997" s="334" t="s">
        <v>1936</v>
      </c>
      <c r="B997" s="336" t="s">
        <v>1932</v>
      </c>
      <c r="C997" s="337"/>
      <c r="D997" s="340" t="s">
        <v>47</v>
      </c>
      <c r="E997" s="291" t="s">
        <v>1437</v>
      </c>
    </row>
    <row r="998" spans="1:5" x14ac:dyDescent="0.25">
      <c r="A998" s="335"/>
      <c r="B998" s="338"/>
      <c r="C998" s="339"/>
      <c r="D998" s="341"/>
      <c r="E998" s="292" t="s">
        <v>1438</v>
      </c>
    </row>
    <row r="999" spans="1:5" x14ac:dyDescent="0.25">
      <c r="A999" s="326" t="s">
        <v>1937</v>
      </c>
      <c r="B999" s="328" t="s">
        <v>1932</v>
      </c>
      <c r="C999" s="329"/>
      <c r="D999" s="332" t="s">
        <v>47</v>
      </c>
      <c r="E999" s="293" t="s">
        <v>1437</v>
      </c>
    </row>
    <row r="1000" spans="1:5" x14ac:dyDescent="0.25">
      <c r="A1000" s="327"/>
      <c r="B1000" s="330"/>
      <c r="C1000" s="331"/>
      <c r="D1000" s="333"/>
      <c r="E1000" s="294" t="s">
        <v>1438</v>
      </c>
    </row>
    <row r="1001" spans="1:5" x14ac:dyDescent="0.25">
      <c r="A1001" s="334" t="s">
        <v>1938</v>
      </c>
      <c r="B1001" s="336" t="s">
        <v>1932</v>
      </c>
      <c r="C1001" s="337"/>
      <c r="D1001" s="340" t="s">
        <v>47</v>
      </c>
      <c r="E1001" s="291" t="s">
        <v>1437</v>
      </c>
    </row>
    <row r="1002" spans="1:5" x14ac:dyDescent="0.25">
      <c r="A1002" s="335"/>
      <c r="B1002" s="338"/>
      <c r="C1002" s="339"/>
      <c r="D1002" s="341"/>
      <c r="E1002" s="292" t="s">
        <v>1438</v>
      </c>
    </row>
    <row r="1003" spans="1:5" x14ac:dyDescent="0.25">
      <c r="A1003" s="326" t="s">
        <v>1939</v>
      </c>
      <c r="B1003" s="328" t="s">
        <v>1932</v>
      </c>
      <c r="C1003" s="329"/>
      <c r="D1003" s="332" t="s">
        <v>47</v>
      </c>
      <c r="E1003" s="293" t="s">
        <v>1437</v>
      </c>
    </row>
    <row r="1004" spans="1:5" x14ac:dyDescent="0.25">
      <c r="A1004" s="327"/>
      <c r="B1004" s="330"/>
      <c r="C1004" s="331"/>
      <c r="D1004" s="333"/>
      <c r="E1004" s="294" t="s">
        <v>1438</v>
      </c>
    </row>
    <row r="1005" spans="1:5" x14ac:dyDescent="0.25">
      <c r="A1005" s="334" t="s">
        <v>1940</v>
      </c>
      <c r="B1005" s="336" t="s">
        <v>1941</v>
      </c>
      <c r="C1005" s="337"/>
      <c r="D1005" s="340" t="s">
        <v>47</v>
      </c>
      <c r="E1005" s="291" t="s">
        <v>1437</v>
      </c>
    </row>
    <row r="1006" spans="1:5" x14ac:dyDescent="0.25">
      <c r="A1006" s="335"/>
      <c r="B1006" s="338"/>
      <c r="C1006" s="339"/>
      <c r="D1006" s="341"/>
      <c r="E1006" s="292" t="s">
        <v>1438</v>
      </c>
    </row>
    <row r="1007" spans="1:5" x14ac:dyDescent="0.25">
      <c r="A1007" s="326" t="s">
        <v>1449</v>
      </c>
      <c r="B1007" s="328" t="s">
        <v>1941</v>
      </c>
      <c r="C1007" s="329"/>
      <c r="D1007" s="332" t="s">
        <v>47</v>
      </c>
      <c r="E1007" s="293" t="s">
        <v>1437</v>
      </c>
    </row>
    <row r="1008" spans="1:5" x14ac:dyDescent="0.25">
      <c r="A1008" s="327"/>
      <c r="B1008" s="330"/>
      <c r="C1008" s="331"/>
      <c r="D1008" s="333"/>
      <c r="E1008" s="294" t="s">
        <v>1438</v>
      </c>
    </row>
    <row r="1009" spans="1:5" x14ac:dyDescent="0.25">
      <c r="A1009" s="334" t="s">
        <v>1942</v>
      </c>
      <c r="B1009" s="336" t="s">
        <v>1941</v>
      </c>
      <c r="C1009" s="337"/>
      <c r="D1009" s="340" t="s">
        <v>47</v>
      </c>
      <c r="E1009" s="291" t="s">
        <v>1437</v>
      </c>
    </row>
    <row r="1010" spans="1:5" x14ac:dyDescent="0.25">
      <c r="A1010" s="335"/>
      <c r="B1010" s="338"/>
      <c r="C1010" s="339"/>
      <c r="D1010" s="341"/>
      <c r="E1010" s="292" t="s">
        <v>1438</v>
      </c>
    </row>
    <row r="1011" spans="1:5" x14ac:dyDescent="0.25">
      <c r="A1011" s="326" t="s">
        <v>1943</v>
      </c>
      <c r="B1011" s="328" t="s">
        <v>1941</v>
      </c>
      <c r="C1011" s="329"/>
      <c r="D1011" s="332" t="s">
        <v>47</v>
      </c>
      <c r="E1011" s="293" t="s">
        <v>1437</v>
      </c>
    </row>
    <row r="1012" spans="1:5" x14ac:dyDescent="0.25">
      <c r="A1012" s="327"/>
      <c r="B1012" s="330"/>
      <c r="C1012" s="331"/>
      <c r="D1012" s="333"/>
      <c r="E1012" s="294" t="s">
        <v>1438</v>
      </c>
    </row>
    <row r="1013" spans="1:5" x14ac:dyDescent="0.25">
      <c r="A1013" s="334" t="s">
        <v>1944</v>
      </c>
      <c r="B1013" s="336" t="s">
        <v>1941</v>
      </c>
      <c r="C1013" s="337"/>
      <c r="D1013" s="340" t="s">
        <v>47</v>
      </c>
      <c r="E1013" s="291" t="s">
        <v>1437</v>
      </c>
    </row>
    <row r="1014" spans="1:5" x14ac:dyDescent="0.25">
      <c r="A1014" s="335"/>
      <c r="B1014" s="338"/>
      <c r="C1014" s="339"/>
      <c r="D1014" s="341"/>
      <c r="E1014" s="292" t="s">
        <v>1438</v>
      </c>
    </row>
    <row r="1015" spans="1:5" x14ac:dyDescent="0.25">
      <c r="A1015" s="326" t="s">
        <v>1945</v>
      </c>
      <c r="B1015" s="328" t="s">
        <v>1941</v>
      </c>
      <c r="C1015" s="329"/>
      <c r="D1015" s="332" t="s">
        <v>47</v>
      </c>
      <c r="E1015" s="293" t="s">
        <v>1437</v>
      </c>
    </row>
    <row r="1016" spans="1:5" x14ac:dyDescent="0.25">
      <c r="A1016" s="327"/>
      <c r="B1016" s="330"/>
      <c r="C1016" s="331"/>
      <c r="D1016" s="333"/>
      <c r="E1016" s="294" t="s">
        <v>1438</v>
      </c>
    </row>
    <row r="1017" spans="1:5" x14ac:dyDescent="0.25">
      <c r="A1017" s="334" t="s">
        <v>1946</v>
      </c>
      <c r="B1017" s="336" t="s">
        <v>1941</v>
      </c>
      <c r="C1017" s="337"/>
      <c r="D1017" s="340" t="s">
        <v>47</v>
      </c>
      <c r="E1017" s="291" t="s">
        <v>1437</v>
      </c>
    </row>
    <row r="1018" spans="1:5" x14ac:dyDescent="0.25">
      <c r="A1018" s="335"/>
      <c r="B1018" s="338"/>
      <c r="C1018" s="339"/>
      <c r="D1018" s="341"/>
      <c r="E1018" s="292" t="s">
        <v>1438</v>
      </c>
    </row>
    <row r="1019" spans="1:5" x14ac:dyDescent="0.25">
      <c r="A1019" s="326" t="s">
        <v>1947</v>
      </c>
      <c r="B1019" s="328" t="s">
        <v>1941</v>
      </c>
      <c r="C1019" s="329"/>
      <c r="D1019" s="332" t="s">
        <v>47</v>
      </c>
      <c r="E1019" s="293" t="s">
        <v>1437</v>
      </c>
    </row>
    <row r="1020" spans="1:5" x14ac:dyDescent="0.25">
      <c r="A1020" s="327"/>
      <c r="B1020" s="330"/>
      <c r="C1020" s="331"/>
      <c r="D1020" s="333"/>
      <c r="E1020" s="294" t="s">
        <v>1438</v>
      </c>
    </row>
    <row r="1021" spans="1:5" x14ac:dyDescent="0.25">
      <c r="A1021" s="334" t="s">
        <v>1948</v>
      </c>
      <c r="B1021" s="336" t="s">
        <v>1941</v>
      </c>
      <c r="C1021" s="337"/>
      <c r="D1021" s="340" t="s">
        <v>47</v>
      </c>
      <c r="E1021" s="291" t="s">
        <v>1437</v>
      </c>
    </row>
    <row r="1022" spans="1:5" x14ac:dyDescent="0.25">
      <c r="A1022" s="335"/>
      <c r="B1022" s="338"/>
      <c r="C1022" s="339"/>
      <c r="D1022" s="341"/>
      <c r="E1022" s="292" t="s">
        <v>1438</v>
      </c>
    </row>
    <row r="1023" spans="1:5" x14ac:dyDescent="0.25">
      <c r="A1023" s="326" t="s">
        <v>1949</v>
      </c>
      <c r="B1023" s="328" t="s">
        <v>1941</v>
      </c>
      <c r="C1023" s="329"/>
      <c r="D1023" s="332" t="s">
        <v>47</v>
      </c>
      <c r="E1023" s="293" t="s">
        <v>1437</v>
      </c>
    </row>
    <row r="1024" spans="1:5" x14ac:dyDescent="0.25">
      <c r="A1024" s="327"/>
      <c r="B1024" s="330"/>
      <c r="C1024" s="331"/>
      <c r="D1024" s="333"/>
      <c r="E1024" s="294" t="s">
        <v>1438</v>
      </c>
    </row>
    <row r="1025" spans="1:5" x14ac:dyDescent="0.25">
      <c r="A1025" s="334" t="s">
        <v>1950</v>
      </c>
      <c r="B1025" s="336" t="s">
        <v>1951</v>
      </c>
      <c r="C1025" s="337"/>
      <c r="D1025" s="340" t="s">
        <v>47</v>
      </c>
      <c r="E1025" s="291" t="s">
        <v>1437</v>
      </c>
    </row>
    <row r="1026" spans="1:5" x14ac:dyDescent="0.25">
      <c r="A1026" s="335"/>
      <c r="B1026" s="338"/>
      <c r="C1026" s="339"/>
      <c r="D1026" s="341"/>
      <c r="E1026" s="292" t="s">
        <v>1438</v>
      </c>
    </row>
    <row r="1027" spans="1:5" x14ac:dyDescent="0.25">
      <c r="A1027" s="326" t="s">
        <v>1952</v>
      </c>
      <c r="B1027" s="328" t="s">
        <v>1951</v>
      </c>
      <c r="C1027" s="329"/>
      <c r="D1027" s="332" t="s">
        <v>47</v>
      </c>
      <c r="E1027" s="293" t="s">
        <v>1437</v>
      </c>
    </row>
    <row r="1028" spans="1:5" x14ac:dyDescent="0.25">
      <c r="A1028" s="327"/>
      <c r="B1028" s="330"/>
      <c r="C1028" s="331"/>
      <c r="D1028" s="333"/>
      <c r="E1028" s="294" t="s">
        <v>1438</v>
      </c>
    </row>
    <row r="1029" spans="1:5" x14ac:dyDescent="0.25">
      <c r="A1029" s="334" t="s">
        <v>1953</v>
      </c>
      <c r="B1029" s="336" t="s">
        <v>1951</v>
      </c>
      <c r="C1029" s="337"/>
      <c r="D1029" s="340" t="s">
        <v>47</v>
      </c>
      <c r="E1029" s="291" t="s">
        <v>1437</v>
      </c>
    </row>
    <row r="1030" spans="1:5" x14ac:dyDescent="0.25">
      <c r="A1030" s="335"/>
      <c r="B1030" s="338"/>
      <c r="C1030" s="339"/>
      <c r="D1030" s="341"/>
      <c r="E1030" s="292" t="s">
        <v>1438</v>
      </c>
    </row>
    <row r="1031" spans="1:5" x14ac:dyDescent="0.25">
      <c r="A1031" s="326" t="s">
        <v>1954</v>
      </c>
      <c r="B1031" s="328" t="s">
        <v>1951</v>
      </c>
      <c r="C1031" s="329"/>
      <c r="D1031" s="332" t="s">
        <v>47</v>
      </c>
      <c r="E1031" s="293" t="s">
        <v>1437</v>
      </c>
    </row>
    <row r="1032" spans="1:5" x14ac:dyDescent="0.25">
      <c r="A1032" s="327"/>
      <c r="B1032" s="330"/>
      <c r="C1032" s="331"/>
      <c r="D1032" s="333"/>
      <c r="E1032" s="294" t="s">
        <v>1438</v>
      </c>
    </row>
    <row r="1033" spans="1:5" x14ac:dyDescent="0.25">
      <c r="A1033" s="334" t="s">
        <v>1955</v>
      </c>
      <c r="B1033" s="336" t="s">
        <v>1951</v>
      </c>
      <c r="C1033" s="337"/>
      <c r="D1033" s="340" t="s">
        <v>47</v>
      </c>
      <c r="E1033" s="291" t="s">
        <v>1437</v>
      </c>
    </row>
    <row r="1034" spans="1:5" x14ac:dyDescent="0.25">
      <c r="A1034" s="335"/>
      <c r="B1034" s="338"/>
      <c r="C1034" s="339"/>
      <c r="D1034" s="341"/>
      <c r="E1034" s="292" t="s">
        <v>1438</v>
      </c>
    </row>
    <row r="1035" spans="1:5" x14ac:dyDescent="0.25">
      <c r="A1035" s="326" t="s">
        <v>1956</v>
      </c>
      <c r="B1035" s="328" t="s">
        <v>1951</v>
      </c>
      <c r="C1035" s="329"/>
      <c r="D1035" s="332" t="s">
        <v>47</v>
      </c>
      <c r="E1035" s="293" t="s">
        <v>1437</v>
      </c>
    </row>
    <row r="1036" spans="1:5" x14ac:dyDescent="0.25">
      <c r="A1036" s="327"/>
      <c r="B1036" s="330"/>
      <c r="C1036" s="331"/>
      <c r="D1036" s="333"/>
      <c r="E1036" s="294" t="s">
        <v>1438</v>
      </c>
    </row>
    <row r="1037" spans="1:5" x14ac:dyDescent="0.25">
      <c r="A1037" s="334" t="s">
        <v>1957</v>
      </c>
      <c r="B1037" s="336" t="s">
        <v>1951</v>
      </c>
      <c r="C1037" s="337"/>
      <c r="D1037" s="340" t="s">
        <v>47</v>
      </c>
      <c r="E1037" s="291" t="s">
        <v>1437</v>
      </c>
    </row>
    <row r="1038" spans="1:5" x14ac:dyDescent="0.25">
      <c r="A1038" s="335"/>
      <c r="B1038" s="338"/>
      <c r="C1038" s="339"/>
      <c r="D1038" s="341"/>
      <c r="E1038" s="292" t="s">
        <v>1438</v>
      </c>
    </row>
    <row r="1039" spans="1:5" x14ac:dyDescent="0.25">
      <c r="A1039" s="326" t="s">
        <v>1958</v>
      </c>
      <c r="B1039" s="328" t="s">
        <v>1951</v>
      </c>
      <c r="C1039" s="329"/>
      <c r="D1039" s="332" t="s">
        <v>47</v>
      </c>
      <c r="E1039" s="293" t="s">
        <v>1437</v>
      </c>
    </row>
    <row r="1040" spans="1:5" x14ac:dyDescent="0.25">
      <c r="A1040" s="327"/>
      <c r="B1040" s="330"/>
      <c r="C1040" s="331"/>
      <c r="D1040" s="333"/>
      <c r="E1040" s="294" t="s">
        <v>1438</v>
      </c>
    </row>
    <row r="1041" spans="1:5" x14ac:dyDescent="0.25">
      <c r="A1041" s="334" t="s">
        <v>1959</v>
      </c>
      <c r="B1041" s="336" t="s">
        <v>1951</v>
      </c>
      <c r="C1041" s="337"/>
      <c r="D1041" s="340" t="s">
        <v>47</v>
      </c>
      <c r="E1041" s="291" t="s">
        <v>1437</v>
      </c>
    </row>
    <row r="1042" spans="1:5" x14ac:dyDescent="0.25">
      <c r="A1042" s="335"/>
      <c r="B1042" s="338"/>
      <c r="C1042" s="339"/>
      <c r="D1042" s="341"/>
      <c r="E1042" s="292" t="s">
        <v>1438</v>
      </c>
    </row>
    <row r="1043" spans="1:5" x14ac:dyDescent="0.25">
      <c r="A1043" s="326" t="s">
        <v>1960</v>
      </c>
      <c r="B1043" s="328" t="s">
        <v>1951</v>
      </c>
      <c r="C1043" s="329"/>
      <c r="D1043" s="332" t="s">
        <v>47</v>
      </c>
      <c r="E1043" s="293" t="s">
        <v>1437</v>
      </c>
    </row>
    <row r="1044" spans="1:5" x14ac:dyDescent="0.25">
      <c r="A1044" s="327"/>
      <c r="B1044" s="330"/>
      <c r="C1044" s="331"/>
      <c r="D1044" s="333"/>
      <c r="E1044" s="294" t="s">
        <v>1438</v>
      </c>
    </row>
    <row r="1045" spans="1:5" x14ac:dyDescent="0.25">
      <c r="A1045" s="334" t="s">
        <v>1961</v>
      </c>
      <c r="B1045" s="336" t="s">
        <v>1951</v>
      </c>
      <c r="C1045" s="337"/>
      <c r="D1045" s="340" t="s">
        <v>47</v>
      </c>
      <c r="E1045" s="291" t="s">
        <v>1437</v>
      </c>
    </row>
    <row r="1046" spans="1:5" x14ac:dyDescent="0.25">
      <c r="A1046" s="335"/>
      <c r="B1046" s="338"/>
      <c r="C1046" s="339"/>
      <c r="D1046" s="341"/>
      <c r="E1046" s="292" t="s">
        <v>1438</v>
      </c>
    </row>
    <row r="1047" spans="1:5" x14ac:dyDescent="0.25">
      <c r="A1047" s="326" t="s">
        <v>1962</v>
      </c>
      <c r="B1047" s="328" t="s">
        <v>1951</v>
      </c>
      <c r="C1047" s="329"/>
      <c r="D1047" s="332" t="s">
        <v>47</v>
      </c>
      <c r="E1047" s="293" t="s">
        <v>1437</v>
      </c>
    </row>
    <row r="1048" spans="1:5" x14ac:dyDescent="0.25">
      <c r="A1048" s="327"/>
      <c r="B1048" s="330"/>
      <c r="C1048" s="331"/>
      <c r="D1048" s="333"/>
      <c r="E1048" s="294" t="s">
        <v>1438</v>
      </c>
    </row>
    <row r="1049" spans="1:5" x14ac:dyDescent="0.25">
      <c r="A1049" s="334" t="s">
        <v>1963</v>
      </c>
      <c r="B1049" s="336" t="s">
        <v>1951</v>
      </c>
      <c r="C1049" s="337"/>
      <c r="D1049" s="340" t="s">
        <v>47</v>
      </c>
      <c r="E1049" s="291" t="s">
        <v>1437</v>
      </c>
    </row>
    <row r="1050" spans="1:5" x14ac:dyDescent="0.25">
      <c r="A1050" s="335"/>
      <c r="B1050" s="338"/>
      <c r="C1050" s="339"/>
      <c r="D1050" s="341"/>
      <c r="E1050" s="292" t="s">
        <v>1438</v>
      </c>
    </row>
    <row r="1051" spans="1:5" x14ac:dyDescent="0.25">
      <c r="A1051" s="326" t="s">
        <v>1964</v>
      </c>
      <c r="B1051" s="328" t="s">
        <v>1951</v>
      </c>
      <c r="C1051" s="329"/>
      <c r="D1051" s="332" t="s">
        <v>47</v>
      </c>
      <c r="E1051" s="293" t="s">
        <v>1437</v>
      </c>
    </row>
    <row r="1052" spans="1:5" x14ac:dyDescent="0.25">
      <c r="A1052" s="327"/>
      <c r="B1052" s="330"/>
      <c r="C1052" s="331"/>
      <c r="D1052" s="333"/>
      <c r="E1052" s="294" t="s">
        <v>1438</v>
      </c>
    </row>
    <row r="1053" spans="1:5" x14ac:dyDescent="0.25">
      <c r="A1053" s="334" t="s">
        <v>1965</v>
      </c>
      <c r="B1053" s="336" t="s">
        <v>1951</v>
      </c>
      <c r="C1053" s="337"/>
      <c r="D1053" s="340" t="s">
        <v>47</v>
      </c>
      <c r="E1053" s="291" t="s">
        <v>1437</v>
      </c>
    </row>
    <row r="1054" spans="1:5" x14ac:dyDescent="0.25">
      <c r="A1054" s="335"/>
      <c r="B1054" s="338"/>
      <c r="C1054" s="339"/>
      <c r="D1054" s="341"/>
      <c r="E1054" s="292" t="s">
        <v>1438</v>
      </c>
    </row>
    <row r="1055" spans="1:5" x14ac:dyDescent="0.25">
      <c r="A1055" s="326" t="s">
        <v>1966</v>
      </c>
      <c r="B1055" s="328" t="s">
        <v>1951</v>
      </c>
      <c r="C1055" s="329"/>
      <c r="D1055" s="332" t="s">
        <v>47</v>
      </c>
      <c r="E1055" s="293" t="s">
        <v>1437</v>
      </c>
    </row>
    <row r="1056" spans="1:5" x14ac:dyDescent="0.25">
      <c r="A1056" s="327"/>
      <c r="B1056" s="330"/>
      <c r="C1056" s="331"/>
      <c r="D1056" s="333"/>
      <c r="E1056" s="294" t="s">
        <v>1438</v>
      </c>
    </row>
    <row r="1057" spans="1:5" x14ac:dyDescent="0.25">
      <c r="A1057" s="334" t="s">
        <v>1967</v>
      </c>
      <c r="B1057" s="336" t="s">
        <v>1951</v>
      </c>
      <c r="C1057" s="337"/>
      <c r="D1057" s="340" t="s">
        <v>47</v>
      </c>
      <c r="E1057" s="291" t="s">
        <v>1437</v>
      </c>
    </row>
    <row r="1058" spans="1:5" x14ac:dyDescent="0.25">
      <c r="A1058" s="335"/>
      <c r="B1058" s="338"/>
      <c r="C1058" s="339"/>
      <c r="D1058" s="341"/>
      <c r="E1058" s="292" t="s">
        <v>1438</v>
      </c>
    </row>
    <row r="1059" spans="1:5" x14ac:dyDescent="0.25">
      <c r="A1059" s="326" t="s">
        <v>1968</v>
      </c>
      <c r="B1059" s="328" t="s">
        <v>1951</v>
      </c>
      <c r="C1059" s="329"/>
      <c r="D1059" s="332" t="s">
        <v>47</v>
      </c>
      <c r="E1059" s="293" t="s">
        <v>1437</v>
      </c>
    </row>
    <row r="1060" spans="1:5" x14ac:dyDescent="0.25">
      <c r="A1060" s="327"/>
      <c r="B1060" s="330"/>
      <c r="C1060" s="331"/>
      <c r="D1060" s="333"/>
      <c r="E1060" s="294" t="s">
        <v>1438</v>
      </c>
    </row>
    <row r="1061" spans="1:5" x14ac:dyDescent="0.25">
      <c r="A1061" s="334" t="s">
        <v>1969</v>
      </c>
      <c r="B1061" s="336" t="s">
        <v>1951</v>
      </c>
      <c r="C1061" s="337"/>
      <c r="D1061" s="340" t="s">
        <v>47</v>
      </c>
      <c r="E1061" s="291" t="s">
        <v>1437</v>
      </c>
    </row>
    <row r="1062" spans="1:5" x14ac:dyDescent="0.25">
      <c r="A1062" s="335"/>
      <c r="B1062" s="338"/>
      <c r="C1062" s="339"/>
      <c r="D1062" s="341"/>
      <c r="E1062" s="292" t="s">
        <v>1438</v>
      </c>
    </row>
    <row r="1063" spans="1:5" x14ac:dyDescent="0.25">
      <c r="A1063" s="326" t="s">
        <v>1970</v>
      </c>
      <c r="B1063" s="328" t="s">
        <v>1971</v>
      </c>
      <c r="C1063" s="329"/>
      <c r="D1063" s="332" t="s">
        <v>47</v>
      </c>
      <c r="E1063" s="293" t="s">
        <v>1437</v>
      </c>
    </row>
    <row r="1064" spans="1:5" x14ac:dyDescent="0.25">
      <c r="A1064" s="327"/>
      <c r="B1064" s="330"/>
      <c r="C1064" s="331"/>
      <c r="D1064" s="333"/>
      <c r="E1064" s="294" t="s">
        <v>1438</v>
      </c>
    </row>
    <row r="1065" spans="1:5" x14ac:dyDescent="0.25">
      <c r="A1065" s="334" t="s">
        <v>1972</v>
      </c>
      <c r="B1065" s="336" t="s">
        <v>1971</v>
      </c>
      <c r="C1065" s="337"/>
      <c r="D1065" s="340" t="s">
        <v>47</v>
      </c>
      <c r="E1065" s="291" t="s">
        <v>1437</v>
      </c>
    </row>
    <row r="1066" spans="1:5" x14ac:dyDescent="0.25">
      <c r="A1066" s="335"/>
      <c r="B1066" s="338"/>
      <c r="C1066" s="339"/>
      <c r="D1066" s="341"/>
      <c r="E1066" s="292" t="s">
        <v>1438</v>
      </c>
    </row>
    <row r="1067" spans="1:5" x14ac:dyDescent="0.25">
      <c r="A1067" s="326" t="s">
        <v>1973</v>
      </c>
      <c r="B1067" s="328" t="s">
        <v>1971</v>
      </c>
      <c r="C1067" s="329"/>
      <c r="D1067" s="332" t="s">
        <v>47</v>
      </c>
      <c r="E1067" s="293" t="s">
        <v>1437</v>
      </c>
    </row>
    <row r="1068" spans="1:5" x14ac:dyDescent="0.25">
      <c r="A1068" s="327"/>
      <c r="B1068" s="330"/>
      <c r="C1068" s="331"/>
      <c r="D1068" s="333"/>
      <c r="E1068" s="294" t="s">
        <v>1438</v>
      </c>
    </row>
    <row r="1069" spans="1:5" x14ac:dyDescent="0.25">
      <c r="A1069" s="334" t="s">
        <v>1924</v>
      </c>
      <c r="B1069" s="336" t="s">
        <v>1971</v>
      </c>
      <c r="C1069" s="337"/>
      <c r="D1069" s="340" t="s">
        <v>47</v>
      </c>
      <c r="E1069" s="291" t="s">
        <v>1437</v>
      </c>
    </row>
    <row r="1070" spans="1:5" x14ac:dyDescent="0.25">
      <c r="A1070" s="335"/>
      <c r="B1070" s="338"/>
      <c r="C1070" s="339"/>
      <c r="D1070" s="341"/>
      <c r="E1070" s="292" t="s">
        <v>1438</v>
      </c>
    </row>
    <row r="1071" spans="1:5" x14ac:dyDescent="0.25">
      <c r="A1071" s="326" t="s">
        <v>1974</v>
      </c>
      <c r="B1071" s="328" t="s">
        <v>1975</v>
      </c>
      <c r="C1071" s="329"/>
      <c r="D1071" s="332" t="s">
        <v>47</v>
      </c>
      <c r="E1071" s="293" t="s">
        <v>1437</v>
      </c>
    </row>
    <row r="1072" spans="1:5" x14ac:dyDescent="0.25">
      <c r="A1072" s="327"/>
      <c r="B1072" s="330"/>
      <c r="C1072" s="331"/>
      <c r="D1072" s="333"/>
      <c r="E1072" s="294" t="s">
        <v>1438</v>
      </c>
    </row>
    <row r="1073" spans="1:5" x14ac:dyDescent="0.25">
      <c r="A1073" s="334" t="s">
        <v>1976</v>
      </c>
      <c r="B1073" s="336" t="s">
        <v>1975</v>
      </c>
      <c r="C1073" s="337"/>
      <c r="D1073" s="340" t="s">
        <v>47</v>
      </c>
      <c r="E1073" s="291" t="s">
        <v>1437</v>
      </c>
    </row>
    <row r="1074" spans="1:5" x14ac:dyDescent="0.25">
      <c r="A1074" s="335"/>
      <c r="B1074" s="338"/>
      <c r="C1074" s="339"/>
      <c r="D1074" s="341"/>
      <c r="E1074" s="292" t="s">
        <v>1438</v>
      </c>
    </row>
    <row r="1075" spans="1:5" x14ac:dyDescent="0.25">
      <c r="A1075" s="326" t="s">
        <v>1977</v>
      </c>
      <c r="B1075" s="328" t="s">
        <v>1975</v>
      </c>
      <c r="C1075" s="329"/>
      <c r="D1075" s="332" t="s">
        <v>47</v>
      </c>
      <c r="E1075" s="293" t="s">
        <v>1437</v>
      </c>
    </row>
    <row r="1076" spans="1:5" x14ac:dyDescent="0.25">
      <c r="A1076" s="327"/>
      <c r="B1076" s="330"/>
      <c r="C1076" s="331"/>
      <c r="D1076" s="333"/>
      <c r="E1076" s="294" t="s">
        <v>1438</v>
      </c>
    </row>
    <row r="1077" spans="1:5" x14ac:dyDescent="0.25">
      <c r="A1077" s="334" t="s">
        <v>1978</v>
      </c>
      <c r="B1077" s="336" t="s">
        <v>1975</v>
      </c>
      <c r="C1077" s="337"/>
      <c r="D1077" s="340" t="s">
        <v>47</v>
      </c>
      <c r="E1077" s="291" t="s">
        <v>1437</v>
      </c>
    </row>
    <row r="1078" spans="1:5" x14ac:dyDescent="0.25">
      <c r="A1078" s="335"/>
      <c r="B1078" s="338"/>
      <c r="C1078" s="339"/>
      <c r="D1078" s="341"/>
      <c r="E1078" s="292" t="s">
        <v>1438</v>
      </c>
    </row>
    <row r="1079" spans="1:5" x14ac:dyDescent="0.25">
      <c r="A1079" s="326" t="s">
        <v>1979</v>
      </c>
      <c r="B1079" s="328" t="s">
        <v>1980</v>
      </c>
      <c r="C1079" s="329"/>
      <c r="D1079" s="332" t="s">
        <v>47</v>
      </c>
      <c r="E1079" s="293" t="s">
        <v>1437</v>
      </c>
    </row>
    <row r="1080" spans="1:5" x14ac:dyDescent="0.25">
      <c r="A1080" s="327"/>
      <c r="B1080" s="330"/>
      <c r="C1080" s="331"/>
      <c r="D1080" s="333"/>
      <c r="E1080" s="294" t="s">
        <v>1438</v>
      </c>
    </row>
    <row r="1081" spans="1:5" x14ac:dyDescent="0.25">
      <c r="A1081" s="334" t="s">
        <v>1981</v>
      </c>
      <c r="B1081" s="336" t="s">
        <v>1980</v>
      </c>
      <c r="C1081" s="337"/>
      <c r="D1081" s="340" t="s">
        <v>47</v>
      </c>
      <c r="E1081" s="291" t="s">
        <v>1437</v>
      </c>
    </row>
    <row r="1082" spans="1:5" x14ac:dyDescent="0.25">
      <c r="A1082" s="335"/>
      <c r="B1082" s="338"/>
      <c r="C1082" s="339"/>
      <c r="D1082" s="341"/>
      <c r="E1082" s="292" t="s">
        <v>1438</v>
      </c>
    </row>
    <row r="1083" spans="1:5" x14ac:dyDescent="0.25">
      <c r="A1083" s="326" t="s">
        <v>1982</v>
      </c>
      <c r="B1083" s="328" t="s">
        <v>1980</v>
      </c>
      <c r="C1083" s="329"/>
      <c r="D1083" s="332" t="s">
        <v>47</v>
      </c>
      <c r="E1083" s="293" t="s">
        <v>1437</v>
      </c>
    </row>
    <row r="1084" spans="1:5" x14ac:dyDescent="0.25">
      <c r="A1084" s="327"/>
      <c r="B1084" s="330"/>
      <c r="C1084" s="331"/>
      <c r="D1084" s="333"/>
      <c r="E1084" s="294" t="s">
        <v>1438</v>
      </c>
    </row>
    <row r="1085" spans="1:5" x14ac:dyDescent="0.25">
      <c r="A1085" s="334" t="s">
        <v>1983</v>
      </c>
      <c r="B1085" s="336" t="s">
        <v>1980</v>
      </c>
      <c r="C1085" s="337"/>
      <c r="D1085" s="340" t="s">
        <v>47</v>
      </c>
      <c r="E1085" s="291" t="s">
        <v>1437</v>
      </c>
    </row>
    <row r="1086" spans="1:5" x14ac:dyDescent="0.25">
      <c r="A1086" s="335"/>
      <c r="B1086" s="338"/>
      <c r="C1086" s="339"/>
      <c r="D1086" s="341"/>
      <c r="E1086" s="292" t="s">
        <v>1438</v>
      </c>
    </row>
    <row r="1087" spans="1:5" x14ac:dyDescent="0.25">
      <c r="A1087" s="326" t="s">
        <v>1984</v>
      </c>
      <c r="B1087" s="328" t="s">
        <v>1980</v>
      </c>
      <c r="C1087" s="329"/>
      <c r="D1087" s="332" t="s">
        <v>47</v>
      </c>
      <c r="E1087" s="293" t="s">
        <v>1437</v>
      </c>
    </row>
    <row r="1088" spans="1:5" x14ac:dyDescent="0.25">
      <c r="A1088" s="327"/>
      <c r="B1088" s="330"/>
      <c r="C1088" s="331"/>
      <c r="D1088" s="333"/>
      <c r="E1088" s="294" t="s">
        <v>1438</v>
      </c>
    </row>
    <row r="1089" spans="1:5" x14ac:dyDescent="0.25">
      <c r="A1089" s="334" t="s">
        <v>1985</v>
      </c>
      <c r="B1089" s="336" t="s">
        <v>1986</v>
      </c>
      <c r="C1089" s="337"/>
      <c r="D1089" s="340" t="s">
        <v>47</v>
      </c>
      <c r="E1089" s="291" t="s">
        <v>1437</v>
      </c>
    </row>
    <row r="1090" spans="1:5" x14ac:dyDescent="0.25">
      <c r="A1090" s="335"/>
      <c r="B1090" s="338"/>
      <c r="C1090" s="339"/>
      <c r="D1090" s="341"/>
      <c r="E1090" s="292" t="s">
        <v>1438</v>
      </c>
    </row>
    <row r="1091" spans="1:5" x14ac:dyDescent="0.25">
      <c r="A1091" s="326" t="s">
        <v>1555</v>
      </c>
      <c r="B1091" s="328" t="s">
        <v>1986</v>
      </c>
      <c r="C1091" s="329"/>
      <c r="D1091" s="332" t="s">
        <v>47</v>
      </c>
      <c r="E1091" s="293" t="s">
        <v>1437</v>
      </c>
    </row>
    <row r="1092" spans="1:5" x14ac:dyDescent="0.25">
      <c r="A1092" s="327"/>
      <c r="B1092" s="330"/>
      <c r="C1092" s="331"/>
      <c r="D1092" s="333"/>
      <c r="E1092" s="294" t="s">
        <v>1438</v>
      </c>
    </row>
    <row r="1093" spans="1:5" x14ac:dyDescent="0.25">
      <c r="A1093" s="334" t="s">
        <v>1987</v>
      </c>
      <c r="B1093" s="336" t="s">
        <v>1986</v>
      </c>
      <c r="C1093" s="337"/>
      <c r="D1093" s="340" t="s">
        <v>47</v>
      </c>
      <c r="E1093" s="291" t="s">
        <v>1437</v>
      </c>
    </row>
    <row r="1094" spans="1:5" x14ac:dyDescent="0.25">
      <c r="A1094" s="335"/>
      <c r="B1094" s="338"/>
      <c r="C1094" s="339"/>
      <c r="D1094" s="341"/>
      <c r="E1094" s="292" t="s">
        <v>1438</v>
      </c>
    </row>
    <row r="1095" spans="1:5" x14ac:dyDescent="0.25">
      <c r="A1095" s="326" t="s">
        <v>1988</v>
      </c>
      <c r="B1095" s="328" t="s">
        <v>1986</v>
      </c>
      <c r="C1095" s="329"/>
      <c r="D1095" s="332" t="s">
        <v>47</v>
      </c>
      <c r="E1095" s="293" t="s">
        <v>1437</v>
      </c>
    </row>
    <row r="1096" spans="1:5" x14ac:dyDescent="0.25">
      <c r="A1096" s="327"/>
      <c r="B1096" s="330"/>
      <c r="C1096" s="331"/>
      <c r="D1096" s="333"/>
      <c r="E1096" s="294" t="s">
        <v>1438</v>
      </c>
    </row>
    <row r="1097" spans="1:5" x14ac:dyDescent="0.25">
      <c r="A1097" s="334" t="s">
        <v>1989</v>
      </c>
      <c r="B1097" s="336" t="s">
        <v>1986</v>
      </c>
      <c r="C1097" s="337"/>
      <c r="D1097" s="340" t="s">
        <v>47</v>
      </c>
      <c r="E1097" s="291" t="s">
        <v>1437</v>
      </c>
    </row>
    <row r="1098" spans="1:5" x14ac:dyDescent="0.25">
      <c r="A1098" s="335"/>
      <c r="B1098" s="338"/>
      <c r="C1098" s="339"/>
      <c r="D1098" s="341"/>
      <c r="E1098" s="292" t="s">
        <v>1438</v>
      </c>
    </row>
    <row r="1099" spans="1:5" x14ac:dyDescent="0.25">
      <c r="A1099" s="326" t="s">
        <v>1990</v>
      </c>
      <c r="B1099" s="328" t="s">
        <v>1986</v>
      </c>
      <c r="C1099" s="329"/>
      <c r="D1099" s="332" t="s">
        <v>47</v>
      </c>
      <c r="E1099" s="293" t="s">
        <v>1437</v>
      </c>
    </row>
    <row r="1100" spans="1:5" x14ac:dyDescent="0.25">
      <c r="A1100" s="327"/>
      <c r="B1100" s="330"/>
      <c r="C1100" s="331"/>
      <c r="D1100" s="333"/>
      <c r="E1100" s="294" t="s">
        <v>1438</v>
      </c>
    </row>
    <row r="1101" spans="1:5" x14ac:dyDescent="0.25">
      <c r="A1101" s="334" t="s">
        <v>1991</v>
      </c>
      <c r="B1101" s="336" t="s">
        <v>1992</v>
      </c>
      <c r="C1101" s="337"/>
      <c r="D1101" s="340" t="s">
        <v>47</v>
      </c>
      <c r="E1101" s="291" t="s">
        <v>1437</v>
      </c>
    </row>
    <row r="1102" spans="1:5" x14ac:dyDescent="0.25">
      <c r="A1102" s="335"/>
      <c r="B1102" s="338"/>
      <c r="C1102" s="339"/>
      <c r="D1102" s="341"/>
      <c r="E1102" s="292" t="s">
        <v>1438</v>
      </c>
    </row>
    <row r="1103" spans="1:5" x14ac:dyDescent="0.25">
      <c r="A1103" s="326" t="s">
        <v>1993</v>
      </c>
      <c r="B1103" s="328" t="s">
        <v>1992</v>
      </c>
      <c r="C1103" s="329"/>
      <c r="D1103" s="332" t="s">
        <v>47</v>
      </c>
      <c r="E1103" s="293" t="s">
        <v>1437</v>
      </c>
    </row>
    <row r="1104" spans="1:5" x14ac:dyDescent="0.25">
      <c r="A1104" s="327"/>
      <c r="B1104" s="330"/>
      <c r="C1104" s="331"/>
      <c r="D1104" s="333"/>
      <c r="E1104" s="294" t="s">
        <v>1438</v>
      </c>
    </row>
    <row r="1105" spans="1:5" x14ac:dyDescent="0.25">
      <c r="A1105" s="334" t="s">
        <v>1994</v>
      </c>
      <c r="B1105" s="336" t="s">
        <v>1992</v>
      </c>
      <c r="C1105" s="337"/>
      <c r="D1105" s="340" t="s">
        <v>47</v>
      </c>
      <c r="E1105" s="291" t="s">
        <v>1437</v>
      </c>
    </row>
    <row r="1106" spans="1:5" x14ac:dyDescent="0.25">
      <c r="A1106" s="335"/>
      <c r="B1106" s="338"/>
      <c r="C1106" s="339"/>
      <c r="D1106" s="341"/>
      <c r="E1106" s="292" t="s">
        <v>1438</v>
      </c>
    </row>
    <row r="1107" spans="1:5" x14ac:dyDescent="0.25">
      <c r="A1107" s="326" t="s">
        <v>1995</v>
      </c>
      <c r="B1107" s="328" t="s">
        <v>1992</v>
      </c>
      <c r="C1107" s="329"/>
      <c r="D1107" s="332" t="s">
        <v>47</v>
      </c>
      <c r="E1107" s="293" t="s">
        <v>1437</v>
      </c>
    </row>
    <row r="1108" spans="1:5" x14ac:dyDescent="0.25">
      <c r="A1108" s="327"/>
      <c r="B1108" s="330"/>
      <c r="C1108" s="331"/>
      <c r="D1108" s="333"/>
      <c r="E1108" s="294" t="s">
        <v>1438</v>
      </c>
    </row>
    <row r="1109" spans="1:5" x14ac:dyDescent="0.25">
      <c r="A1109" s="334" t="s">
        <v>1996</v>
      </c>
      <c r="B1109" s="336" t="s">
        <v>1992</v>
      </c>
      <c r="C1109" s="337"/>
      <c r="D1109" s="340" t="s">
        <v>47</v>
      </c>
      <c r="E1109" s="291" t="s">
        <v>1437</v>
      </c>
    </row>
    <row r="1110" spans="1:5" x14ac:dyDescent="0.25">
      <c r="A1110" s="335"/>
      <c r="B1110" s="338"/>
      <c r="C1110" s="339"/>
      <c r="D1110" s="341"/>
      <c r="E1110" s="292" t="s">
        <v>1438</v>
      </c>
    </row>
    <row r="1111" spans="1:5" x14ac:dyDescent="0.25">
      <c r="A1111" s="326" t="s">
        <v>1997</v>
      </c>
      <c r="B1111" s="328" t="s">
        <v>1992</v>
      </c>
      <c r="C1111" s="329"/>
      <c r="D1111" s="332" t="s">
        <v>47</v>
      </c>
      <c r="E1111" s="293" t="s">
        <v>1437</v>
      </c>
    </row>
    <row r="1112" spans="1:5" x14ac:dyDescent="0.25">
      <c r="A1112" s="327"/>
      <c r="B1112" s="330"/>
      <c r="C1112" s="331"/>
      <c r="D1112" s="333"/>
      <c r="E1112" s="294" t="s">
        <v>1438</v>
      </c>
    </row>
    <row r="1113" spans="1:5" x14ac:dyDescent="0.25">
      <c r="A1113" s="334" t="s">
        <v>1998</v>
      </c>
      <c r="B1113" s="336" t="s">
        <v>1992</v>
      </c>
      <c r="C1113" s="337"/>
      <c r="D1113" s="340" t="s">
        <v>47</v>
      </c>
      <c r="E1113" s="291" t="s">
        <v>1437</v>
      </c>
    </row>
    <row r="1114" spans="1:5" x14ac:dyDescent="0.25">
      <c r="A1114" s="335"/>
      <c r="B1114" s="338"/>
      <c r="C1114" s="339"/>
      <c r="D1114" s="341"/>
      <c r="E1114" s="292" t="s">
        <v>1438</v>
      </c>
    </row>
    <row r="1115" spans="1:5" x14ac:dyDescent="0.25">
      <c r="A1115" s="326" t="s">
        <v>1999</v>
      </c>
      <c r="B1115" s="328" t="s">
        <v>2000</v>
      </c>
      <c r="C1115" s="329"/>
      <c r="D1115" s="332" t="s">
        <v>47</v>
      </c>
      <c r="E1115" s="293" t="s">
        <v>1437</v>
      </c>
    </row>
    <row r="1116" spans="1:5" x14ac:dyDescent="0.25">
      <c r="A1116" s="327"/>
      <c r="B1116" s="330"/>
      <c r="C1116" s="331"/>
      <c r="D1116" s="333"/>
      <c r="E1116" s="294" t="s">
        <v>1438</v>
      </c>
    </row>
    <row r="1117" spans="1:5" x14ac:dyDescent="0.25">
      <c r="A1117" s="334" t="s">
        <v>2001</v>
      </c>
      <c r="B1117" s="336" t="s">
        <v>2000</v>
      </c>
      <c r="C1117" s="337"/>
      <c r="D1117" s="340" t="s">
        <v>47</v>
      </c>
      <c r="E1117" s="291" t="s">
        <v>1437</v>
      </c>
    </row>
    <row r="1118" spans="1:5" x14ac:dyDescent="0.25">
      <c r="A1118" s="335"/>
      <c r="B1118" s="338"/>
      <c r="C1118" s="339"/>
      <c r="D1118" s="341"/>
      <c r="E1118" s="292" t="s">
        <v>1438</v>
      </c>
    </row>
    <row r="1119" spans="1:5" x14ac:dyDescent="0.25">
      <c r="A1119" s="326" t="s">
        <v>2002</v>
      </c>
      <c r="B1119" s="328" t="s">
        <v>2000</v>
      </c>
      <c r="C1119" s="329"/>
      <c r="D1119" s="332" t="s">
        <v>47</v>
      </c>
      <c r="E1119" s="293" t="s">
        <v>1437</v>
      </c>
    </row>
    <row r="1120" spans="1:5" x14ac:dyDescent="0.25">
      <c r="A1120" s="327"/>
      <c r="B1120" s="330"/>
      <c r="C1120" s="331"/>
      <c r="D1120" s="333"/>
      <c r="E1120" s="294" t="s">
        <v>1438</v>
      </c>
    </row>
    <row r="1121" spans="1:5" x14ac:dyDescent="0.25">
      <c r="A1121" s="334" t="s">
        <v>2003</v>
      </c>
      <c r="B1121" s="336" t="s">
        <v>2000</v>
      </c>
      <c r="C1121" s="337"/>
      <c r="D1121" s="340" t="s">
        <v>47</v>
      </c>
      <c r="E1121" s="291" t="s">
        <v>1437</v>
      </c>
    </row>
    <row r="1122" spans="1:5" x14ac:dyDescent="0.25">
      <c r="A1122" s="335"/>
      <c r="B1122" s="338"/>
      <c r="C1122" s="339"/>
      <c r="D1122" s="341"/>
      <c r="E1122" s="292" t="s">
        <v>1438</v>
      </c>
    </row>
    <row r="1123" spans="1:5" x14ac:dyDescent="0.25">
      <c r="A1123" s="326" t="s">
        <v>2004</v>
      </c>
      <c r="B1123" s="328" t="s">
        <v>2000</v>
      </c>
      <c r="C1123" s="329"/>
      <c r="D1123" s="332" t="s">
        <v>47</v>
      </c>
      <c r="E1123" s="293" t="s">
        <v>1437</v>
      </c>
    </row>
    <row r="1124" spans="1:5" x14ac:dyDescent="0.25">
      <c r="A1124" s="327"/>
      <c r="B1124" s="330"/>
      <c r="C1124" s="331"/>
      <c r="D1124" s="333"/>
      <c r="E1124" s="294" t="s">
        <v>1438</v>
      </c>
    </row>
    <row r="1125" spans="1:5" x14ac:dyDescent="0.25">
      <c r="A1125" s="334" t="s">
        <v>2005</v>
      </c>
      <c r="B1125" s="336" t="s">
        <v>2000</v>
      </c>
      <c r="C1125" s="337"/>
      <c r="D1125" s="340" t="s">
        <v>47</v>
      </c>
      <c r="E1125" s="291" t="s">
        <v>1437</v>
      </c>
    </row>
    <row r="1126" spans="1:5" x14ac:dyDescent="0.25">
      <c r="A1126" s="335"/>
      <c r="B1126" s="338"/>
      <c r="C1126" s="339"/>
      <c r="D1126" s="341"/>
      <c r="E1126" s="292" t="s">
        <v>1438</v>
      </c>
    </row>
    <row r="1127" spans="1:5" x14ac:dyDescent="0.25">
      <c r="A1127" s="326" t="s">
        <v>2006</v>
      </c>
      <c r="B1127" s="328" t="s">
        <v>2000</v>
      </c>
      <c r="C1127" s="329"/>
      <c r="D1127" s="332" t="s">
        <v>47</v>
      </c>
      <c r="E1127" s="293" t="s">
        <v>1437</v>
      </c>
    </row>
    <row r="1128" spans="1:5" x14ac:dyDescent="0.25">
      <c r="A1128" s="327"/>
      <c r="B1128" s="330"/>
      <c r="C1128" s="331"/>
      <c r="D1128" s="333"/>
      <c r="E1128" s="294" t="s">
        <v>1438</v>
      </c>
    </row>
    <row r="1129" spans="1:5" x14ac:dyDescent="0.25">
      <c r="A1129" s="334" t="s">
        <v>2007</v>
      </c>
      <c r="B1129" s="336" t="s">
        <v>2000</v>
      </c>
      <c r="C1129" s="337"/>
      <c r="D1129" s="340" t="s">
        <v>47</v>
      </c>
      <c r="E1129" s="291" t="s">
        <v>1437</v>
      </c>
    </row>
    <row r="1130" spans="1:5" x14ac:dyDescent="0.25">
      <c r="A1130" s="335"/>
      <c r="B1130" s="338"/>
      <c r="C1130" s="339"/>
      <c r="D1130" s="341"/>
      <c r="E1130" s="292" t="s">
        <v>1438</v>
      </c>
    </row>
    <row r="1131" spans="1:5" x14ac:dyDescent="0.25">
      <c r="A1131" s="326" t="s">
        <v>1847</v>
      </c>
      <c r="B1131" s="328"/>
      <c r="C1131" s="329"/>
      <c r="D1131" s="332" t="s">
        <v>47</v>
      </c>
      <c r="E1131" s="293" t="s">
        <v>1437</v>
      </c>
    </row>
    <row r="1132" spans="1:5" x14ac:dyDescent="0.25">
      <c r="A1132" s="327"/>
      <c r="B1132" s="330"/>
      <c r="C1132" s="331"/>
      <c r="D1132" s="333"/>
      <c r="E1132" s="294" t="s">
        <v>1438</v>
      </c>
    </row>
    <row r="1133" spans="1:5" x14ac:dyDescent="0.25">
      <c r="A1133" s="334" t="s">
        <v>1869</v>
      </c>
      <c r="B1133" s="336"/>
      <c r="C1133" s="337"/>
      <c r="D1133" s="340" t="s">
        <v>47</v>
      </c>
      <c r="E1133" s="291" t="s">
        <v>1437</v>
      </c>
    </row>
    <row r="1134" spans="1:5" x14ac:dyDescent="0.25">
      <c r="A1134" s="335"/>
      <c r="B1134" s="338"/>
      <c r="C1134" s="339"/>
      <c r="D1134" s="341"/>
      <c r="E1134" s="292" t="s">
        <v>1438</v>
      </c>
    </row>
    <row r="1135" spans="1:5" x14ac:dyDescent="0.25">
      <c r="A1135" s="326" t="s">
        <v>1875</v>
      </c>
      <c r="B1135" s="328"/>
      <c r="C1135" s="329"/>
      <c r="D1135" s="332" t="s">
        <v>47</v>
      </c>
      <c r="E1135" s="293" t="s">
        <v>1437</v>
      </c>
    </row>
    <row r="1136" spans="1:5" x14ac:dyDescent="0.25">
      <c r="A1136" s="327"/>
      <c r="B1136" s="330"/>
      <c r="C1136" s="331"/>
      <c r="D1136" s="333"/>
      <c r="E1136" s="294" t="s">
        <v>1438</v>
      </c>
    </row>
    <row r="1137" spans="1:5" x14ac:dyDescent="0.25">
      <c r="A1137" s="334" t="s">
        <v>1880</v>
      </c>
      <c r="B1137" s="336"/>
      <c r="C1137" s="337"/>
      <c r="D1137" s="340" t="s">
        <v>47</v>
      </c>
      <c r="E1137" s="291" t="s">
        <v>1437</v>
      </c>
    </row>
    <row r="1138" spans="1:5" x14ac:dyDescent="0.25">
      <c r="A1138" s="335"/>
      <c r="B1138" s="338"/>
      <c r="C1138" s="339"/>
      <c r="D1138" s="341"/>
      <c r="E1138" s="292" t="s">
        <v>1438</v>
      </c>
    </row>
    <row r="1139" spans="1:5" x14ac:dyDescent="0.25">
      <c r="A1139" s="326" t="s">
        <v>1891</v>
      </c>
      <c r="B1139" s="328"/>
      <c r="C1139" s="329"/>
      <c r="D1139" s="332" t="s">
        <v>47</v>
      </c>
      <c r="E1139" s="293" t="s">
        <v>1437</v>
      </c>
    </row>
    <row r="1140" spans="1:5" x14ac:dyDescent="0.25">
      <c r="A1140" s="327"/>
      <c r="B1140" s="330"/>
      <c r="C1140" s="331"/>
      <c r="D1140" s="333"/>
      <c r="E1140" s="294" t="s">
        <v>1438</v>
      </c>
    </row>
    <row r="1141" spans="1:5" x14ac:dyDescent="0.25">
      <c r="A1141" s="334" t="s">
        <v>1898</v>
      </c>
      <c r="B1141" s="336"/>
      <c r="C1141" s="337"/>
      <c r="D1141" s="340" t="s">
        <v>47</v>
      </c>
      <c r="E1141" s="291" t="s">
        <v>1437</v>
      </c>
    </row>
    <row r="1142" spans="1:5" x14ac:dyDescent="0.25">
      <c r="A1142" s="335"/>
      <c r="B1142" s="338"/>
      <c r="C1142" s="339"/>
      <c r="D1142" s="341"/>
      <c r="E1142" s="292" t="s">
        <v>1438</v>
      </c>
    </row>
    <row r="1143" spans="1:5" x14ac:dyDescent="0.25">
      <c r="A1143" s="326" t="s">
        <v>1906</v>
      </c>
      <c r="B1143" s="328"/>
      <c r="C1143" s="329"/>
      <c r="D1143" s="332" t="s">
        <v>47</v>
      </c>
      <c r="E1143" s="293" t="s">
        <v>1437</v>
      </c>
    </row>
    <row r="1144" spans="1:5" x14ac:dyDescent="0.25">
      <c r="A1144" s="327"/>
      <c r="B1144" s="330"/>
      <c r="C1144" s="331"/>
      <c r="D1144" s="333"/>
      <c r="E1144" s="294" t="s">
        <v>1438</v>
      </c>
    </row>
    <row r="1145" spans="1:5" x14ac:dyDescent="0.25">
      <c r="A1145" s="334" t="s">
        <v>1910</v>
      </c>
      <c r="B1145" s="336"/>
      <c r="C1145" s="337"/>
      <c r="D1145" s="340" t="s">
        <v>47</v>
      </c>
      <c r="E1145" s="291" t="s">
        <v>1437</v>
      </c>
    </row>
    <row r="1146" spans="1:5" x14ac:dyDescent="0.25">
      <c r="A1146" s="335"/>
      <c r="B1146" s="338"/>
      <c r="C1146" s="339"/>
      <c r="D1146" s="341"/>
      <c r="E1146" s="292" t="s">
        <v>1438</v>
      </c>
    </row>
    <row r="1147" spans="1:5" x14ac:dyDescent="0.25">
      <c r="A1147" s="326" t="s">
        <v>1926</v>
      </c>
      <c r="B1147" s="328"/>
      <c r="C1147" s="329"/>
      <c r="D1147" s="332" t="s">
        <v>47</v>
      </c>
      <c r="E1147" s="293" t="s">
        <v>1437</v>
      </c>
    </row>
    <row r="1148" spans="1:5" x14ac:dyDescent="0.25">
      <c r="A1148" s="327"/>
      <c r="B1148" s="330"/>
      <c r="C1148" s="331"/>
      <c r="D1148" s="333"/>
      <c r="E1148" s="294" t="s">
        <v>1438</v>
      </c>
    </row>
    <row r="1149" spans="1:5" x14ac:dyDescent="0.25">
      <c r="A1149" s="334" t="s">
        <v>1932</v>
      </c>
      <c r="B1149" s="336"/>
      <c r="C1149" s="337"/>
      <c r="D1149" s="340" t="s">
        <v>47</v>
      </c>
      <c r="E1149" s="291" t="s">
        <v>1437</v>
      </c>
    </row>
    <row r="1150" spans="1:5" x14ac:dyDescent="0.25">
      <c r="A1150" s="335"/>
      <c r="B1150" s="338"/>
      <c r="C1150" s="339"/>
      <c r="D1150" s="341"/>
      <c r="E1150" s="292" t="s">
        <v>1438</v>
      </c>
    </row>
    <row r="1151" spans="1:5" x14ac:dyDescent="0.25">
      <c r="A1151" s="326" t="s">
        <v>1941</v>
      </c>
      <c r="B1151" s="328"/>
      <c r="C1151" s="329"/>
      <c r="D1151" s="332" t="s">
        <v>47</v>
      </c>
      <c r="E1151" s="293" t="s">
        <v>1437</v>
      </c>
    </row>
    <row r="1152" spans="1:5" x14ac:dyDescent="0.25">
      <c r="A1152" s="327"/>
      <c r="B1152" s="330"/>
      <c r="C1152" s="331"/>
      <c r="D1152" s="333"/>
      <c r="E1152" s="294" t="s">
        <v>1438</v>
      </c>
    </row>
    <row r="1153" spans="1:5" x14ac:dyDescent="0.25">
      <c r="A1153" s="334" t="s">
        <v>1971</v>
      </c>
      <c r="B1153" s="336"/>
      <c r="C1153" s="337"/>
      <c r="D1153" s="340" t="s">
        <v>47</v>
      </c>
      <c r="E1153" s="291" t="s">
        <v>1437</v>
      </c>
    </row>
    <row r="1154" spans="1:5" x14ac:dyDescent="0.25">
      <c r="A1154" s="335"/>
      <c r="B1154" s="338"/>
      <c r="C1154" s="339"/>
      <c r="D1154" s="341"/>
      <c r="E1154" s="292" t="s">
        <v>1438</v>
      </c>
    </row>
    <row r="1155" spans="1:5" x14ac:dyDescent="0.25">
      <c r="A1155" s="326" t="s">
        <v>1975</v>
      </c>
      <c r="B1155" s="328"/>
      <c r="C1155" s="329"/>
      <c r="D1155" s="332" t="s">
        <v>47</v>
      </c>
      <c r="E1155" s="293" t="s">
        <v>1437</v>
      </c>
    </row>
    <row r="1156" spans="1:5" x14ac:dyDescent="0.25">
      <c r="A1156" s="327"/>
      <c r="B1156" s="330"/>
      <c r="C1156" s="331"/>
      <c r="D1156" s="333"/>
      <c r="E1156" s="294" t="s">
        <v>1438</v>
      </c>
    </row>
    <row r="1157" spans="1:5" x14ac:dyDescent="0.25">
      <c r="A1157" s="334" t="s">
        <v>1980</v>
      </c>
      <c r="B1157" s="336"/>
      <c r="C1157" s="337"/>
      <c r="D1157" s="340" t="s">
        <v>47</v>
      </c>
      <c r="E1157" s="291" t="s">
        <v>1437</v>
      </c>
    </row>
    <row r="1158" spans="1:5" x14ac:dyDescent="0.25">
      <c r="A1158" s="335"/>
      <c r="B1158" s="338"/>
      <c r="C1158" s="339"/>
      <c r="D1158" s="341"/>
      <c r="E1158" s="292" t="s">
        <v>1438</v>
      </c>
    </row>
    <row r="1159" spans="1:5" x14ac:dyDescent="0.25">
      <c r="A1159" s="326" t="s">
        <v>1986</v>
      </c>
      <c r="B1159" s="328"/>
      <c r="C1159" s="329"/>
      <c r="D1159" s="332" t="s">
        <v>47</v>
      </c>
      <c r="E1159" s="293" t="s">
        <v>1437</v>
      </c>
    </row>
    <row r="1160" spans="1:5" x14ac:dyDescent="0.25">
      <c r="A1160" s="327"/>
      <c r="B1160" s="330"/>
      <c r="C1160" s="331"/>
      <c r="D1160" s="333"/>
      <c r="E1160" s="294" t="s">
        <v>1438</v>
      </c>
    </row>
    <row r="1161" spans="1:5" x14ac:dyDescent="0.25">
      <c r="A1161" s="334" t="s">
        <v>1992</v>
      </c>
      <c r="B1161" s="336"/>
      <c r="C1161" s="337"/>
      <c r="D1161" s="340" t="s">
        <v>47</v>
      </c>
      <c r="E1161" s="291" t="s">
        <v>1437</v>
      </c>
    </row>
    <row r="1162" spans="1:5" x14ac:dyDescent="0.25">
      <c r="A1162" s="335"/>
      <c r="B1162" s="338"/>
      <c r="C1162" s="339"/>
      <c r="D1162" s="341"/>
      <c r="E1162" s="292" t="s">
        <v>1438</v>
      </c>
    </row>
    <row r="1163" spans="1:5" x14ac:dyDescent="0.25">
      <c r="A1163" s="326" t="s">
        <v>1951</v>
      </c>
      <c r="B1163" s="328"/>
      <c r="C1163" s="329"/>
      <c r="D1163" s="332" t="s">
        <v>47</v>
      </c>
      <c r="E1163" s="293" t="s">
        <v>1437</v>
      </c>
    </row>
    <row r="1164" spans="1:5" x14ac:dyDescent="0.25">
      <c r="A1164" s="327"/>
      <c r="B1164" s="330"/>
      <c r="C1164" s="331"/>
      <c r="D1164" s="333"/>
      <c r="E1164" s="294" t="s">
        <v>1438</v>
      </c>
    </row>
    <row r="1165" spans="1:5" x14ac:dyDescent="0.25">
      <c r="A1165" s="334" t="s">
        <v>1957</v>
      </c>
      <c r="B1165" s="336" t="s">
        <v>1906</v>
      </c>
      <c r="C1165" s="337"/>
      <c r="D1165" s="340" t="s">
        <v>47</v>
      </c>
      <c r="E1165" s="291" t="s">
        <v>1437</v>
      </c>
    </row>
    <row r="1166" spans="1:5" x14ac:dyDescent="0.25">
      <c r="A1166" s="335"/>
      <c r="B1166" s="338"/>
      <c r="C1166" s="339"/>
      <c r="D1166" s="341"/>
      <c r="E1166" s="292" t="s">
        <v>1438</v>
      </c>
    </row>
    <row r="1167" spans="1:5" x14ac:dyDescent="0.25">
      <c r="A1167" s="326" t="s">
        <v>2008</v>
      </c>
      <c r="B1167" s="328" t="s">
        <v>1847</v>
      </c>
      <c r="C1167" s="329"/>
      <c r="D1167" s="332" t="s">
        <v>47</v>
      </c>
      <c r="E1167" s="293" t="s">
        <v>1437</v>
      </c>
    </row>
    <row r="1168" spans="1:5" x14ac:dyDescent="0.25">
      <c r="A1168" s="327"/>
      <c r="B1168" s="330"/>
      <c r="C1168" s="331"/>
      <c r="D1168" s="333"/>
      <c r="E1168" s="294" t="s">
        <v>1438</v>
      </c>
    </row>
    <row r="1169" spans="1:5" x14ac:dyDescent="0.25">
      <c r="A1169" s="334" t="s">
        <v>2009</v>
      </c>
      <c r="B1169" s="336" t="s">
        <v>1869</v>
      </c>
      <c r="C1169" s="337"/>
      <c r="D1169" s="340" t="s">
        <v>47</v>
      </c>
      <c r="E1169" s="291" t="s">
        <v>1437</v>
      </c>
    </row>
    <row r="1170" spans="1:5" x14ac:dyDescent="0.25">
      <c r="A1170" s="335"/>
      <c r="B1170" s="338"/>
      <c r="C1170" s="339"/>
      <c r="D1170" s="341"/>
      <c r="E1170" s="292" t="s">
        <v>1438</v>
      </c>
    </row>
    <row r="1171" spans="1:5" x14ac:dyDescent="0.25">
      <c r="A1171" s="326" t="s">
        <v>1757</v>
      </c>
      <c r="B1171" s="328" t="s">
        <v>1875</v>
      </c>
      <c r="C1171" s="329"/>
      <c r="D1171" s="332" t="s">
        <v>47</v>
      </c>
      <c r="E1171" s="293" t="s">
        <v>1437</v>
      </c>
    </row>
    <row r="1172" spans="1:5" x14ac:dyDescent="0.25">
      <c r="A1172" s="327"/>
      <c r="B1172" s="330"/>
      <c r="C1172" s="331"/>
      <c r="D1172" s="333"/>
      <c r="E1172" s="294" t="s">
        <v>1438</v>
      </c>
    </row>
    <row r="1173" spans="1:5" x14ac:dyDescent="0.25">
      <c r="A1173" s="334" t="s">
        <v>2010</v>
      </c>
      <c r="B1173" s="336" t="s">
        <v>1880</v>
      </c>
      <c r="C1173" s="337"/>
      <c r="D1173" s="340" t="s">
        <v>47</v>
      </c>
      <c r="E1173" s="291" t="s">
        <v>1437</v>
      </c>
    </row>
    <row r="1174" spans="1:5" x14ac:dyDescent="0.25">
      <c r="A1174" s="335"/>
      <c r="B1174" s="338"/>
      <c r="C1174" s="339"/>
      <c r="D1174" s="341"/>
      <c r="E1174" s="292" t="s">
        <v>1438</v>
      </c>
    </row>
    <row r="1175" spans="1:5" x14ac:dyDescent="0.25">
      <c r="A1175" s="326" t="s">
        <v>1567</v>
      </c>
      <c r="B1175" s="328" t="s">
        <v>1891</v>
      </c>
      <c r="C1175" s="329"/>
      <c r="D1175" s="332" t="s">
        <v>47</v>
      </c>
      <c r="E1175" s="293" t="s">
        <v>1437</v>
      </c>
    </row>
    <row r="1176" spans="1:5" x14ac:dyDescent="0.25">
      <c r="A1176" s="327"/>
      <c r="B1176" s="330"/>
      <c r="C1176" s="331"/>
      <c r="D1176" s="333"/>
      <c r="E1176" s="294" t="s">
        <v>1438</v>
      </c>
    </row>
    <row r="1177" spans="1:5" x14ac:dyDescent="0.25">
      <c r="A1177" s="334" t="s">
        <v>2011</v>
      </c>
      <c r="B1177" s="336" t="s">
        <v>1910</v>
      </c>
      <c r="C1177" s="337"/>
      <c r="D1177" s="340" t="s">
        <v>47</v>
      </c>
      <c r="E1177" s="291" t="s">
        <v>1437</v>
      </c>
    </row>
    <row r="1178" spans="1:5" x14ac:dyDescent="0.25">
      <c r="A1178" s="335"/>
      <c r="B1178" s="338"/>
      <c r="C1178" s="339"/>
      <c r="D1178" s="341"/>
      <c r="E1178" s="292" t="s">
        <v>1438</v>
      </c>
    </row>
    <row r="1179" spans="1:5" x14ac:dyDescent="0.25">
      <c r="A1179" s="326" t="s">
        <v>2012</v>
      </c>
      <c r="B1179" s="328" t="s">
        <v>1910</v>
      </c>
      <c r="C1179" s="329"/>
      <c r="D1179" s="332" t="s">
        <v>47</v>
      </c>
      <c r="E1179" s="293" t="s">
        <v>1437</v>
      </c>
    </row>
    <row r="1180" spans="1:5" x14ac:dyDescent="0.25">
      <c r="A1180" s="327"/>
      <c r="B1180" s="330"/>
      <c r="C1180" s="331"/>
      <c r="D1180" s="333"/>
      <c r="E1180" s="294" t="s">
        <v>1438</v>
      </c>
    </row>
    <row r="1181" spans="1:5" x14ac:dyDescent="0.25">
      <c r="A1181" s="334" t="s">
        <v>2013</v>
      </c>
      <c r="B1181" s="336" t="s">
        <v>1926</v>
      </c>
      <c r="C1181" s="337"/>
      <c r="D1181" s="340" t="s">
        <v>47</v>
      </c>
      <c r="E1181" s="291" t="s">
        <v>1437</v>
      </c>
    </row>
    <row r="1182" spans="1:5" x14ac:dyDescent="0.25">
      <c r="A1182" s="335"/>
      <c r="B1182" s="338"/>
      <c r="C1182" s="339"/>
      <c r="D1182" s="341"/>
      <c r="E1182" s="292" t="s">
        <v>1438</v>
      </c>
    </row>
    <row r="1183" spans="1:5" x14ac:dyDescent="0.25">
      <c r="A1183" s="326" t="s">
        <v>2014</v>
      </c>
      <c r="B1183" s="328" t="s">
        <v>1941</v>
      </c>
      <c r="C1183" s="329"/>
      <c r="D1183" s="332" t="s">
        <v>47</v>
      </c>
      <c r="E1183" s="293" t="s">
        <v>1437</v>
      </c>
    </row>
    <row r="1184" spans="1:5" x14ac:dyDescent="0.25">
      <c r="A1184" s="327"/>
      <c r="B1184" s="330"/>
      <c r="C1184" s="331"/>
      <c r="D1184" s="333"/>
      <c r="E1184" s="294" t="s">
        <v>1438</v>
      </c>
    </row>
    <row r="1185" spans="1:5" x14ac:dyDescent="0.25">
      <c r="A1185" s="334" t="s">
        <v>2015</v>
      </c>
      <c r="B1185" s="336" t="s">
        <v>1951</v>
      </c>
      <c r="C1185" s="337"/>
      <c r="D1185" s="340" t="s">
        <v>47</v>
      </c>
      <c r="E1185" s="291" t="s">
        <v>1437</v>
      </c>
    </row>
    <row r="1186" spans="1:5" x14ac:dyDescent="0.25">
      <c r="A1186" s="335"/>
      <c r="B1186" s="338"/>
      <c r="C1186" s="339"/>
      <c r="D1186" s="341"/>
      <c r="E1186" s="292" t="s">
        <v>1438</v>
      </c>
    </row>
    <row r="1187" spans="1:5" x14ac:dyDescent="0.25">
      <c r="A1187" s="326" t="s">
        <v>2016</v>
      </c>
      <c r="B1187" s="328" t="s">
        <v>1847</v>
      </c>
      <c r="C1187" s="329"/>
      <c r="D1187" s="332" t="s">
        <v>47</v>
      </c>
      <c r="E1187" s="293" t="s">
        <v>1437</v>
      </c>
    </row>
    <row r="1188" spans="1:5" x14ac:dyDescent="0.25">
      <c r="A1188" s="327"/>
      <c r="B1188" s="330"/>
      <c r="C1188" s="331"/>
      <c r="D1188" s="333"/>
      <c r="E1188" s="294" t="s">
        <v>1438</v>
      </c>
    </row>
    <row r="1189" spans="1:5" x14ac:dyDescent="0.25">
      <c r="A1189" s="334" t="s">
        <v>2017</v>
      </c>
      <c r="B1189" s="336" t="s">
        <v>1898</v>
      </c>
      <c r="C1189" s="337"/>
      <c r="D1189" s="340" t="s">
        <v>47</v>
      </c>
      <c r="E1189" s="291" t="s">
        <v>1437</v>
      </c>
    </row>
    <row r="1190" spans="1:5" x14ac:dyDescent="0.25">
      <c r="A1190" s="335"/>
      <c r="B1190" s="338"/>
      <c r="C1190" s="339"/>
      <c r="D1190" s="341"/>
      <c r="E1190" s="292" t="s">
        <v>1438</v>
      </c>
    </row>
    <row r="1191" spans="1:5" x14ac:dyDescent="0.25">
      <c r="A1191" s="326" t="s">
        <v>2018</v>
      </c>
      <c r="B1191" s="328" t="s">
        <v>1932</v>
      </c>
      <c r="C1191" s="329"/>
      <c r="D1191" s="332" t="s">
        <v>47</v>
      </c>
      <c r="E1191" s="293" t="s">
        <v>1437</v>
      </c>
    </row>
    <row r="1192" spans="1:5" x14ac:dyDescent="0.25">
      <c r="A1192" s="327"/>
      <c r="B1192" s="330"/>
      <c r="C1192" s="331"/>
      <c r="D1192" s="333"/>
      <c r="E1192" s="294" t="s">
        <v>1438</v>
      </c>
    </row>
    <row r="1193" spans="1:5" x14ac:dyDescent="0.25">
      <c r="A1193" s="334" t="s">
        <v>2019</v>
      </c>
      <c r="B1193" s="336" t="s">
        <v>1932</v>
      </c>
      <c r="C1193" s="337"/>
      <c r="D1193" s="340" t="s">
        <v>47</v>
      </c>
      <c r="E1193" s="291" t="s">
        <v>1437</v>
      </c>
    </row>
    <row r="1194" spans="1:5" x14ac:dyDescent="0.25">
      <c r="A1194" s="335"/>
      <c r="B1194" s="338"/>
      <c r="C1194" s="339"/>
      <c r="D1194" s="341"/>
      <c r="E1194" s="292" t="s">
        <v>1438</v>
      </c>
    </row>
    <row r="1195" spans="1:5" x14ac:dyDescent="0.25">
      <c r="A1195" s="326" t="s">
        <v>2000</v>
      </c>
      <c r="B1195" s="328"/>
      <c r="C1195" s="329"/>
      <c r="D1195" s="332" t="s">
        <v>47</v>
      </c>
      <c r="E1195" s="293" t="s">
        <v>1437</v>
      </c>
    </row>
    <row r="1196" spans="1:5" x14ac:dyDescent="0.25">
      <c r="A1196" s="327"/>
      <c r="B1196" s="330"/>
      <c r="C1196" s="331"/>
      <c r="D1196" s="333"/>
      <c r="E1196" s="294" t="s">
        <v>1438</v>
      </c>
    </row>
    <row r="1197" spans="1:5" x14ac:dyDescent="0.25">
      <c r="A1197" s="334" t="s">
        <v>2020</v>
      </c>
      <c r="B1197" s="336" t="s">
        <v>1847</v>
      </c>
      <c r="C1197" s="337"/>
      <c r="D1197" s="340" t="s">
        <v>47</v>
      </c>
      <c r="E1197" s="291" t="s">
        <v>1437</v>
      </c>
    </row>
    <row r="1198" spans="1:5" x14ac:dyDescent="0.25">
      <c r="A1198" s="335"/>
      <c r="B1198" s="338"/>
      <c r="C1198" s="339"/>
      <c r="D1198" s="341"/>
      <c r="E1198" s="292" t="s">
        <v>1438</v>
      </c>
    </row>
    <row r="1199" spans="1:5" x14ac:dyDescent="0.25">
      <c r="A1199" s="326" t="s">
        <v>2021</v>
      </c>
      <c r="B1199" s="328" t="s">
        <v>1847</v>
      </c>
      <c r="C1199" s="329"/>
      <c r="D1199" s="332" t="s">
        <v>47</v>
      </c>
      <c r="E1199" s="293" t="s">
        <v>1437</v>
      </c>
    </row>
    <row r="1200" spans="1:5" x14ac:dyDescent="0.25">
      <c r="A1200" s="327"/>
      <c r="B1200" s="330"/>
      <c r="C1200" s="331"/>
      <c r="D1200" s="333"/>
      <c r="E1200" s="294" t="s">
        <v>1438</v>
      </c>
    </row>
    <row r="1201" spans="1:5" x14ac:dyDescent="0.25">
      <c r="A1201" s="334" t="s">
        <v>2022</v>
      </c>
      <c r="B1201" s="336" t="s">
        <v>1847</v>
      </c>
      <c r="C1201" s="337"/>
      <c r="D1201" s="340" t="s">
        <v>47</v>
      </c>
      <c r="E1201" s="291" t="s">
        <v>1437</v>
      </c>
    </row>
    <row r="1202" spans="1:5" x14ac:dyDescent="0.25">
      <c r="A1202" s="335"/>
      <c r="B1202" s="338"/>
      <c r="C1202" s="339"/>
      <c r="D1202" s="341"/>
      <c r="E1202" s="292" t="s">
        <v>1438</v>
      </c>
    </row>
    <row r="1203" spans="1:5" x14ac:dyDescent="0.25">
      <c r="A1203" s="326" t="s">
        <v>2023</v>
      </c>
      <c r="B1203" s="328" t="s">
        <v>1880</v>
      </c>
      <c r="C1203" s="329"/>
      <c r="D1203" s="332" t="s">
        <v>47</v>
      </c>
      <c r="E1203" s="293" t="s">
        <v>1437</v>
      </c>
    </row>
    <row r="1204" spans="1:5" x14ac:dyDescent="0.25">
      <c r="A1204" s="327"/>
      <c r="B1204" s="330"/>
      <c r="C1204" s="331"/>
      <c r="D1204" s="333"/>
      <c r="E1204" s="294" t="s">
        <v>1438</v>
      </c>
    </row>
    <row r="1205" spans="1:5" x14ac:dyDescent="0.25">
      <c r="A1205" s="334" t="s">
        <v>2024</v>
      </c>
      <c r="B1205" s="336"/>
      <c r="C1205" s="337"/>
      <c r="D1205" s="340" t="s">
        <v>48</v>
      </c>
      <c r="E1205" s="291" t="s">
        <v>1437</v>
      </c>
    </row>
    <row r="1206" spans="1:5" x14ac:dyDescent="0.25">
      <c r="A1206" s="335"/>
      <c r="B1206" s="338"/>
      <c r="C1206" s="339"/>
      <c r="D1206" s="341"/>
      <c r="E1206" s="292" t="s">
        <v>1438</v>
      </c>
    </row>
    <row r="1207" spans="1:5" x14ac:dyDescent="0.25">
      <c r="A1207" s="326" t="s">
        <v>2025</v>
      </c>
      <c r="B1207" s="328"/>
      <c r="C1207" s="329"/>
      <c r="D1207" s="332" t="s">
        <v>48</v>
      </c>
      <c r="E1207" s="293" t="s">
        <v>1437</v>
      </c>
    </row>
    <row r="1208" spans="1:5" x14ac:dyDescent="0.25">
      <c r="A1208" s="327"/>
      <c r="B1208" s="330"/>
      <c r="C1208" s="331"/>
      <c r="D1208" s="333"/>
      <c r="E1208" s="294" t="s">
        <v>1438</v>
      </c>
    </row>
    <row r="1209" spans="1:5" x14ac:dyDescent="0.25">
      <c r="A1209" s="334" t="s">
        <v>2026</v>
      </c>
      <c r="B1209" s="336"/>
      <c r="C1209" s="337"/>
      <c r="D1209" s="340" t="s">
        <v>48</v>
      </c>
      <c r="E1209" s="291" t="s">
        <v>1437</v>
      </c>
    </row>
    <row r="1210" spans="1:5" x14ac:dyDescent="0.25">
      <c r="A1210" s="335"/>
      <c r="B1210" s="338"/>
      <c r="C1210" s="339"/>
      <c r="D1210" s="341"/>
      <c r="E1210" s="292" t="s">
        <v>1438</v>
      </c>
    </row>
    <row r="1211" spans="1:5" x14ac:dyDescent="0.25">
      <c r="A1211" s="326" t="s">
        <v>2027</v>
      </c>
      <c r="B1211" s="328"/>
      <c r="C1211" s="329"/>
      <c r="D1211" s="332" t="s">
        <v>48</v>
      </c>
      <c r="E1211" s="293" t="s">
        <v>1437</v>
      </c>
    </row>
    <row r="1212" spans="1:5" x14ac:dyDescent="0.25">
      <c r="A1212" s="327"/>
      <c r="B1212" s="330"/>
      <c r="C1212" s="331"/>
      <c r="D1212" s="333"/>
      <c r="E1212" s="294" t="s">
        <v>1438</v>
      </c>
    </row>
    <row r="1213" spans="1:5" x14ac:dyDescent="0.25">
      <c r="A1213" s="334" t="s">
        <v>2028</v>
      </c>
      <c r="B1213" s="336"/>
      <c r="C1213" s="337"/>
      <c r="D1213" s="340" t="s">
        <v>48</v>
      </c>
      <c r="E1213" s="291" t="s">
        <v>1437</v>
      </c>
    </row>
    <row r="1214" spans="1:5" x14ac:dyDescent="0.25">
      <c r="A1214" s="335"/>
      <c r="B1214" s="338"/>
      <c r="C1214" s="339"/>
      <c r="D1214" s="341"/>
      <c r="E1214" s="292" t="s">
        <v>1438</v>
      </c>
    </row>
    <row r="1215" spans="1:5" x14ac:dyDescent="0.25">
      <c r="A1215" s="326" t="s">
        <v>2029</v>
      </c>
      <c r="B1215" s="328"/>
      <c r="C1215" s="329"/>
      <c r="D1215" s="332" t="s">
        <v>48</v>
      </c>
      <c r="E1215" s="293" t="s">
        <v>1437</v>
      </c>
    </row>
    <row r="1216" spans="1:5" x14ac:dyDescent="0.25">
      <c r="A1216" s="327"/>
      <c r="B1216" s="330"/>
      <c r="C1216" s="331"/>
      <c r="D1216" s="333"/>
      <c r="E1216" s="294" t="s">
        <v>1438</v>
      </c>
    </row>
    <row r="1217" spans="1:5" x14ac:dyDescent="0.25">
      <c r="A1217" s="334" t="s">
        <v>2030</v>
      </c>
      <c r="B1217" s="336"/>
      <c r="C1217" s="337"/>
      <c r="D1217" s="340" t="s">
        <v>48</v>
      </c>
      <c r="E1217" s="291" t="s">
        <v>1437</v>
      </c>
    </row>
    <row r="1218" spans="1:5" x14ac:dyDescent="0.25">
      <c r="A1218" s="335"/>
      <c r="B1218" s="338"/>
      <c r="C1218" s="339"/>
      <c r="D1218" s="341"/>
      <c r="E1218" s="292" t="s">
        <v>1438</v>
      </c>
    </row>
    <row r="1219" spans="1:5" x14ac:dyDescent="0.25">
      <c r="A1219" s="326" t="s">
        <v>2031</v>
      </c>
      <c r="B1219" s="328"/>
      <c r="C1219" s="329"/>
      <c r="D1219" s="332" t="s">
        <v>48</v>
      </c>
      <c r="E1219" s="293" t="s">
        <v>1437</v>
      </c>
    </row>
    <row r="1220" spans="1:5" x14ac:dyDescent="0.25">
      <c r="A1220" s="327"/>
      <c r="B1220" s="330"/>
      <c r="C1220" s="331"/>
      <c r="D1220" s="333"/>
      <c r="E1220" s="294" t="s">
        <v>1438</v>
      </c>
    </row>
    <row r="1221" spans="1:5" x14ac:dyDescent="0.25">
      <c r="A1221" s="334" t="s">
        <v>2032</v>
      </c>
      <c r="B1221" s="336" t="s">
        <v>2033</v>
      </c>
      <c r="C1221" s="337"/>
      <c r="D1221" s="340" t="s">
        <v>48</v>
      </c>
      <c r="E1221" s="291" t="s">
        <v>1437</v>
      </c>
    </row>
    <row r="1222" spans="1:5" x14ac:dyDescent="0.25">
      <c r="A1222" s="335"/>
      <c r="B1222" s="338"/>
      <c r="C1222" s="339"/>
      <c r="D1222" s="341"/>
      <c r="E1222" s="292" t="s">
        <v>1438</v>
      </c>
    </row>
    <row r="1223" spans="1:5" x14ac:dyDescent="0.25">
      <c r="A1223" s="326" t="s">
        <v>1927</v>
      </c>
      <c r="B1223" s="328" t="s">
        <v>2033</v>
      </c>
      <c r="C1223" s="329"/>
      <c r="D1223" s="332" t="s">
        <v>48</v>
      </c>
      <c r="E1223" s="293" t="s">
        <v>1437</v>
      </c>
    </row>
    <row r="1224" spans="1:5" x14ac:dyDescent="0.25">
      <c r="A1224" s="327"/>
      <c r="B1224" s="330"/>
      <c r="C1224" s="331"/>
      <c r="D1224" s="333"/>
      <c r="E1224" s="294" t="s">
        <v>1438</v>
      </c>
    </row>
    <row r="1225" spans="1:5" x14ac:dyDescent="0.25">
      <c r="A1225" s="334" t="s">
        <v>2034</v>
      </c>
      <c r="B1225" s="336" t="s">
        <v>2033</v>
      </c>
      <c r="C1225" s="337"/>
      <c r="D1225" s="340" t="s">
        <v>48</v>
      </c>
      <c r="E1225" s="291" t="s">
        <v>1437</v>
      </c>
    </row>
    <row r="1226" spans="1:5" x14ac:dyDescent="0.25">
      <c r="A1226" s="335"/>
      <c r="B1226" s="338"/>
      <c r="C1226" s="339"/>
      <c r="D1226" s="341"/>
      <c r="E1226" s="292" t="s">
        <v>1438</v>
      </c>
    </row>
    <row r="1227" spans="1:5" x14ac:dyDescent="0.25">
      <c r="A1227" s="326" t="s">
        <v>2035</v>
      </c>
      <c r="B1227" s="328" t="s">
        <v>2033</v>
      </c>
      <c r="C1227" s="329"/>
      <c r="D1227" s="332" t="s">
        <v>48</v>
      </c>
      <c r="E1227" s="293" t="s">
        <v>1437</v>
      </c>
    </row>
    <row r="1228" spans="1:5" x14ac:dyDescent="0.25">
      <c r="A1228" s="327"/>
      <c r="B1228" s="330"/>
      <c r="C1228" s="331"/>
      <c r="D1228" s="333"/>
      <c r="E1228" s="294" t="s">
        <v>1438</v>
      </c>
    </row>
    <row r="1229" spans="1:5" x14ac:dyDescent="0.25">
      <c r="A1229" s="334" t="s">
        <v>2036</v>
      </c>
      <c r="B1229" s="336" t="s">
        <v>2033</v>
      </c>
      <c r="C1229" s="337"/>
      <c r="D1229" s="340" t="s">
        <v>48</v>
      </c>
      <c r="E1229" s="291" t="s">
        <v>1437</v>
      </c>
    </row>
    <row r="1230" spans="1:5" x14ac:dyDescent="0.25">
      <c r="A1230" s="335"/>
      <c r="B1230" s="338"/>
      <c r="C1230" s="339"/>
      <c r="D1230" s="341"/>
      <c r="E1230" s="292" t="s">
        <v>1438</v>
      </c>
    </row>
    <row r="1231" spans="1:5" x14ac:dyDescent="0.25">
      <c r="A1231" s="326" t="s">
        <v>2037</v>
      </c>
      <c r="B1231" s="328" t="s">
        <v>2033</v>
      </c>
      <c r="C1231" s="329"/>
      <c r="D1231" s="332" t="s">
        <v>48</v>
      </c>
      <c r="E1231" s="293" t="s">
        <v>1437</v>
      </c>
    </row>
    <row r="1232" spans="1:5" x14ac:dyDescent="0.25">
      <c r="A1232" s="327"/>
      <c r="B1232" s="330"/>
      <c r="C1232" s="331"/>
      <c r="D1232" s="333"/>
      <c r="E1232" s="294" t="s">
        <v>1438</v>
      </c>
    </row>
    <row r="1233" spans="1:5" x14ac:dyDescent="0.25">
      <c r="A1233" s="334" t="s">
        <v>2038</v>
      </c>
      <c r="B1233" s="336" t="s">
        <v>2033</v>
      </c>
      <c r="C1233" s="337"/>
      <c r="D1233" s="340" t="s">
        <v>48</v>
      </c>
      <c r="E1233" s="291" t="s">
        <v>1437</v>
      </c>
    </row>
    <row r="1234" spans="1:5" x14ac:dyDescent="0.25">
      <c r="A1234" s="335"/>
      <c r="B1234" s="338"/>
      <c r="C1234" s="339"/>
      <c r="D1234" s="341"/>
      <c r="E1234" s="292" t="s">
        <v>1438</v>
      </c>
    </row>
    <row r="1235" spans="1:5" x14ac:dyDescent="0.25">
      <c r="A1235" s="326" t="s">
        <v>2039</v>
      </c>
      <c r="B1235" s="328" t="s">
        <v>2033</v>
      </c>
      <c r="C1235" s="329"/>
      <c r="D1235" s="332" t="s">
        <v>48</v>
      </c>
      <c r="E1235" s="293" t="s">
        <v>1437</v>
      </c>
    </row>
    <row r="1236" spans="1:5" x14ac:dyDescent="0.25">
      <c r="A1236" s="327"/>
      <c r="B1236" s="330"/>
      <c r="C1236" s="331"/>
      <c r="D1236" s="333"/>
      <c r="E1236" s="294" t="s">
        <v>1438</v>
      </c>
    </row>
    <row r="1237" spans="1:5" x14ac:dyDescent="0.25">
      <c r="A1237" s="334" t="s">
        <v>2040</v>
      </c>
      <c r="B1237" s="336" t="s">
        <v>2033</v>
      </c>
      <c r="C1237" s="337"/>
      <c r="D1237" s="340" t="s">
        <v>48</v>
      </c>
      <c r="E1237" s="291" t="s">
        <v>1437</v>
      </c>
    </row>
    <row r="1238" spans="1:5" x14ac:dyDescent="0.25">
      <c r="A1238" s="335"/>
      <c r="B1238" s="338"/>
      <c r="C1238" s="339"/>
      <c r="D1238" s="341"/>
      <c r="E1238" s="292" t="s">
        <v>1438</v>
      </c>
    </row>
    <row r="1239" spans="1:5" x14ac:dyDescent="0.25">
      <c r="A1239" s="326" t="s">
        <v>1947</v>
      </c>
      <c r="B1239" s="328" t="s">
        <v>2033</v>
      </c>
      <c r="C1239" s="329"/>
      <c r="D1239" s="332" t="s">
        <v>48</v>
      </c>
      <c r="E1239" s="293" t="s">
        <v>1437</v>
      </c>
    </row>
    <row r="1240" spans="1:5" x14ac:dyDescent="0.25">
      <c r="A1240" s="327"/>
      <c r="B1240" s="330"/>
      <c r="C1240" s="331"/>
      <c r="D1240" s="333"/>
      <c r="E1240" s="294" t="s">
        <v>1438</v>
      </c>
    </row>
    <row r="1241" spans="1:5" x14ac:dyDescent="0.25">
      <c r="A1241" s="334" t="s">
        <v>2041</v>
      </c>
      <c r="B1241" s="336" t="s">
        <v>2033</v>
      </c>
      <c r="C1241" s="337"/>
      <c r="D1241" s="340" t="s">
        <v>48</v>
      </c>
      <c r="E1241" s="291" t="s">
        <v>1437</v>
      </c>
    </row>
    <row r="1242" spans="1:5" x14ac:dyDescent="0.25">
      <c r="A1242" s="335"/>
      <c r="B1242" s="338"/>
      <c r="C1242" s="339"/>
      <c r="D1242" s="341"/>
      <c r="E1242" s="292" t="s">
        <v>1438</v>
      </c>
    </row>
    <row r="1243" spans="1:5" x14ac:dyDescent="0.25">
      <c r="A1243" s="326" t="s">
        <v>2042</v>
      </c>
      <c r="B1243" s="328" t="s">
        <v>2033</v>
      </c>
      <c r="C1243" s="329"/>
      <c r="D1243" s="332" t="s">
        <v>48</v>
      </c>
      <c r="E1243" s="293" t="s">
        <v>1437</v>
      </c>
    </row>
    <row r="1244" spans="1:5" x14ac:dyDescent="0.25">
      <c r="A1244" s="327"/>
      <c r="B1244" s="330"/>
      <c r="C1244" s="331"/>
      <c r="D1244" s="333"/>
      <c r="E1244" s="294" t="s">
        <v>1438</v>
      </c>
    </row>
    <row r="1245" spans="1:5" x14ac:dyDescent="0.25">
      <c r="A1245" s="334" t="s">
        <v>2043</v>
      </c>
      <c r="B1245" s="336" t="s">
        <v>2033</v>
      </c>
      <c r="C1245" s="337"/>
      <c r="D1245" s="340" t="s">
        <v>48</v>
      </c>
      <c r="E1245" s="291" t="s">
        <v>1437</v>
      </c>
    </row>
    <row r="1246" spans="1:5" x14ac:dyDescent="0.25">
      <c r="A1246" s="335"/>
      <c r="B1246" s="338"/>
      <c r="C1246" s="339"/>
      <c r="D1246" s="341"/>
      <c r="E1246" s="292" t="s">
        <v>1438</v>
      </c>
    </row>
    <row r="1247" spans="1:5" x14ac:dyDescent="0.25">
      <c r="A1247" s="326" t="s">
        <v>2044</v>
      </c>
      <c r="B1247" s="328" t="s">
        <v>2033</v>
      </c>
      <c r="C1247" s="329"/>
      <c r="D1247" s="332" t="s">
        <v>48</v>
      </c>
      <c r="E1247" s="293" t="s">
        <v>1437</v>
      </c>
    </row>
    <row r="1248" spans="1:5" x14ac:dyDescent="0.25">
      <c r="A1248" s="327"/>
      <c r="B1248" s="330"/>
      <c r="C1248" s="331"/>
      <c r="D1248" s="333"/>
      <c r="E1248" s="294" t="s">
        <v>1438</v>
      </c>
    </row>
    <row r="1249" spans="1:5" x14ac:dyDescent="0.25">
      <c r="A1249" s="334" t="s">
        <v>2045</v>
      </c>
      <c r="B1249" s="336" t="s">
        <v>2033</v>
      </c>
      <c r="C1249" s="337"/>
      <c r="D1249" s="340" t="s">
        <v>48</v>
      </c>
      <c r="E1249" s="291" t="s">
        <v>1437</v>
      </c>
    </row>
    <row r="1250" spans="1:5" x14ac:dyDescent="0.25">
      <c r="A1250" s="335"/>
      <c r="B1250" s="338"/>
      <c r="C1250" s="339"/>
      <c r="D1250" s="341"/>
      <c r="E1250" s="292" t="s">
        <v>1438</v>
      </c>
    </row>
    <row r="1251" spans="1:5" x14ac:dyDescent="0.25">
      <c r="A1251" s="326" t="s">
        <v>2046</v>
      </c>
      <c r="B1251" s="328" t="s">
        <v>2033</v>
      </c>
      <c r="C1251" s="329"/>
      <c r="D1251" s="332" t="s">
        <v>48</v>
      </c>
      <c r="E1251" s="293" t="s">
        <v>1437</v>
      </c>
    </row>
    <row r="1252" spans="1:5" x14ac:dyDescent="0.25">
      <c r="A1252" s="327"/>
      <c r="B1252" s="330"/>
      <c r="C1252" s="331"/>
      <c r="D1252" s="333"/>
      <c r="E1252" s="294" t="s">
        <v>1438</v>
      </c>
    </row>
    <row r="1253" spans="1:5" x14ac:dyDescent="0.25">
      <c r="A1253" s="334" t="s">
        <v>2047</v>
      </c>
      <c r="B1253" s="336" t="s">
        <v>2033</v>
      </c>
      <c r="C1253" s="337"/>
      <c r="D1253" s="340" t="s">
        <v>48</v>
      </c>
      <c r="E1253" s="291" t="s">
        <v>1437</v>
      </c>
    </row>
    <row r="1254" spans="1:5" x14ac:dyDescent="0.25">
      <c r="A1254" s="335"/>
      <c r="B1254" s="338"/>
      <c r="C1254" s="339"/>
      <c r="D1254" s="341"/>
      <c r="E1254" s="292" t="s">
        <v>1438</v>
      </c>
    </row>
    <row r="1255" spans="1:5" x14ac:dyDescent="0.25">
      <c r="A1255" s="326" t="s">
        <v>2048</v>
      </c>
      <c r="B1255" s="328" t="s">
        <v>2049</v>
      </c>
      <c r="C1255" s="329"/>
      <c r="D1255" s="332" t="s">
        <v>48</v>
      </c>
      <c r="E1255" s="293" t="s">
        <v>1437</v>
      </c>
    </row>
    <row r="1256" spans="1:5" x14ac:dyDescent="0.25">
      <c r="A1256" s="327"/>
      <c r="B1256" s="330"/>
      <c r="C1256" s="331"/>
      <c r="D1256" s="333"/>
      <c r="E1256" s="294" t="s">
        <v>1438</v>
      </c>
    </row>
    <row r="1257" spans="1:5" x14ac:dyDescent="0.25">
      <c r="A1257" s="334" t="s">
        <v>2050</v>
      </c>
      <c r="B1257" s="336" t="s">
        <v>2049</v>
      </c>
      <c r="C1257" s="337"/>
      <c r="D1257" s="340" t="s">
        <v>48</v>
      </c>
      <c r="E1257" s="291" t="s">
        <v>1437</v>
      </c>
    </row>
    <row r="1258" spans="1:5" x14ac:dyDescent="0.25">
      <c r="A1258" s="335"/>
      <c r="B1258" s="338"/>
      <c r="C1258" s="339"/>
      <c r="D1258" s="341"/>
      <c r="E1258" s="292" t="s">
        <v>1438</v>
      </c>
    </row>
    <row r="1259" spans="1:5" x14ac:dyDescent="0.25">
      <c r="A1259" s="326" t="s">
        <v>2051</v>
      </c>
      <c r="B1259" s="328" t="s">
        <v>2049</v>
      </c>
      <c r="C1259" s="329"/>
      <c r="D1259" s="332" t="s">
        <v>48</v>
      </c>
      <c r="E1259" s="293" t="s">
        <v>1437</v>
      </c>
    </row>
    <row r="1260" spans="1:5" x14ac:dyDescent="0.25">
      <c r="A1260" s="327"/>
      <c r="B1260" s="330"/>
      <c r="C1260" s="331"/>
      <c r="D1260" s="333"/>
      <c r="E1260" s="294" t="s">
        <v>1438</v>
      </c>
    </row>
    <row r="1261" spans="1:5" x14ac:dyDescent="0.25">
      <c r="A1261" s="334" t="s">
        <v>2052</v>
      </c>
      <c r="B1261" s="336" t="s">
        <v>2049</v>
      </c>
      <c r="C1261" s="337"/>
      <c r="D1261" s="340" t="s">
        <v>48</v>
      </c>
      <c r="E1261" s="291" t="s">
        <v>1437</v>
      </c>
    </row>
    <row r="1262" spans="1:5" x14ac:dyDescent="0.25">
      <c r="A1262" s="335"/>
      <c r="B1262" s="338"/>
      <c r="C1262" s="339"/>
      <c r="D1262" s="341"/>
      <c r="E1262" s="292" t="s">
        <v>1438</v>
      </c>
    </row>
    <row r="1263" spans="1:5" x14ac:dyDescent="0.25">
      <c r="A1263" s="326" t="s">
        <v>2053</v>
      </c>
      <c r="B1263" s="328" t="s">
        <v>2049</v>
      </c>
      <c r="C1263" s="329"/>
      <c r="D1263" s="332" t="s">
        <v>48</v>
      </c>
      <c r="E1263" s="293" t="s">
        <v>1437</v>
      </c>
    </row>
    <row r="1264" spans="1:5" x14ac:dyDescent="0.25">
      <c r="A1264" s="327"/>
      <c r="B1264" s="330"/>
      <c r="C1264" s="331"/>
      <c r="D1264" s="333"/>
      <c r="E1264" s="294" t="s">
        <v>1438</v>
      </c>
    </row>
    <row r="1265" spans="1:5" x14ac:dyDescent="0.25">
      <c r="A1265" s="334" t="s">
        <v>2054</v>
      </c>
      <c r="B1265" s="336" t="s">
        <v>2049</v>
      </c>
      <c r="C1265" s="337"/>
      <c r="D1265" s="340" t="s">
        <v>48</v>
      </c>
      <c r="E1265" s="291" t="s">
        <v>1437</v>
      </c>
    </row>
    <row r="1266" spans="1:5" x14ac:dyDescent="0.25">
      <c r="A1266" s="335"/>
      <c r="B1266" s="338"/>
      <c r="C1266" s="339"/>
      <c r="D1266" s="341"/>
      <c r="E1266" s="292" t="s">
        <v>2055</v>
      </c>
    </row>
    <row r="1267" spans="1:5" x14ac:dyDescent="0.25">
      <c r="A1267" s="326" t="s">
        <v>2056</v>
      </c>
      <c r="B1267" s="328" t="s">
        <v>2049</v>
      </c>
      <c r="C1267" s="329"/>
      <c r="D1267" s="332" t="s">
        <v>48</v>
      </c>
      <c r="E1267" s="293" t="s">
        <v>1437</v>
      </c>
    </row>
    <row r="1268" spans="1:5" x14ac:dyDescent="0.25">
      <c r="A1268" s="327"/>
      <c r="B1268" s="330"/>
      <c r="C1268" s="331"/>
      <c r="D1268" s="333"/>
      <c r="E1268" s="294" t="s">
        <v>1438</v>
      </c>
    </row>
    <row r="1269" spans="1:5" x14ac:dyDescent="0.25">
      <c r="A1269" s="334" t="s">
        <v>2057</v>
      </c>
      <c r="B1269" s="336" t="s">
        <v>2049</v>
      </c>
      <c r="C1269" s="337"/>
      <c r="D1269" s="340" t="s">
        <v>48</v>
      </c>
      <c r="E1269" s="291" t="s">
        <v>1437</v>
      </c>
    </row>
    <row r="1270" spans="1:5" x14ac:dyDescent="0.25">
      <c r="A1270" s="335"/>
      <c r="B1270" s="338"/>
      <c r="C1270" s="339"/>
      <c r="D1270" s="341"/>
      <c r="E1270" s="292" t="s">
        <v>2055</v>
      </c>
    </row>
    <row r="1271" spans="1:5" x14ac:dyDescent="0.25">
      <c r="A1271" s="326" t="s">
        <v>2058</v>
      </c>
      <c r="B1271" s="328" t="s">
        <v>2049</v>
      </c>
      <c r="C1271" s="329"/>
      <c r="D1271" s="332" t="s">
        <v>48</v>
      </c>
      <c r="E1271" s="293" t="s">
        <v>1437</v>
      </c>
    </row>
    <row r="1272" spans="1:5" x14ac:dyDescent="0.25">
      <c r="A1272" s="327"/>
      <c r="B1272" s="330"/>
      <c r="C1272" s="331"/>
      <c r="D1272" s="333"/>
      <c r="E1272" s="294" t="s">
        <v>1438</v>
      </c>
    </row>
    <row r="1273" spans="1:5" x14ac:dyDescent="0.25">
      <c r="A1273" s="334" t="s">
        <v>2059</v>
      </c>
      <c r="B1273" s="336" t="s">
        <v>2049</v>
      </c>
      <c r="C1273" s="337"/>
      <c r="D1273" s="340" t="s">
        <v>48</v>
      </c>
      <c r="E1273" s="291" t="s">
        <v>1437</v>
      </c>
    </row>
    <row r="1274" spans="1:5" x14ac:dyDescent="0.25">
      <c r="A1274" s="335"/>
      <c r="B1274" s="338"/>
      <c r="C1274" s="339"/>
      <c r="D1274" s="341"/>
      <c r="E1274" s="292" t="s">
        <v>1438</v>
      </c>
    </row>
    <row r="1275" spans="1:5" x14ac:dyDescent="0.25">
      <c r="A1275" s="326" t="s">
        <v>2060</v>
      </c>
      <c r="B1275" s="328" t="s">
        <v>2061</v>
      </c>
      <c r="C1275" s="329"/>
      <c r="D1275" s="332" t="s">
        <v>48</v>
      </c>
      <c r="E1275" s="293" t="s">
        <v>1437</v>
      </c>
    </row>
    <row r="1276" spans="1:5" x14ac:dyDescent="0.25">
      <c r="A1276" s="327"/>
      <c r="B1276" s="330"/>
      <c r="C1276" s="331"/>
      <c r="D1276" s="333"/>
      <c r="E1276" s="294" t="s">
        <v>1438</v>
      </c>
    </row>
    <row r="1277" spans="1:5" x14ac:dyDescent="0.25">
      <c r="A1277" s="334" t="s">
        <v>2062</v>
      </c>
      <c r="B1277" s="336" t="s">
        <v>2061</v>
      </c>
      <c r="C1277" s="337"/>
      <c r="D1277" s="340" t="s">
        <v>48</v>
      </c>
      <c r="E1277" s="291" t="s">
        <v>1437</v>
      </c>
    </row>
    <row r="1278" spans="1:5" x14ac:dyDescent="0.25">
      <c r="A1278" s="335"/>
      <c r="B1278" s="338"/>
      <c r="C1278" s="339"/>
      <c r="D1278" s="341"/>
      <c r="E1278" s="292" t="s">
        <v>1438</v>
      </c>
    </row>
    <row r="1279" spans="1:5" x14ac:dyDescent="0.25">
      <c r="A1279" s="326" t="s">
        <v>2063</v>
      </c>
      <c r="B1279" s="328" t="s">
        <v>2061</v>
      </c>
      <c r="C1279" s="329"/>
      <c r="D1279" s="332" t="s">
        <v>48</v>
      </c>
      <c r="E1279" s="293" t="s">
        <v>1437</v>
      </c>
    </row>
    <row r="1280" spans="1:5" x14ac:dyDescent="0.25">
      <c r="A1280" s="327"/>
      <c r="B1280" s="330"/>
      <c r="C1280" s="331"/>
      <c r="D1280" s="333"/>
      <c r="E1280" s="294" t="s">
        <v>1438</v>
      </c>
    </row>
    <row r="1281" spans="1:5" x14ac:dyDescent="0.25">
      <c r="A1281" s="334" t="s">
        <v>2064</v>
      </c>
      <c r="B1281" s="336" t="s">
        <v>2061</v>
      </c>
      <c r="C1281" s="337"/>
      <c r="D1281" s="340" t="s">
        <v>48</v>
      </c>
      <c r="E1281" s="291" t="s">
        <v>1437</v>
      </c>
    </row>
    <row r="1282" spans="1:5" x14ac:dyDescent="0.25">
      <c r="A1282" s="335"/>
      <c r="B1282" s="338"/>
      <c r="C1282" s="339"/>
      <c r="D1282" s="341"/>
      <c r="E1282" s="292" t="s">
        <v>1438</v>
      </c>
    </row>
    <row r="1283" spans="1:5" x14ac:dyDescent="0.25">
      <c r="A1283" s="326" t="s">
        <v>2065</v>
      </c>
      <c r="B1283" s="328" t="s">
        <v>2061</v>
      </c>
      <c r="C1283" s="329"/>
      <c r="D1283" s="332" t="s">
        <v>48</v>
      </c>
      <c r="E1283" s="293" t="s">
        <v>1437</v>
      </c>
    </row>
    <row r="1284" spans="1:5" x14ac:dyDescent="0.25">
      <c r="A1284" s="327"/>
      <c r="B1284" s="330"/>
      <c r="C1284" s="331"/>
      <c r="D1284" s="333"/>
      <c r="E1284" s="294" t="s">
        <v>1438</v>
      </c>
    </row>
    <row r="1285" spans="1:5" x14ac:dyDescent="0.25">
      <c r="A1285" s="334" t="s">
        <v>2066</v>
      </c>
      <c r="B1285" s="336" t="s">
        <v>2061</v>
      </c>
      <c r="C1285" s="337"/>
      <c r="D1285" s="340" t="s">
        <v>48</v>
      </c>
      <c r="E1285" s="291" t="s">
        <v>1437</v>
      </c>
    </row>
    <row r="1286" spans="1:5" x14ac:dyDescent="0.25">
      <c r="A1286" s="335"/>
      <c r="B1286" s="338"/>
      <c r="C1286" s="339"/>
      <c r="D1286" s="341"/>
      <c r="E1286" s="292" t="s">
        <v>1438</v>
      </c>
    </row>
    <row r="1287" spans="1:5" x14ac:dyDescent="0.25">
      <c r="A1287" s="326" t="s">
        <v>2067</v>
      </c>
      <c r="B1287" s="328" t="s">
        <v>2061</v>
      </c>
      <c r="C1287" s="329"/>
      <c r="D1287" s="332" t="s">
        <v>48</v>
      </c>
      <c r="E1287" s="293" t="s">
        <v>1437</v>
      </c>
    </row>
    <row r="1288" spans="1:5" x14ac:dyDescent="0.25">
      <c r="A1288" s="327"/>
      <c r="B1288" s="330"/>
      <c r="C1288" s="331"/>
      <c r="D1288" s="333"/>
      <c r="E1288" s="294" t="s">
        <v>1438</v>
      </c>
    </row>
    <row r="1289" spans="1:5" x14ac:dyDescent="0.25">
      <c r="A1289" s="334" t="s">
        <v>2068</v>
      </c>
      <c r="B1289" s="336" t="s">
        <v>2033</v>
      </c>
      <c r="C1289" s="337"/>
      <c r="D1289" s="340" t="s">
        <v>48</v>
      </c>
      <c r="E1289" s="291" t="s">
        <v>1437</v>
      </c>
    </row>
    <row r="1290" spans="1:5" x14ac:dyDescent="0.25">
      <c r="A1290" s="335"/>
      <c r="B1290" s="338"/>
      <c r="C1290" s="339"/>
      <c r="D1290" s="341"/>
      <c r="E1290" s="292" t="s">
        <v>1438</v>
      </c>
    </row>
    <row r="1291" spans="1:5" x14ac:dyDescent="0.25">
      <c r="A1291" s="326" t="s">
        <v>2069</v>
      </c>
      <c r="B1291" s="328" t="s">
        <v>2061</v>
      </c>
      <c r="C1291" s="329"/>
      <c r="D1291" s="332" t="s">
        <v>48</v>
      </c>
      <c r="E1291" s="293" t="s">
        <v>1437</v>
      </c>
    </row>
    <row r="1292" spans="1:5" x14ac:dyDescent="0.25">
      <c r="A1292" s="327"/>
      <c r="B1292" s="330"/>
      <c r="C1292" s="331"/>
      <c r="D1292" s="333"/>
      <c r="E1292" s="294" t="s">
        <v>1438</v>
      </c>
    </row>
    <row r="1293" spans="1:5" x14ac:dyDescent="0.25">
      <c r="A1293" s="334" t="s">
        <v>2070</v>
      </c>
      <c r="B1293" s="336" t="s">
        <v>2061</v>
      </c>
      <c r="C1293" s="337"/>
      <c r="D1293" s="340" t="s">
        <v>48</v>
      </c>
      <c r="E1293" s="291" t="s">
        <v>1437</v>
      </c>
    </row>
    <row r="1294" spans="1:5" x14ac:dyDescent="0.25">
      <c r="A1294" s="335"/>
      <c r="B1294" s="338"/>
      <c r="C1294" s="339"/>
      <c r="D1294" s="341"/>
      <c r="E1294" s="292" t="s">
        <v>1438</v>
      </c>
    </row>
    <row r="1295" spans="1:5" x14ac:dyDescent="0.25">
      <c r="A1295" s="326" t="s">
        <v>2071</v>
      </c>
      <c r="B1295" s="328" t="s">
        <v>2061</v>
      </c>
      <c r="C1295" s="329"/>
      <c r="D1295" s="332" t="s">
        <v>48</v>
      </c>
      <c r="E1295" s="293" t="s">
        <v>1437</v>
      </c>
    </row>
    <row r="1296" spans="1:5" x14ac:dyDescent="0.25">
      <c r="A1296" s="327"/>
      <c r="B1296" s="330"/>
      <c r="C1296" s="331"/>
      <c r="D1296" s="333"/>
      <c r="E1296" s="294" t="s">
        <v>1438</v>
      </c>
    </row>
    <row r="1297" spans="1:5" x14ac:dyDescent="0.25">
      <c r="A1297" s="334" t="s">
        <v>2072</v>
      </c>
      <c r="B1297" s="336" t="s">
        <v>2061</v>
      </c>
      <c r="C1297" s="337"/>
      <c r="D1297" s="340" t="s">
        <v>48</v>
      </c>
      <c r="E1297" s="291" t="s">
        <v>1437</v>
      </c>
    </row>
    <row r="1298" spans="1:5" x14ac:dyDescent="0.25">
      <c r="A1298" s="335"/>
      <c r="B1298" s="338"/>
      <c r="C1298" s="339"/>
      <c r="D1298" s="341"/>
      <c r="E1298" s="292" t="s">
        <v>1438</v>
      </c>
    </row>
    <row r="1299" spans="1:5" x14ac:dyDescent="0.25">
      <c r="A1299" s="326" t="s">
        <v>2073</v>
      </c>
      <c r="B1299" s="328" t="s">
        <v>2061</v>
      </c>
      <c r="C1299" s="329"/>
      <c r="D1299" s="332" t="s">
        <v>48</v>
      </c>
      <c r="E1299" s="293" t="s">
        <v>1437</v>
      </c>
    </row>
    <row r="1300" spans="1:5" x14ac:dyDescent="0.25">
      <c r="A1300" s="327"/>
      <c r="B1300" s="330"/>
      <c r="C1300" s="331"/>
      <c r="D1300" s="333"/>
      <c r="E1300" s="294" t="s">
        <v>1438</v>
      </c>
    </row>
    <row r="1301" spans="1:5" x14ac:dyDescent="0.25">
      <c r="A1301" s="334" t="s">
        <v>2074</v>
      </c>
      <c r="B1301" s="336" t="s">
        <v>2061</v>
      </c>
      <c r="C1301" s="337"/>
      <c r="D1301" s="340" t="s">
        <v>48</v>
      </c>
      <c r="E1301" s="291" t="s">
        <v>1437</v>
      </c>
    </row>
    <row r="1302" spans="1:5" x14ac:dyDescent="0.25">
      <c r="A1302" s="335"/>
      <c r="B1302" s="338"/>
      <c r="C1302" s="339"/>
      <c r="D1302" s="341"/>
      <c r="E1302" s="292" t="s">
        <v>1438</v>
      </c>
    </row>
    <row r="1303" spans="1:5" x14ac:dyDescent="0.25">
      <c r="A1303" s="326" t="s">
        <v>2075</v>
      </c>
      <c r="B1303" s="328" t="s">
        <v>2061</v>
      </c>
      <c r="C1303" s="329"/>
      <c r="D1303" s="332" t="s">
        <v>48</v>
      </c>
      <c r="E1303" s="293" t="s">
        <v>1437</v>
      </c>
    </row>
    <row r="1304" spans="1:5" x14ac:dyDescent="0.25">
      <c r="A1304" s="327"/>
      <c r="B1304" s="330"/>
      <c r="C1304" s="331"/>
      <c r="D1304" s="333"/>
      <c r="E1304" s="294" t="s">
        <v>1438</v>
      </c>
    </row>
    <row r="1305" spans="1:5" x14ac:dyDescent="0.25">
      <c r="A1305" s="334" t="s">
        <v>2076</v>
      </c>
      <c r="B1305" s="336" t="s">
        <v>2077</v>
      </c>
      <c r="C1305" s="337"/>
      <c r="D1305" s="340" t="s">
        <v>48</v>
      </c>
      <c r="E1305" s="291" t="s">
        <v>1437</v>
      </c>
    </row>
    <row r="1306" spans="1:5" x14ac:dyDescent="0.25">
      <c r="A1306" s="335"/>
      <c r="B1306" s="338"/>
      <c r="C1306" s="339"/>
      <c r="D1306" s="341"/>
      <c r="E1306" s="292" t="s">
        <v>1438</v>
      </c>
    </row>
    <row r="1307" spans="1:5" x14ac:dyDescent="0.25">
      <c r="A1307" s="326" t="s">
        <v>2078</v>
      </c>
      <c r="B1307" s="328" t="s">
        <v>2077</v>
      </c>
      <c r="C1307" s="329"/>
      <c r="D1307" s="332" t="s">
        <v>48</v>
      </c>
      <c r="E1307" s="293" t="s">
        <v>1437</v>
      </c>
    </row>
    <row r="1308" spans="1:5" x14ac:dyDescent="0.25">
      <c r="A1308" s="327"/>
      <c r="B1308" s="330"/>
      <c r="C1308" s="331"/>
      <c r="D1308" s="333"/>
      <c r="E1308" s="294" t="s">
        <v>1438</v>
      </c>
    </row>
    <row r="1309" spans="1:5" x14ac:dyDescent="0.25">
      <c r="A1309" s="334" t="s">
        <v>2079</v>
      </c>
      <c r="B1309" s="336" t="s">
        <v>2080</v>
      </c>
      <c r="C1309" s="337"/>
      <c r="D1309" s="340" t="s">
        <v>48</v>
      </c>
      <c r="E1309" s="291" t="s">
        <v>1437</v>
      </c>
    </row>
    <row r="1310" spans="1:5" x14ac:dyDescent="0.25">
      <c r="A1310" s="335"/>
      <c r="B1310" s="338"/>
      <c r="C1310" s="339"/>
      <c r="D1310" s="341"/>
      <c r="E1310" s="292" t="s">
        <v>1438</v>
      </c>
    </row>
    <row r="1311" spans="1:5" x14ac:dyDescent="0.25">
      <c r="A1311" s="326" t="s">
        <v>2081</v>
      </c>
      <c r="B1311" s="328" t="s">
        <v>2080</v>
      </c>
      <c r="C1311" s="329"/>
      <c r="D1311" s="332" t="s">
        <v>48</v>
      </c>
      <c r="E1311" s="293" t="s">
        <v>1437</v>
      </c>
    </row>
    <row r="1312" spans="1:5" x14ac:dyDescent="0.25">
      <c r="A1312" s="327"/>
      <c r="B1312" s="330"/>
      <c r="C1312" s="331"/>
      <c r="D1312" s="333"/>
      <c r="E1312" s="294" t="s">
        <v>1438</v>
      </c>
    </row>
    <row r="1313" spans="1:5" x14ac:dyDescent="0.25">
      <c r="A1313" s="334" t="s">
        <v>2082</v>
      </c>
      <c r="B1313" s="336" t="s">
        <v>2080</v>
      </c>
      <c r="C1313" s="337"/>
      <c r="D1313" s="340" t="s">
        <v>48</v>
      </c>
      <c r="E1313" s="291" t="s">
        <v>1437</v>
      </c>
    </row>
    <row r="1314" spans="1:5" x14ac:dyDescent="0.25">
      <c r="A1314" s="335"/>
      <c r="B1314" s="338"/>
      <c r="C1314" s="339"/>
      <c r="D1314" s="341"/>
      <c r="E1314" s="292" t="s">
        <v>1438</v>
      </c>
    </row>
    <row r="1315" spans="1:5" x14ac:dyDescent="0.25">
      <c r="A1315" s="326" t="s">
        <v>2083</v>
      </c>
      <c r="B1315" s="328" t="s">
        <v>2080</v>
      </c>
      <c r="C1315" s="329"/>
      <c r="D1315" s="332" t="s">
        <v>48</v>
      </c>
      <c r="E1315" s="293" t="s">
        <v>1437</v>
      </c>
    </row>
    <row r="1316" spans="1:5" x14ac:dyDescent="0.25">
      <c r="A1316" s="327"/>
      <c r="B1316" s="330"/>
      <c r="C1316" s="331"/>
      <c r="D1316" s="333"/>
      <c r="E1316" s="294" t="s">
        <v>1438</v>
      </c>
    </row>
    <row r="1317" spans="1:5" x14ac:dyDescent="0.25">
      <c r="A1317" s="334" t="s">
        <v>2084</v>
      </c>
      <c r="B1317" s="336" t="s">
        <v>2077</v>
      </c>
      <c r="C1317" s="337"/>
      <c r="D1317" s="340" t="s">
        <v>48</v>
      </c>
      <c r="E1317" s="291" t="s">
        <v>1437</v>
      </c>
    </row>
    <row r="1318" spans="1:5" x14ac:dyDescent="0.25">
      <c r="A1318" s="335"/>
      <c r="B1318" s="338"/>
      <c r="C1318" s="339"/>
      <c r="D1318" s="341"/>
      <c r="E1318" s="292" t="s">
        <v>1438</v>
      </c>
    </row>
    <row r="1319" spans="1:5" x14ac:dyDescent="0.25">
      <c r="A1319" s="326" t="s">
        <v>2085</v>
      </c>
      <c r="B1319" s="328" t="s">
        <v>2077</v>
      </c>
      <c r="C1319" s="329"/>
      <c r="D1319" s="332" t="s">
        <v>48</v>
      </c>
      <c r="E1319" s="293" t="s">
        <v>1437</v>
      </c>
    </row>
    <row r="1320" spans="1:5" x14ac:dyDescent="0.25">
      <c r="A1320" s="327"/>
      <c r="B1320" s="330"/>
      <c r="C1320" s="331"/>
      <c r="D1320" s="333"/>
      <c r="E1320" s="294" t="s">
        <v>1438</v>
      </c>
    </row>
    <row r="1321" spans="1:5" x14ac:dyDescent="0.25">
      <c r="A1321" s="334" t="s">
        <v>2086</v>
      </c>
      <c r="B1321" s="336" t="s">
        <v>2077</v>
      </c>
      <c r="C1321" s="337"/>
      <c r="D1321" s="340" t="s">
        <v>48</v>
      </c>
      <c r="E1321" s="291" t="s">
        <v>1437</v>
      </c>
    </row>
    <row r="1322" spans="1:5" x14ac:dyDescent="0.25">
      <c r="A1322" s="335"/>
      <c r="B1322" s="338"/>
      <c r="C1322" s="339"/>
      <c r="D1322" s="341"/>
      <c r="E1322" s="292" t="s">
        <v>1438</v>
      </c>
    </row>
    <row r="1323" spans="1:5" x14ac:dyDescent="0.25">
      <c r="A1323" s="326" t="s">
        <v>2087</v>
      </c>
      <c r="B1323" s="328" t="s">
        <v>2088</v>
      </c>
      <c r="C1323" s="329"/>
      <c r="D1323" s="332" t="s">
        <v>48</v>
      </c>
      <c r="E1323" s="293" t="s">
        <v>1437</v>
      </c>
    </row>
    <row r="1324" spans="1:5" x14ac:dyDescent="0.25">
      <c r="A1324" s="327"/>
      <c r="B1324" s="330"/>
      <c r="C1324" s="331"/>
      <c r="D1324" s="333"/>
      <c r="E1324" s="294" t="s">
        <v>1438</v>
      </c>
    </row>
    <row r="1325" spans="1:5" x14ac:dyDescent="0.25">
      <c r="A1325" s="334" t="s">
        <v>2089</v>
      </c>
      <c r="B1325" s="336" t="s">
        <v>2088</v>
      </c>
      <c r="C1325" s="337"/>
      <c r="D1325" s="340" t="s">
        <v>48</v>
      </c>
      <c r="E1325" s="291" t="s">
        <v>1437</v>
      </c>
    </row>
    <row r="1326" spans="1:5" x14ac:dyDescent="0.25">
      <c r="A1326" s="335"/>
      <c r="B1326" s="338"/>
      <c r="C1326" s="339"/>
      <c r="D1326" s="341"/>
      <c r="E1326" s="292" t="s">
        <v>1438</v>
      </c>
    </row>
    <row r="1327" spans="1:5" x14ac:dyDescent="0.25">
      <c r="A1327" s="326" t="s">
        <v>2090</v>
      </c>
      <c r="B1327" s="328" t="s">
        <v>2088</v>
      </c>
      <c r="C1327" s="329"/>
      <c r="D1327" s="332" t="s">
        <v>48</v>
      </c>
      <c r="E1327" s="293" t="s">
        <v>1437</v>
      </c>
    </row>
    <row r="1328" spans="1:5" x14ac:dyDescent="0.25">
      <c r="A1328" s="327"/>
      <c r="B1328" s="330"/>
      <c r="C1328" s="331"/>
      <c r="D1328" s="333"/>
      <c r="E1328" s="294" t="s">
        <v>1438</v>
      </c>
    </row>
    <row r="1329" spans="1:5" x14ac:dyDescent="0.25">
      <c r="A1329" s="334" t="s">
        <v>2091</v>
      </c>
      <c r="B1329" s="336" t="s">
        <v>2088</v>
      </c>
      <c r="C1329" s="337"/>
      <c r="D1329" s="340" t="s">
        <v>48</v>
      </c>
      <c r="E1329" s="291" t="s">
        <v>1437</v>
      </c>
    </row>
    <row r="1330" spans="1:5" x14ac:dyDescent="0.25">
      <c r="A1330" s="335"/>
      <c r="B1330" s="338"/>
      <c r="C1330" s="339"/>
      <c r="D1330" s="341"/>
      <c r="E1330" s="292" t="s">
        <v>1438</v>
      </c>
    </row>
    <row r="1331" spans="1:5" x14ac:dyDescent="0.25">
      <c r="A1331" s="326" t="s">
        <v>2092</v>
      </c>
      <c r="B1331" s="328" t="s">
        <v>2088</v>
      </c>
      <c r="C1331" s="329"/>
      <c r="D1331" s="332" t="s">
        <v>48</v>
      </c>
      <c r="E1331" s="293" t="s">
        <v>1437</v>
      </c>
    </row>
    <row r="1332" spans="1:5" x14ac:dyDescent="0.25">
      <c r="A1332" s="327"/>
      <c r="B1332" s="330"/>
      <c r="C1332" s="331"/>
      <c r="D1332" s="333"/>
      <c r="E1332" s="294" t="s">
        <v>1438</v>
      </c>
    </row>
    <row r="1333" spans="1:5" x14ac:dyDescent="0.25">
      <c r="A1333" s="334" t="s">
        <v>2093</v>
      </c>
      <c r="B1333" s="336" t="s">
        <v>2094</v>
      </c>
      <c r="C1333" s="337"/>
      <c r="D1333" s="340" t="s">
        <v>48</v>
      </c>
      <c r="E1333" s="291" t="s">
        <v>1437</v>
      </c>
    </row>
    <row r="1334" spans="1:5" x14ac:dyDescent="0.25">
      <c r="A1334" s="335"/>
      <c r="B1334" s="338"/>
      <c r="C1334" s="339"/>
      <c r="D1334" s="341"/>
      <c r="E1334" s="292" t="s">
        <v>1438</v>
      </c>
    </row>
    <row r="1335" spans="1:5" x14ac:dyDescent="0.25">
      <c r="A1335" s="326" t="s">
        <v>2095</v>
      </c>
      <c r="B1335" s="328" t="s">
        <v>2094</v>
      </c>
      <c r="C1335" s="329"/>
      <c r="D1335" s="332" t="s">
        <v>48</v>
      </c>
      <c r="E1335" s="293" t="s">
        <v>1437</v>
      </c>
    </row>
    <row r="1336" spans="1:5" x14ac:dyDescent="0.25">
      <c r="A1336" s="327"/>
      <c r="B1336" s="330"/>
      <c r="C1336" s="331"/>
      <c r="D1336" s="333"/>
      <c r="E1336" s="294" t="s">
        <v>1438</v>
      </c>
    </row>
    <row r="1337" spans="1:5" x14ac:dyDescent="0.25">
      <c r="A1337" s="334" t="s">
        <v>2096</v>
      </c>
      <c r="B1337" s="336" t="s">
        <v>2094</v>
      </c>
      <c r="C1337" s="337"/>
      <c r="D1337" s="340" t="s">
        <v>48</v>
      </c>
      <c r="E1337" s="291" t="s">
        <v>1437</v>
      </c>
    </row>
    <row r="1338" spans="1:5" x14ac:dyDescent="0.25">
      <c r="A1338" s="335"/>
      <c r="B1338" s="338"/>
      <c r="C1338" s="339"/>
      <c r="D1338" s="341"/>
      <c r="E1338" s="292" t="s">
        <v>1438</v>
      </c>
    </row>
    <row r="1339" spans="1:5" x14ac:dyDescent="0.25">
      <c r="A1339" s="326" t="s">
        <v>2097</v>
      </c>
      <c r="B1339" s="328" t="s">
        <v>2098</v>
      </c>
      <c r="C1339" s="329"/>
      <c r="D1339" s="332" t="s">
        <v>48</v>
      </c>
      <c r="E1339" s="293" t="s">
        <v>1437</v>
      </c>
    </row>
    <row r="1340" spans="1:5" x14ac:dyDescent="0.25">
      <c r="A1340" s="327"/>
      <c r="B1340" s="330"/>
      <c r="C1340" s="331"/>
      <c r="D1340" s="333"/>
      <c r="E1340" s="294" t="s">
        <v>1438</v>
      </c>
    </row>
    <row r="1341" spans="1:5" x14ac:dyDescent="0.25">
      <c r="A1341" s="334" t="s">
        <v>2099</v>
      </c>
      <c r="B1341" s="336" t="s">
        <v>2098</v>
      </c>
      <c r="C1341" s="337"/>
      <c r="D1341" s="340" t="s">
        <v>48</v>
      </c>
      <c r="E1341" s="291" t="s">
        <v>1437</v>
      </c>
    </row>
    <row r="1342" spans="1:5" x14ac:dyDescent="0.25">
      <c r="A1342" s="335"/>
      <c r="B1342" s="338"/>
      <c r="C1342" s="339"/>
      <c r="D1342" s="341"/>
      <c r="E1342" s="292" t="s">
        <v>1438</v>
      </c>
    </row>
    <row r="1343" spans="1:5" x14ac:dyDescent="0.25">
      <c r="A1343" s="326" t="s">
        <v>2100</v>
      </c>
      <c r="B1343" s="328" t="s">
        <v>2098</v>
      </c>
      <c r="C1343" s="329"/>
      <c r="D1343" s="332" t="s">
        <v>48</v>
      </c>
      <c r="E1343" s="293" t="s">
        <v>1437</v>
      </c>
    </row>
    <row r="1344" spans="1:5" x14ac:dyDescent="0.25">
      <c r="A1344" s="327"/>
      <c r="B1344" s="330"/>
      <c r="C1344" s="331"/>
      <c r="D1344" s="333"/>
      <c r="E1344" s="294" t="s">
        <v>1438</v>
      </c>
    </row>
    <row r="1345" spans="1:5" x14ac:dyDescent="0.25">
      <c r="A1345" s="334" t="s">
        <v>2101</v>
      </c>
      <c r="B1345" s="336" t="s">
        <v>2098</v>
      </c>
      <c r="C1345" s="337"/>
      <c r="D1345" s="340" t="s">
        <v>48</v>
      </c>
      <c r="E1345" s="291" t="s">
        <v>1437</v>
      </c>
    </row>
    <row r="1346" spans="1:5" x14ac:dyDescent="0.25">
      <c r="A1346" s="335"/>
      <c r="B1346" s="338"/>
      <c r="C1346" s="339"/>
      <c r="D1346" s="341"/>
      <c r="E1346" s="292" t="s">
        <v>1438</v>
      </c>
    </row>
    <row r="1347" spans="1:5" x14ac:dyDescent="0.25">
      <c r="A1347" s="326" t="s">
        <v>2102</v>
      </c>
      <c r="B1347" s="328" t="s">
        <v>2098</v>
      </c>
      <c r="C1347" s="329"/>
      <c r="D1347" s="332" t="s">
        <v>48</v>
      </c>
      <c r="E1347" s="293" t="s">
        <v>1437</v>
      </c>
    </row>
    <row r="1348" spans="1:5" x14ac:dyDescent="0.25">
      <c r="A1348" s="327"/>
      <c r="B1348" s="330"/>
      <c r="C1348" s="331"/>
      <c r="D1348" s="333"/>
      <c r="E1348" s="294" t="s">
        <v>1438</v>
      </c>
    </row>
    <row r="1349" spans="1:5" x14ac:dyDescent="0.25">
      <c r="A1349" s="334" t="s">
        <v>2103</v>
      </c>
      <c r="B1349" s="336" t="s">
        <v>2098</v>
      </c>
      <c r="C1349" s="337"/>
      <c r="D1349" s="340" t="s">
        <v>48</v>
      </c>
      <c r="E1349" s="291" t="s">
        <v>1437</v>
      </c>
    </row>
    <row r="1350" spans="1:5" x14ac:dyDescent="0.25">
      <c r="A1350" s="335"/>
      <c r="B1350" s="338"/>
      <c r="C1350" s="339"/>
      <c r="D1350" s="341"/>
      <c r="E1350" s="292" t="s">
        <v>1438</v>
      </c>
    </row>
    <row r="1351" spans="1:5" x14ac:dyDescent="0.25">
      <c r="A1351" s="326" t="s">
        <v>2104</v>
      </c>
      <c r="B1351" s="328" t="s">
        <v>2098</v>
      </c>
      <c r="C1351" s="329"/>
      <c r="D1351" s="332" t="s">
        <v>48</v>
      </c>
      <c r="E1351" s="293" t="s">
        <v>1437</v>
      </c>
    </row>
    <row r="1352" spans="1:5" x14ac:dyDescent="0.25">
      <c r="A1352" s="327"/>
      <c r="B1352" s="330"/>
      <c r="C1352" s="331"/>
      <c r="D1352" s="333"/>
      <c r="E1352" s="294" t="s">
        <v>1438</v>
      </c>
    </row>
    <row r="1353" spans="1:5" x14ac:dyDescent="0.25">
      <c r="A1353" s="334" t="s">
        <v>2105</v>
      </c>
      <c r="B1353" s="336" t="s">
        <v>2106</v>
      </c>
      <c r="C1353" s="337"/>
      <c r="D1353" s="340" t="s">
        <v>48</v>
      </c>
      <c r="E1353" s="291" t="s">
        <v>1437</v>
      </c>
    </row>
    <row r="1354" spans="1:5" x14ac:dyDescent="0.25">
      <c r="A1354" s="335"/>
      <c r="B1354" s="338"/>
      <c r="C1354" s="339"/>
      <c r="D1354" s="341"/>
      <c r="E1354" s="292" t="s">
        <v>1438</v>
      </c>
    </row>
    <row r="1355" spans="1:5" x14ac:dyDescent="0.25">
      <c r="A1355" s="326" t="s">
        <v>2107</v>
      </c>
      <c r="B1355" s="328" t="s">
        <v>2106</v>
      </c>
      <c r="C1355" s="329"/>
      <c r="D1355" s="332" t="s">
        <v>48</v>
      </c>
      <c r="E1355" s="293" t="s">
        <v>1437</v>
      </c>
    </row>
    <row r="1356" spans="1:5" x14ac:dyDescent="0.25">
      <c r="A1356" s="327"/>
      <c r="B1356" s="330"/>
      <c r="C1356" s="331"/>
      <c r="D1356" s="333"/>
      <c r="E1356" s="294" t="s">
        <v>1438</v>
      </c>
    </row>
    <row r="1357" spans="1:5" x14ac:dyDescent="0.25">
      <c r="A1357" s="334" t="s">
        <v>2108</v>
      </c>
      <c r="B1357" s="336" t="s">
        <v>2106</v>
      </c>
      <c r="C1357" s="337"/>
      <c r="D1357" s="340" t="s">
        <v>48</v>
      </c>
      <c r="E1357" s="291" t="s">
        <v>1437</v>
      </c>
    </row>
    <row r="1358" spans="1:5" x14ac:dyDescent="0.25">
      <c r="A1358" s="335"/>
      <c r="B1358" s="338"/>
      <c r="C1358" s="339"/>
      <c r="D1358" s="341"/>
      <c r="E1358" s="292" t="s">
        <v>1438</v>
      </c>
    </row>
    <row r="1359" spans="1:5" x14ac:dyDescent="0.25">
      <c r="A1359" s="326" t="s">
        <v>2109</v>
      </c>
      <c r="B1359" s="328" t="s">
        <v>2106</v>
      </c>
      <c r="C1359" s="329"/>
      <c r="D1359" s="332" t="s">
        <v>48</v>
      </c>
      <c r="E1359" s="293" t="s">
        <v>1437</v>
      </c>
    </row>
    <row r="1360" spans="1:5" x14ac:dyDescent="0.25">
      <c r="A1360" s="327"/>
      <c r="B1360" s="330"/>
      <c r="C1360" s="331"/>
      <c r="D1360" s="333"/>
      <c r="E1360" s="294" t="s">
        <v>1438</v>
      </c>
    </row>
    <row r="1361" spans="1:5" x14ac:dyDescent="0.25">
      <c r="A1361" s="334" t="s">
        <v>2110</v>
      </c>
      <c r="B1361" s="336" t="s">
        <v>2106</v>
      </c>
      <c r="C1361" s="337"/>
      <c r="D1361" s="340" t="s">
        <v>48</v>
      </c>
      <c r="E1361" s="291" t="s">
        <v>1437</v>
      </c>
    </row>
    <row r="1362" spans="1:5" x14ac:dyDescent="0.25">
      <c r="A1362" s="335"/>
      <c r="B1362" s="338"/>
      <c r="C1362" s="339"/>
      <c r="D1362" s="341"/>
      <c r="E1362" s="292" t="s">
        <v>1438</v>
      </c>
    </row>
    <row r="1363" spans="1:5" x14ac:dyDescent="0.25">
      <c r="A1363" s="326" t="s">
        <v>2111</v>
      </c>
      <c r="B1363" s="328" t="s">
        <v>2080</v>
      </c>
      <c r="C1363" s="329"/>
      <c r="D1363" s="332" t="s">
        <v>48</v>
      </c>
      <c r="E1363" s="293" t="s">
        <v>1437</v>
      </c>
    </row>
    <row r="1364" spans="1:5" x14ac:dyDescent="0.25">
      <c r="A1364" s="327"/>
      <c r="B1364" s="330"/>
      <c r="C1364" s="331"/>
      <c r="D1364" s="333"/>
      <c r="E1364" s="294" t="s">
        <v>1438</v>
      </c>
    </row>
    <row r="1365" spans="1:5" x14ac:dyDescent="0.25">
      <c r="A1365" s="334" t="s">
        <v>2033</v>
      </c>
      <c r="B1365" s="336"/>
      <c r="C1365" s="337"/>
      <c r="D1365" s="340" t="s">
        <v>48</v>
      </c>
      <c r="E1365" s="291" t="s">
        <v>1437</v>
      </c>
    </row>
    <row r="1366" spans="1:5" x14ac:dyDescent="0.25">
      <c r="A1366" s="335"/>
      <c r="B1366" s="338"/>
      <c r="C1366" s="339"/>
      <c r="D1366" s="341"/>
      <c r="E1366" s="292" t="s">
        <v>1438</v>
      </c>
    </row>
    <row r="1367" spans="1:5" x14ac:dyDescent="0.25">
      <c r="A1367" s="326" t="s">
        <v>2061</v>
      </c>
      <c r="B1367" s="328"/>
      <c r="C1367" s="329"/>
      <c r="D1367" s="332" t="s">
        <v>48</v>
      </c>
      <c r="E1367" s="293" t="s">
        <v>1437</v>
      </c>
    </row>
    <row r="1368" spans="1:5" x14ac:dyDescent="0.25">
      <c r="A1368" s="327"/>
      <c r="B1368" s="330"/>
      <c r="C1368" s="331"/>
      <c r="D1368" s="333"/>
      <c r="E1368" s="294" t="s">
        <v>1438</v>
      </c>
    </row>
    <row r="1369" spans="1:5" x14ac:dyDescent="0.25">
      <c r="A1369" s="334" t="s">
        <v>2080</v>
      </c>
      <c r="B1369" s="336"/>
      <c r="C1369" s="337"/>
      <c r="D1369" s="340" t="s">
        <v>48</v>
      </c>
      <c r="E1369" s="291" t="s">
        <v>1437</v>
      </c>
    </row>
    <row r="1370" spans="1:5" x14ac:dyDescent="0.25">
      <c r="A1370" s="335"/>
      <c r="B1370" s="338"/>
      <c r="C1370" s="339"/>
      <c r="D1370" s="341"/>
      <c r="E1370" s="292" t="s">
        <v>1438</v>
      </c>
    </row>
    <row r="1371" spans="1:5" x14ac:dyDescent="0.25">
      <c r="A1371" s="326" t="s">
        <v>2088</v>
      </c>
      <c r="B1371" s="328"/>
      <c r="C1371" s="329"/>
      <c r="D1371" s="332" t="s">
        <v>48</v>
      </c>
      <c r="E1371" s="293" t="s">
        <v>1437</v>
      </c>
    </row>
    <row r="1372" spans="1:5" x14ac:dyDescent="0.25">
      <c r="A1372" s="327"/>
      <c r="B1372" s="330"/>
      <c r="C1372" s="331"/>
      <c r="D1372" s="333"/>
      <c r="E1372" s="294" t="s">
        <v>1438</v>
      </c>
    </row>
    <row r="1373" spans="1:5" x14ac:dyDescent="0.25">
      <c r="A1373" s="334" t="s">
        <v>2049</v>
      </c>
      <c r="B1373" s="336"/>
      <c r="C1373" s="337"/>
      <c r="D1373" s="340" t="s">
        <v>48</v>
      </c>
      <c r="E1373" s="291" t="s">
        <v>1437</v>
      </c>
    </row>
    <row r="1374" spans="1:5" x14ac:dyDescent="0.25">
      <c r="A1374" s="335"/>
      <c r="B1374" s="338"/>
      <c r="C1374" s="339"/>
      <c r="D1374" s="341"/>
      <c r="E1374" s="292" t="s">
        <v>1438</v>
      </c>
    </row>
    <row r="1375" spans="1:5" x14ac:dyDescent="0.25">
      <c r="A1375" s="326" t="s">
        <v>2112</v>
      </c>
      <c r="B1375" s="328" t="s">
        <v>2080</v>
      </c>
      <c r="C1375" s="329"/>
      <c r="D1375" s="332" t="s">
        <v>48</v>
      </c>
      <c r="E1375" s="293" t="s">
        <v>1437</v>
      </c>
    </row>
    <row r="1376" spans="1:5" x14ac:dyDescent="0.25">
      <c r="A1376" s="327"/>
      <c r="B1376" s="330"/>
      <c r="C1376" s="331"/>
      <c r="D1376" s="333"/>
      <c r="E1376" s="294" t="s">
        <v>1438</v>
      </c>
    </row>
    <row r="1377" spans="1:5" x14ac:dyDescent="0.25">
      <c r="A1377" s="334" t="s">
        <v>2113</v>
      </c>
      <c r="B1377" s="336"/>
      <c r="C1377" s="337"/>
      <c r="D1377" s="340" t="s">
        <v>48</v>
      </c>
      <c r="E1377" s="291" t="s">
        <v>1437</v>
      </c>
    </row>
    <row r="1378" spans="1:5" x14ac:dyDescent="0.25">
      <c r="A1378" s="335"/>
      <c r="B1378" s="338"/>
      <c r="C1378" s="339"/>
      <c r="D1378" s="341"/>
      <c r="E1378" s="292" t="s">
        <v>1438</v>
      </c>
    </row>
    <row r="1379" spans="1:5" x14ac:dyDescent="0.25">
      <c r="A1379" s="326" t="s">
        <v>2114</v>
      </c>
      <c r="B1379" s="328" t="s">
        <v>2106</v>
      </c>
      <c r="C1379" s="329"/>
      <c r="D1379" s="332" t="s">
        <v>48</v>
      </c>
      <c r="E1379" s="293" t="s">
        <v>1437</v>
      </c>
    </row>
    <row r="1380" spans="1:5" x14ac:dyDescent="0.25">
      <c r="A1380" s="327"/>
      <c r="B1380" s="330"/>
      <c r="C1380" s="331"/>
      <c r="D1380" s="333"/>
      <c r="E1380" s="294" t="s">
        <v>1438</v>
      </c>
    </row>
    <row r="1381" spans="1:5" x14ac:dyDescent="0.25">
      <c r="A1381" s="334" t="s">
        <v>2094</v>
      </c>
      <c r="B1381" s="336"/>
      <c r="C1381" s="337"/>
      <c r="D1381" s="340" t="s">
        <v>48</v>
      </c>
      <c r="E1381" s="291" t="s">
        <v>1437</v>
      </c>
    </row>
    <row r="1382" spans="1:5" x14ac:dyDescent="0.25">
      <c r="A1382" s="335"/>
      <c r="B1382" s="338"/>
      <c r="C1382" s="339"/>
      <c r="D1382" s="341"/>
      <c r="E1382" s="292" t="s">
        <v>1438</v>
      </c>
    </row>
    <row r="1383" spans="1:5" x14ac:dyDescent="0.25">
      <c r="A1383" s="326" t="s">
        <v>2077</v>
      </c>
      <c r="B1383" s="328"/>
      <c r="C1383" s="329"/>
      <c r="D1383" s="332" t="s">
        <v>48</v>
      </c>
      <c r="E1383" s="293" t="s">
        <v>1437</v>
      </c>
    </row>
    <row r="1384" spans="1:5" x14ac:dyDescent="0.25">
      <c r="A1384" s="327"/>
      <c r="B1384" s="330"/>
      <c r="C1384" s="331"/>
      <c r="D1384" s="333"/>
      <c r="E1384" s="294" t="s">
        <v>1438</v>
      </c>
    </row>
    <row r="1385" spans="1:5" x14ac:dyDescent="0.25">
      <c r="A1385" s="334" t="s">
        <v>2098</v>
      </c>
      <c r="B1385" s="336"/>
      <c r="C1385" s="337"/>
      <c r="D1385" s="340" t="s">
        <v>48</v>
      </c>
      <c r="E1385" s="291" t="s">
        <v>1437</v>
      </c>
    </row>
    <row r="1386" spans="1:5" x14ac:dyDescent="0.25">
      <c r="A1386" s="335"/>
      <c r="B1386" s="338"/>
      <c r="C1386" s="339"/>
      <c r="D1386" s="341"/>
      <c r="E1386" s="292" t="s">
        <v>1438</v>
      </c>
    </row>
    <row r="1387" spans="1:5" x14ac:dyDescent="0.25">
      <c r="A1387" s="326" t="s">
        <v>2106</v>
      </c>
      <c r="B1387" s="328"/>
      <c r="C1387" s="329"/>
      <c r="D1387" s="332" t="s">
        <v>48</v>
      </c>
      <c r="E1387" s="293" t="s">
        <v>1437</v>
      </c>
    </row>
    <row r="1388" spans="1:5" x14ac:dyDescent="0.25">
      <c r="A1388" s="327"/>
      <c r="B1388" s="330"/>
      <c r="C1388" s="331"/>
      <c r="D1388" s="333"/>
      <c r="E1388" s="294" t="s">
        <v>1438</v>
      </c>
    </row>
    <row r="1389" spans="1:5" x14ac:dyDescent="0.25">
      <c r="A1389" s="334" t="s">
        <v>2115</v>
      </c>
      <c r="B1389" s="336" t="s">
        <v>2116</v>
      </c>
      <c r="C1389" s="337"/>
      <c r="D1389" s="340" t="s">
        <v>49</v>
      </c>
      <c r="E1389" s="291" t="s">
        <v>1437</v>
      </c>
    </row>
    <row r="1390" spans="1:5" x14ac:dyDescent="0.25">
      <c r="A1390" s="335"/>
      <c r="B1390" s="338"/>
      <c r="C1390" s="339"/>
      <c r="D1390" s="341"/>
      <c r="E1390" s="292" t="s">
        <v>1438</v>
      </c>
    </row>
    <row r="1391" spans="1:5" x14ac:dyDescent="0.25">
      <c r="A1391" s="326" t="s">
        <v>2117</v>
      </c>
      <c r="B1391" s="328" t="s">
        <v>2116</v>
      </c>
      <c r="C1391" s="329"/>
      <c r="D1391" s="332" t="s">
        <v>49</v>
      </c>
      <c r="E1391" s="293" t="s">
        <v>1437</v>
      </c>
    </row>
    <row r="1392" spans="1:5" x14ac:dyDescent="0.25">
      <c r="A1392" s="327"/>
      <c r="B1392" s="330"/>
      <c r="C1392" s="331"/>
      <c r="D1392" s="333"/>
      <c r="E1392" s="294" t="s">
        <v>1438</v>
      </c>
    </row>
    <row r="1393" spans="1:5" x14ac:dyDescent="0.25">
      <c r="A1393" s="334" t="s">
        <v>2118</v>
      </c>
      <c r="B1393" s="336" t="s">
        <v>2116</v>
      </c>
      <c r="C1393" s="337"/>
      <c r="D1393" s="340" t="s">
        <v>49</v>
      </c>
      <c r="E1393" s="291" t="s">
        <v>1437</v>
      </c>
    </row>
    <row r="1394" spans="1:5" x14ac:dyDescent="0.25">
      <c r="A1394" s="335"/>
      <c r="B1394" s="338"/>
      <c r="C1394" s="339"/>
      <c r="D1394" s="341"/>
      <c r="E1394" s="292" t="s">
        <v>1438</v>
      </c>
    </row>
    <row r="1395" spans="1:5" x14ac:dyDescent="0.25">
      <c r="A1395" s="326" t="s">
        <v>1699</v>
      </c>
      <c r="B1395" s="328" t="s">
        <v>2116</v>
      </c>
      <c r="C1395" s="329"/>
      <c r="D1395" s="332" t="s">
        <v>49</v>
      </c>
      <c r="E1395" s="293" t="s">
        <v>1437</v>
      </c>
    </row>
    <row r="1396" spans="1:5" x14ac:dyDescent="0.25">
      <c r="A1396" s="327"/>
      <c r="B1396" s="330"/>
      <c r="C1396" s="331"/>
      <c r="D1396" s="333"/>
      <c r="E1396" s="294" t="s">
        <v>1438</v>
      </c>
    </row>
    <row r="1397" spans="1:5" x14ac:dyDescent="0.25">
      <c r="A1397" s="334" t="s">
        <v>2119</v>
      </c>
      <c r="B1397" s="336" t="s">
        <v>2116</v>
      </c>
      <c r="C1397" s="337"/>
      <c r="D1397" s="340" t="s">
        <v>49</v>
      </c>
      <c r="E1397" s="291" t="s">
        <v>1437</v>
      </c>
    </row>
    <row r="1398" spans="1:5" x14ac:dyDescent="0.25">
      <c r="A1398" s="335"/>
      <c r="B1398" s="338"/>
      <c r="C1398" s="339"/>
      <c r="D1398" s="341"/>
      <c r="E1398" s="292" t="s">
        <v>1438</v>
      </c>
    </row>
    <row r="1399" spans="1:5" x14ac:dyDescent="0.25">
      <c r="A1399" s="326" t="s">
        <v>2120</v>
      </c>
      <c r="B1399" s="328" t="s">
        <v>2116</v>
      </c>
      <c r="C1399" s="329"/>
      <c r="D1399" s="332" t="s">
        <v>49</v>
      </c>
      <c r="E1399" s="293" t="s">
        <v>1437</v>
      </c>
    </row>
    <row r="1400" spans="1:5" x14ac:dyDescent="0.25">
      <c r="A1400" s="327"/>
      <c r="B1400" s="330"/>
      <c r="C1400" s="331"/>
      <c r="D1400" s="333"/>
      <c r="E1400" s="294" t="s">
        <v>1438</v>
      </c>
    </row>
    <row r="1401" spans="1:5" x14ac:dyDescent="0.25">
      <c r="A1401" s="334" t="s">
        <v>2121</v>
      </c>
      <c r="B1401" s="336" t="s">
        <v>2116</v>
      </c>
      <c r="C1401" s="337"/>
      <c r="D1401" s="340" t="s">
        <v>49</v>
      </c>
      <c r="E1401" s="291" t="s">
        <v>1437</v>
      </c>
    </row>
    <row r="1402" spans="1:5" x14ac:dyDescent="0.25">
      <c r="A1402" s="335"/>
      <c r="B1402" s="338"/>
      <c r="C1402" s="339"/>
      <c r="D1402" s="341"/>
      <c r="E1402" s="292" t="s">
        <v>1438</v>
      </c>
    </row>
    <row r="1403" spans="1:5" x14ac:dyDescent="0.25">
      <c r="A1403" s="326" t="s">
        <v>2122</v>
      </c>
      <c r="B1403" s="328" t="s">
        <v>2116</v>
      </c>
      <c r="C1403" s="329"/>
      <c r="D1403" s="332" t="s">
        <v>49</v>
      </c>
      <c r="E1403" s="293" t="s">
        <v>1437</v>
      </c>
    </row>
    <row r="1404" spans="1:5" x14ac:dyDescent="0.25">
      <c r="A1404" s="327"/>
      <c r="B1404" s="330"/>
      <c r="C1404" s="331"/>
      <c r="D1404" s="333"/>
      <c r="E1404" s="294" t="s">
        <v>1438</v>
      </c>
    </row>
    <row r="1405" spans="1:5" x14ac:dyDescent="0.25">
      <c r="A1405" s="334" t="s">
        <v>2123</v>
      </c>
      <c r="B1405" s="336" t="s">
        <v>2116</v>
      </c>
      <c r="C1405" s="337"/>
      <c r="D1405" s="340" t="s">
        <v>49</v>
      </c>
      <c r="E1405" s="291" t="s">
        <v>1437</v>
      </c>
    </row>
    <row r="1406" spans="1:5" x14ac:dyDescent="0.25">
      <c r="A1406" s="335"/>
      <c r="B1406" s="338"/>
      <c r="C1406" s="339"/>
      <c r="D1406" s="341"/>
      <c r="E1406" s="292" t="s">
        <v>1438</v>
      </c>
    </row>
    <row r="1407" spans="1:5" x14ac:dyDescent="0.25">
      <c r="A1407" s="326" t="s">
        <v>2124</v>
      </c>
      <c r="B1407" s="328" t="s">
        <v>2116</v>
      </c>
      <c r="C1407" s="329"/>
      <c r="D1407" s="332" t="s">
        <v>49</v>
      </c>
      <c r="E1407" s="293" t="s">
        <v>1437</v>
      </c>
    </row>
    <row r="1408" spans="1:5" x14ac:dyDescent="0.25">
      <c r="A1408" s="327"/>
      <c r="B1408" s="330"/>
      <c r="C1408" s="331"/>
      <c r="D1408" s="333"/>
      <c r="E1408" s="294" t="s">
        <v>1438</v>
      </c>
    </row>
    <row r="1409" spans="1:5" x14ac:dyDescent="0.25">
      <c r="A1409" s="334" t="s">
        <v>2125</v>
      </c>
      <c r="B1409" s="336" t="s">
        <v>2116</v>
      </c>
      <c r="C1409" s="337"/>
      <c r="D1409" s="340" t="s">
        <v>49</v>
      </c>
      <c r="E1409" s="291" t="s">
        <v>1437</v>
      </c>
    </row>
    <row r="1410" spans="1:5" x14ac:dyDescent="0.25">
      <c r="A1410" s="335"/>
      <c r="B1410" s="338"/>
      <c r="C1410" s="339"/>
      <c r="D1410" s="341"/>
      <c r="E1410" s="292" t="s">
        <v>1438</v>
      </c>
    </row>
    <row r="1411" spans="1:5" x14ac:dyDescent="0.25">
      <c r="A1411" s="326" t="s">
        <v>2126</v>
      </c>
      <c r="B1411" s="328" t="s">
        <v>2116</v>
      </c>
      <c r="C1411" s="329"/>
      <c r="D1411" s="332" t="s">
        <v>49</v>
      </c>
      <c r="E1411" s="293" t="s">
        <v>1437</v>
      </c>
    </row>
    <row r="1412" spans="1:5" x14ac:dyDescent="0.25">
      <c r="A1412" s="327"/>
      <c r="B1412" s="330"/>
      <c r="C1412" s="331"/>
      <c r="D1412" s="333"/>
      <c r="E1412" s="294" t="s">
        <v>1438</v>
      </c>
    </row>
    <row r="1413" spans="1:5" x14ac:dyDescent="0.25">
      <c r="A1413" s="334" t="s">
        <v>2127</v>
      </c>
      <c r="B1413" s="336" t="s">
        <v>2116</v>
      </c>
      <c r="C1413" s="337"/>
      <c r="D1413" s="340" t="s">
        <v>49</v>
      </c>
      <c r="E1413" s="291" t="s">
        <v>1437</v>
      </c>
    </row>
    <row r="1414" spans="1:5" x14ac:dyDescent="0.25">
      <c r="A1414" s="335"/>
      <c r="B1414" s="338"/>
      <c r="C1414" s="339"/>
      <c r="D1414" s="341"/>
      <c r="E1414" s="292" t="s">
        <v>1438</v>
      </c>
    </row>
    <row r="1415" spans="1:5" x14ac:dyDescent="0.25">
      <c r="A1415" s="326" t="s">
        <v>2128</v>
      </c>
      <c r="B1415" s="328" t="s">
        <v>2116</v>
      </c>
      <c r="C1415" s="329"/>
      <c r="D1415" s="332" t="s">
        <v>49</v>
      </c>
      <c r="E1415" s="293" t="s">
        <v>1437</v>
      </c>
    </row>
    <row r="1416" spans="1:5" x14ac:dyDescent="0.25">
      <c r="A1416" s="327"/>
      <c r="B1416" s="330"/>
      <c r="C1416" s="331"/>
      <c r="D1416" s="333"/>
      <c r="E1416" s="294" t="s">
        <v>1438</v>
      </c>
    </row>
    <row r="1417" spans="1:5" x14ac:dyDescent="0.25">
      <c r="A1417" s="334" t="s">
        <v>2129</v>
      </c>
      <c r="B1417" s="336" t="s">
        <v>2116</v>
      </c>
      <c r="C1417" s="337"/>
      <c r="D1417" s="340" t="s">
        <v>49</v>
      </c>
      <c r="E1417" s="291" t="s">
        <v>1437</v>
      </c>
    </row>
    <row r="1418" spans="1:5" x14ac:dyDescent="0.25">
      <c r="A1418" s="335"/>
      <c r="B1418" s="338"/>
      <c r="C1418" s="339"/>
      <c r="D1418" s="341"/>
      <c r="E1418" s="292" t="s">
        <v>1438</v>
      </c>
    </row>
    <row r="1419" spans="1:5" x14ac:dyDescent="0.25">
      <c r="A1419" s="326" t="s">
        <v>2130</v>
      </c>
      <c r="B1419" s="328" t="s">
        <v>2116</v>
      </c>
      <c r="C1419" s="329"/>
      <c r="D1419" s="332" t="s">
        <v>49</v>
      </c>
      <c r="E1419" s="293" t="s">
        <v>1437</v>
      </c>
    </row>
    <row r="1420" spans="1:5" x14ac:dyDescent="0.25">
      <c r="A1420" s="327"/>
      <c r="B1420" s="330"/>
      <c r="C1420" s="331"/>
      <c r="D1420" s="333"/>
      <c r="E1420" s="294" t="s">
        <v>1438</v>
      </c>
    </row>
    <row r="1421" spans="1:5" x14ac:dyDescent="0.25">
      <c r="A1421" s="334" t="s">
        <v>2131</v>
      </c>
      <c r="B1421" s="336" t="s">
        <v>2116</v>
      </c>
      <c r="C1421" s="337"/>
      <c r="D1421" s="340" t="s">
        <v>49</v>
      </c>
      <c r="E1421" s="291" t="s">
        <v>1437</v>
      </c>
    </row>
    <row r="1422" spans="1:5" x14ac:dyDescent="0.25">
      <c r="A1422" s="335"/>
      <c r="B1422" s="338"/>
      <c r="C1422" s="339"/>
      <c r="D1422" s="341"/>
      <c r="E1422" s="292" t="s">
        <v>1438</v>
      </c>
    </row>
    <row r="1423" spans="1:5" x14ac:dyDescent="0.25">
      <c r="A1423" s="326" t="s">
        <v>2132</v>
      </c>
      <c r="B1423" s="328" t="s">
        <v>2116</v>
      </c>
      <c r="C1423" s="329"/>
      <c r="D1423" s="332" t="s">
        <v>49</v>
      </c>
      <c r="E1423" s="293" t="s">
        <v>1437</v>
      </c>
    </row>
    <row r="1424" spans="1:5" x14ac:dyDescent="0.25">
      <c r="A1424" s="327"/>
      <c r="B1424" s="330"/>
      <c r="C1424" s="331"/>
      <c r="D1424" s="333"/>
      <c r="E1424" s="294" t="s">
        <v>1438</v>
      </c>
    </row>
    <row r="1425" spans="1:5" x14ac:dyDescent="0.25">
      <c r="A1425" s="334" t="s">
        <v>2133</v>
      </c>
      <c r="B1425" s="336" t="s">
        <v>2116</v>
      </c>
      <c r="C1425" s="337"/>
      <c r="D1425" s="340" t="s">
        <v>49</v>
      </c>
      <c r="E1425" s="291" t="s">
        <v>1437</v>
      </c>
    </row>
    <row r="1426" spans="1:5" x14ac:dyDescent="0.25">
      <c r="A1426" s="335"/>
      <c r="B1426" s="338"/>
      <c r="C1426" s="339"/>
      <c r="D1426" s="341"/>
      <c r="E1426" s="292" t="s">
        <v>1438</v>
      </c>
    </row>
    <row r="1427" spans="1:5" x14ac:dyDescent="0.25">
      <c r="A1427" s="326" t="s">
        <v>2134</v>
      </c>
      <c r="B1427" s="328" t="s">
        <v>2135</v>
      </c>
      <c r="C1427" s="329"/>
      <c r="D1427" s="332" t="s">
        <v>49</v>
      </c>
      <c r="E1427" s="293" t="s">
        <v>1437</v>
      </c>
    </row>
    <row r="1428" spans="1:5" x14ac:dyDescent="0.25">
      <c r="A1428" s="327"/>
      <c r="B1428" s="330"/>
      <c r="C1428" s="331"/>
      <c r="D1428" s="333"/>
      <c r="E1428" s="294" t="s">
        <v>1438</v>
      </c>
    </row>
    <row r="1429" spans="1:5" x14ac:dyDescent="0.25">
      <c r="A1429" s="334" t="s">
        <v>2136</v>
      </c>
      <c r="B1429" s="336" t="s">
        <v>2135</v>
      </c>
      <c r="C1429" s="337"/>
      <c r="D1429" s="340" t="s">
        <v>49</v>
      </c>
      <c r="E1429" s="291" t="s">
        <v>1437</v>
      </c>
    </row>
    <row r="1430" spans="1:5" x14ac:dyDescent="0.25">
      <c r="A1430" s="335"/>
      <c r="B1430" s="338"/>
      <c r="C1430" s="339"/>
      <c r="D1430" s="341"/>
      <c r="E1430" s="292" t="s">
        <v>1438</v>
      </c>
    </row>
    <row r="1431" spans="1:5" x14ac:dyDescent="0.25">
      <c r="A1431" s="326" t="s">
        <v>2137</v>
      </c>
      <c r="B1431" s="328" t="s">
        <v>2135</v>
      </c>
      <c r="C1431" s="329"/>
      <c r="D1431" s="332" t="s">
        <v>49</v>
      </c>
      <c r="E1431" s="293" t="s">
        <v>1437</v>
      </c>
    </row>
    <row r="1432" spans="1:5" x14ac:dyDescent="0.25">
      <c r="A1432" s="327"/>
      <c r="B1432" s="330"/>
      <c r="C1432" s="331"/>
      <c r="D1432" s="333"/>
      <c r="E1432" s="294" t="s">
        <v>1438</v>
      </c>
    </row>
    <row r="1433" spans="1:5" x14ac:dyDescent="0.25">
      <c r="A1433" s="334" t="s">
        <v>2138</v>
      </c>
      <c r="B1433" s="336" t="s">
        <v>2135</v>
      </c>
      <c r="C1433" s="337"/>
      <c r="D1433" s="340" t="s">
        <v>49</v>
      </c>
      <c r="E1433" s="291" t="s">
        <v>1437</v>
      </c>
    </row>
    <row r="1434" spans="1:5" x14ac:dyDescent="0.25">
      <c r="A1434" s="335"/>
      <c r="B1434" s="338"/>
      <c r="C1434" s="339"/>
      <c r="D1434" s="341"/>
      <c r="E1434" s="292" t="s">
        <v>1438</v>
      </c>
    </row>
    <row r="1435" spans="1:5" x14ac:dyDescent="0.25">
      <c r="A1435" s="326" t="s">
        <v>2139</v>
      </c>
      <c r="B1435" s="328" t="s">
        <v>2135</v>
      </c>
      <c r="C1435" s="329"/>
      <c r="D1435" s="332" t="s">
        <v>49</v>
      </c>
      <c r="E1435" s="293" t="s">
        <v>1437</v>
      </c>
    </row>
    <row r="1436" spans="1:5" x14ac:dyDescent="0.25">
      <c r="A1436" s="327"/>
      <c r="B1436" s="330"/>
      <c r="C1436" s="331"/>
      <c r="D1436" s="333"/>
      <c r="E1436" s="294" t="s">
        <v>1438</v>
      </c>
    </row>
    <row r="1437" spans="1:5" x14ac:dyDescent="0.25">
      <c r="A1437" s="334" t="s">
        <v>2140</v>
      </c>
      <c r="B1437" s="336" t="s">
        <v>2135</v>
      </c>
      <c r="C1437" s="337"/>
      <c r="D1437" s="340" t="s">
        <v>49</v>
      </c>
      <c r="E1437" s="291" t="s">
        <v>1437</v>
      </c>
    </row>
    <row r="1438" spans="1:5" x14ac:dyDescent="0.25">
      <c r="A1438" s="335"/>
      <c r="B1438" s="338"/>
      <c r="C1438" s="339"/>
      <c r="D1438" s="341"/>
      <c r="E1438" s="292" t="s">
        <v>1438</v>
      </c>
    </row>
    <row r="1439" spans="1:5" x14ac:dyDescent="0.25">
      <c r="A1439" s="326" t="s">
        <v>1954</v>
      </c>
      <c r="B1439" s="328" t="s">
        <v>2135</v>
      </c>
      <c r="C1439" s="329"/>
      <c r="D1439" s="332" t="s">
        <v>49</v>
      </c>
      <c r="E1439" s="293" t="s">
        <v>1437</v>
      </c>
    </row>
    <row r="1440" spans="1:5" x14ac:dyDescent="0.25">
      <c r="A1440" s="327"/>
      <c r="B1440" s="330"/>
      <c r="C1440" s="331"/>
      <c r="D1440" s="333"/>
      <c r="E1440" s="294" t="s">
        <v>1438</v>
      </c>
    </row>
    <row r="1441" spans="1:5" x14ac:dyDescent="0.25">
      <c r="A1441" s="334" t="s">
        <v>2141</v>
      </c>
      <c r="B1441" s="336" t="s">
        <v>2135</v>
      </c>
      <c r="C1441" s="337"/>
      <c r="D1441" s="340" t="s">
        <v>49</v>
      </c>
      <c r="E1441" s="291" t="s">
        <v>1437</v>
      </c>
    </row>
    <row r="1442" spans="1:5" x14ac:dyDescent="0.25">
      <c r="A1442" s="335"/>
      <c r="B1442" s="338"/>
      <c r="C1442" s="339"/>
      <c r="D1442" s="341"/>
      <c r="E1442" s="292" t="s">
        <v>1438</v>
      </c>
    </row>
    <row r="1443" spans="1:5" x14ac:dyDescent="0.25">
      <c r="A1443" s="326" t="s">
        <v>2142</v>
      </c>
      <c r="B1443" s="328" t="s">
        <v>2135</v>
      </c>
      <c r="C1443" s="329"/>
      <c r="D1443" s="332" t="s">
        <v>49</v>
      </c>
      <c r="E1443" s="293" t="s">
        <v>1437</v>
      </c>
    </row>
    <row r="1444" spans="1:5" x14ac:dyDescent="0.25">
      <c r="A1444" s="327"/>
      <c r="B1444" s="330"/>
      <c r="C1444" s="331"/>
      <c r="D1444" s="333"/>
      <c r="E1444" s="294" t="s">
        <v>1438</v>
      </c>
    </row>
    <row r="1445" spans="1:5" x14ac:dyDescent="0.25">
      <c r="A1445" s="334" t="s">
        <v>2143</v>
      </c>
      <c r="B1445" s="336" t="s">
        <v>2135</v>
      </c>
      <c r="C1445" s="337"/>
      <c r="D1445" s="340" t="s">
        <v>49</v>
      </c>
      <c r="E1445" s="291" t="s">
        <v>1437</v>
      </c>
    </row>
    <row r="1446" spans="1:5" x14ac:dyDescent="0.25">
      <c r="A1446" s="335"/>
      <c r="B1446" s="338"/>
      <c r="C1446" s="339"/>
      <c r="D1446" s="341"/>
      <c r="E1446" s="292" t="s">
        <v>1438</v>
      </c>
    </row>
    <row r="1447" spans="1:5" x14ac:dyDescent="0.25">
      <c r="A1447" s="326" t="s">
        <v>2144</v>
      </c>
      <c r="B1447" s="328" t="s">
        <v>2135</v>
      </c>
      <c r="C1447" s="329"/>
      <c r="D1447" s="332" t="s">
        <v>49</v>
      </c>
      <c r="E1447" s="293" t="s">
        <v>1437</v>
      </c>
    </row>
    <row r="1448" spans="1:5" x14ac:dyDescent="0.25">
      <c r="A1448" s="327"/>
      <c r="B1448" s="330"/>
      <c r="C1448" s="331"/>
      <c r="D1448" s="333"/>
      <c r="E1448" s="294" t="s">
        <v>1438</v>
      </c>
    </row>
    <row r="1449" spans="1:5" x14ac:dyDescent="0.25">
      <c r="A1449" s="334" t="s">
        <v>2145</v>
      </c>
      <c r="B1449" s="336" t="s">
        <v>2146</v>
      </c>
      <c r="C1449" s="337"/>
      <c r="D1449" s="340" t="s">
        <v>49</v>
      </c>
      <c r="E1449" s="291" t="s">
        <v>1437</v>
      </c>
    </row>
    <row r="1450" spans="1:5" x14ac:dyDescent="0.25">
      <c r="A1450" s="335"/>
      <c r="B1450" s="338"/>
      <c r="C1450" s="339"/>
      <c r="D1450" s="341"/>
      <c r="E1450" s="292" t="s">
        <v>1438</v>
      </c>
    </row>
    <row r="1451" spans="1:5" x14ac:dyDescent="0.25">
      <c r="A1451" s="326" t="s">
        <v>2147</v>
      </c>
      <c r="B1451" s="328" t="s">
        <v>2146</v>
      </c>
      <c r="C1451" s="329"/>
      <c r="D1451" s="332" t="s">
        <v>49</v>
      </c>
      <c r="E1451" s="293" t="s">
        <v>1437</v>
      </c>
    </row>
    <row r="1452" spans="1:5" x14ac:dyDescent="0.25">
      <c r="A1452" s="327"/>
      <c r="B1452" s="330"/>
      <c r="C1452" s="331"/>
      <c r="D1452" s="333"/>
      <c r="E1452" s="294" t="s">
        <v>1438</v>
      </c>
    </row>
    <row r="1453" spans="1:5" x14ac:dyDescent="0.25">
      <c r="A1453" s="334" t="s">
        <v>2148</v>
      </c>
      <c r="B1453" s="336" t="s">
        <v>2146</v>
      </c>
      <c r="C1453" s="337"/>
      <c r="D1453" s="340" t="s">
        <v>49</v>
      </c>
      <c r="E1453" s="291" t="s">
        <v>1437</v>
      </c>
    </row>
    <row r="1454" spans="1:5" x14ac:dyDescent="0.25">
      <c r="A1454" s="335"/>
      <c r="B1454" s="338"/>
      <c r="C1454" s="339"/>
      <c r="D1454" s="341"/>
      <c r="E1454" s="292" t="s">
        <v>1438</v>
      </c>
    </row>
    <row r="1455" spans="1:5" x14ac:dyDescent="0.25">
      <c r="A1455" s="326" t="s">
        <v>2149</v>
      </c>
      <c r="B1455" s="328" t="s">
        <v>2146</v>
      </c>
      <c r="C1455" s="329"/>
      <c r="D1455" s="332" t="s">
        <v>49</v>
      </c>
      <c r="E1455" s="293" t="s">
        <v>1437</v>
      </c>
    </row>
    <row r="1456" spans="1:5" x14ac:dyDescent="0.25">
      <c r="A1456" s="327"/>
      <c r="B1456" s="330"/>
      <c r="C1456" s="331"/>
      <c r="D1456" s="333"/>
      <c r="E1456" s="294" t="s">
        <v>1438</v>
      </c>
    </row>
    <row r="1457" spans="1:5" x14ac:dyDescent="0.25">
      <c r="A1457" s="334" t="s">
        <v>1924</v>
      </c>
      <c r="B1457" s="336" t="s">
        <v>2146</v>
      </c>
      <c r="C1457" s="337"/>
      <c r="D1457" s="340" t="s">
        <v>49</v>
      </c>
      <c r="E1457" s="291" t="s">
        <v>1437</v>
      </c>
    </row>
    <row r="1458" spans="1:5" x14ac:dyDescent="0.25">
      <c r="A1458" s="335"/>
      <c r="B1458" s="338"/>
      <c r="C1458" s="339"/>
      <c r="D1458" s="341"/>
      <c r="E1458" s="292" t="s">
        <v>1438</v>
      </c>
    </row>
    <row r="1459" spans="1:5" x14ac:dyDescent="0.25">
      <c r="A1459" s="326" t="s">
        <v>2150</v>
      </c>
      <c r="B1459" s="328" t="s">
        <v>2146</v>
      </c>
      <c r="C1459" s="329"/>
      <c r="D1459" s="332" t="s">
        <v>49</v>
      </c>
      <c r="E1459" s="293" t="s">
        <v>1437</v>
      </c>
    </row>
    <row r="1460" spans="1:5" x14ac:dyDescent="0.25">
      <c r="A1460" s="327"/>
      <c r="B1460" s="330"/>
      <c r="C1460" s="331"/>
      <c r="D1460" s="333"/>
      <c r="E1460" s="294" t="s">
        <v>1438</v>
      </c>
    </row>
    <row r="1461" spans="1:5" x14ac:dyDescent="0.25">
      <c r="A1461" s="334" t="s">
        <v>2151</v>
      </c>
      <c r="B1461" s="336" t="s">
        <v>2146</v>
      </c>
      <c r="C1461" s="337"/>
      <c r="D1461" s="340" t="s">
        <v>49</v>
      </c>
      <c r="E1461" s="291" t="s">
        <v>1437</v>
      </c>
    </row>
    <row r="1462" spans="1:5" x14ac:dyDescent="0.25">
      <c r="A1462" s="335"/>
      <c r="B1462" s="338"/>
      <c r="C1462" s="339"/>
      <c r="D1462" s="341"/>
      <c r="E1462" s="292" t="s">
        <v>1438</v>
      </c>
    </row>
    <row r="1463" spans="1:5" x14ac:dyDescent="0.25">
      <c r="A1463" s="326" t="s">
        <v>2152</v>
      </c>
      <c r="B1463" s="328" t="s">
        <v>2146</v>
      </c>
      <c r="C1463" s="329"/>
      <c r="D1463" s="332" t="s">
        <v>49</v>
      </c>
      <c r="E1463" s="293" t="s">
        <v>1437</v>
      </c>
    </row>
    <row r="1464" spans="1:5" x14ac:dyDescent="0.25">
      <c r="A1464" s="327"/>
      <c r="B1464" s="330"/>
      <c r="C1464" s="331"/>
      <c r="D1464" s="333"/>
      <c r="E1464" s="294" t="s">
        <v>1438</v>
      </c>
    </row>
    <row r="1465" spans="1:5" x14ac:dyDescent="0.25">
      <c r="A1465" s="334" t="s">
        <v>2153</v>
      </c>
      <c r="B1465" s="336" t="s">
        <v>2146</v>
      </c>
      <c r="C1465" s="337"/>
      <c r="D1465" s="340" t="s">
        <v>49</v>
      </c>
      <c r="E1465" s="291" t="s">
        <v>1437</v>
      </c>
    </row>
    <row r="1466" spans="1:5" x14ac:dyDescent="0.25">
      <c r="A1466" s="335"/>
      <c r="B1466" s="338"/>
      <c r="C1466" s="339"/>
      <c r="D1466" s="341"/>
      <c r="E1466" s="292" t="s">
        <v>1438</v>
      </c>
    </row>
    <row r="1467" spans="1:5" x14ac:dyDescent="0.25">
      <c r="A1467" s="326" t="s">
        <v>2154</v>
      </c>
      <c r="B1467" s="328" t="s">
        <v>2146</v>
      </c>
      <c r="C1467" s="329"/>
      <c r="D1467" s="332" t="s">
        <v>49</v>
      </c>
      <c r="E1467" s="293" t="s">
        <v>1437</v>
      </c>
    </row>
    <row r="1468" spans="1:5" x14ac:dyDescent="0.25">
      <c r="A1468" s="327"/>
      <c r="B1468" s="330"/>
      <c r="C1468" s="331"/>
      <c r="D1468" s="333"/>
      <c r="E1468" s="294" t="s">
        <v>1438</v>
      </c>
    </row>
    <row r="1469" spans="1:5" x14ac:dyDescent="0.25">
      <c r="A1469" s="334" t="s">
        <v>2155</v>
      </c>
      <c r="B1469" s="336" t="s">
        <v>2146</v>
      </c>
      <c r="C1469" s="337"/>
      <c r="D1469" s="340" t="s">
        <v>49</v>
      </c>
      <c r="E1469" s="291" t="s">
        <v>1437</v>
      </c>
    </row>
    <row r="1470" spans="1:5" x14ac:dyDescent="0.25">
      <c r="A1470" s="335"/>
      <c r="B1470" s="338"/>
      <c r="C1470" s="339"/>
      <c r="D1470" s="341"/>
      <c r="E1470" s="292" t="s">
        <v>1438</v>
      </c>
    </row>
    <row r="1471" spans="1:5" x14ac:dyDescent="0.25">
      <c r="A1471" s="326" t="s">
        <v>2156</v>
      </c>
      <c r="B1471" s="328" t="s">
        <v>2146</v>
      </c>
      <c r="C1471" s="329"/>
      <c r="D1471" s="332" t="s">
        <v>49</v>
      </c>
      <c r="E1471" s="293" t="s">
        <v>1437</v>
      </c>
    </row>
    <row r="1472" spans="1:5" x14ac:dyDescent="0.25">
      <c r="A1472" s="327"/>
      <c r="B1472" s="330"/>
      <c r="C1472" s="331"/>
      <c r="D1472" s="333"/>
      <c r="E1472" s="294" t="s">
        <v>1438</v>
      </c>
    </row>
    <row r="1473" spans="1:5" x14ac:dyDescent="0.25">
      <c r="A1473" s="334" t="s">
        <v>2157</v>
      </c>
      <c r="B1473" s="336" t="s">
        <v>2146</v>
      </c>
      <c r="C1473" s="337"/>
      <c r="D1473" s="340" t="s">
        <v>49</v>
      </c>
      <c r="E1473" s="291" t="s">
        <v>1437</v>
      </c>
    </row>
    <row r="1474" spans="1:5" x14ac:dyDescent="0.25">
      <c r="A1474" s="335"/>
      <c r="B1474" s="338"/>
      <c r="C1474" s="339"/>
      <c r="D1474" s="341"/>
      <c r="E1474" s="292" t="s">
        <v>1438</v>
      </c>
    </row>
    <row r="1475" spans="1:5" x14ac:dyDescent="0.25">
      <c r="A1475" s="326" t="s">
        <v>2158</v>
      </c>
      <c r="B1475" s="328" t="s">
        <v>2146</v>
      </c>
      <c r="C1475" s="329"/>
      <c r="D1475" s="332" t="s">
        <v>49</v>
      </c>
      <c r="E1475" s="293" t="s">
        <v>1437</v>
      </c>
    </row>
    <row r="1476" spans="1:5" x14ac:dyDescent="0.25">
      <c r="A1476" s="327"/>
      <c r="B1476" s="330"/>
      <c r="C1476" s="331"/>
      <c r="D1476" s="333"/>
      <c r="E1476" s="294" t="s">
        <v>1438</v>
      </c>
    </row>
    <row r="1477" spans="1:5" x14ac:dyDescent="0.25">
      <c r="A1477" s="334" t="s">
        <v>2159</v>
      </c>
      <c r="B1477" s="336" t="s">
        <v>2160</v>
      </c>
      <c r="C1477" s="337"/>
      <c r="D1477" s="340" t="s">
        <v>49</v>
      </c>
      <c r="E1477" s="291" t="s">
        <v>1437</v>
      </c>
    </row>
    <row r="1478" spans="1:5" x14ac:dyDescent="0.25">
      <c r="A1478" s="335"/>
      <c r="B1478" s="338"/>
      <c r="C1478" s="339"/>
      <c r="D1478" s="341"/>
      <c r="E1478" s="292" t="s">
        <v>1438</v>
      </c>
    </row>
    <row r="1479" spans="1:5" x14ac:dyDescent="0.25">
      <c r="A1479" s="326" t="s">
        <v>2161</v>
      </c>
      <c r="B1479" s="328" t="s">
        <v>2160</v>
      </c>
      <c r="C1479" s="329"/>
      <c r="D1479" s="332" t="s">
        <v>49</v>
      </c>
      <c r="E1479" s="293" t="s">
        <v>1437</v>
      </c>
    </row>
    <row r="1480" spans="1:5" x14ac:dyDescent="0.25">
      <c r="A1480" s="327"/>
      <c r="B1480" s="330"/>
      <c r="C1480" s="331"/>
      <c r="D1480" s="333"/>
      <c r="E1480" s="294" t="s">
        <v>1438</v>
      </c>
    </row>
    <row r="1481" spans="1:5" x14ac:dyDescent="0.25">
      <c r="A1481" s="334" t="s">
        <v>2162</v>
      </c>
      <c r="B1481" s="336" t="s">
        <v>2160</v>
      </c>
      <c r="C1481" s="337"/>
      <c r="D1481" s="340" t="s">
        <v>49</v>
      </c>
      <c r="E1481" s="291" t="s">
        <v>1437</v>
      </c>
    </row>
    <row r="1482" spans="1:5" x14ac:dyDescent="0.25">
      <c r="A1482" s="335"/>
      <c r="B1482" s="338"/>
      <c r="C1482" s="339"/>
      <c r="D1482" s="341"/>
      <c r="E1482" s="292" t="s">
        <v>1438</v>
      </c>
    </row>
    <row r="1483" spans="1:5" x14ac:dyDescent="0.25">
      <c r="A1483" s="326" t="s">
        <v>2163</v>
      </c>
      <c r="B1483" s="328" t="s">
        <v>2160</v>
      </c>
      <c r="C1483" s="329"/>
      <c r="D1483" s="332" t="s">
        <v>49</v>
      </c>
      <c r="E1483" s="293" t="s">
        <v>1437</v>
      </c>
    </row>
    <row r="1484" spans="1:5" x14ac:dyDescent="0.25">
      <c r="A1484" s="327"/>
      <c r="B1484" s="330"/>
      <c r="C1484" s="331"/>
      <c r="D1484" s="333"/>
      <c r="E1484" s="294" t="s">
        <v>1438</v>
      </c>
    </row>
    <row r="1485" spans="1:5" x14ac:dyDescent="0.25">
      <c r="A1485" s="334" t="s">
        <v>2136</v>
      </c>
      <c r="B1485" s="336" t="s">
        <v>2160</v>
      </c>
      <c r="C1485" s="337"/>
      <c r="D1485" s="340" t="s">
        <v>49</v>
      </c>
      <c r="E1485" s="291" t="s">
        <v>1437</v>
      </c>
    </row>
    <row r="1486" spans="1:5" x14ac:dyDescent="0.25">
      <c r="A1486" s="335"/>
      <c r="B1486" s="338"/>
      <c r="C1486" s="339"/>
      <c r="D1486" s="341"/>
      <c r="E1486" s="292" t="s">
        <v>1438</v>
      </c>
    </row>
    <row r="1487" spans="1:5" x14ac:dyDescent="0.25">
      <c r="A1487" s="326" t="s">
        <v>2164</v>
      </c>
      <c r="B1487" s="328" t="s">
        <v>2160</v>
      </c>
      <c r="C1487" s="329"/>
      <c r="D1487" s="332" t="s">
        <v>49</v>
      </c>
      <c r="E1487" s="293" t="s">
        <v>1437</v>
      </c>
    </row>
    <row r="1488" spans="1:5" x14ac:dyDescent="0.25">
      <c r="A1488" s="327"/>
      <c r="B1488" s="330"/>
      <c r="C1488" s="331"/>
      <c r="D1488" s="333"/>
      <c r="E1488" s="294" t="s">
        <v>1438</v>
      </c>
    </row>
    <row r="1489" spans="1:5" x14ac:dyDescent="0.25">
      <c r="A1489" s="334" t="s">
        <v>2119</v>
      </c>
      <c r="B1489" s="336" t="s">
        <v>2160</v>
      </c>
      <c r="C1489" s="337"/>
      <c r="D1489" s="340" t="s">
        <v>49</v>
      </c>
      <c r="E1489" s="291" t="s">
        <v>1437</v>
      </c>
    </row>
    <row r="1490" spans="1:5" x14ac:dyDescent="0.25">
      <c r="A1490" s="335"/>
      <c r="B1490" s="338"/>
      <c r="C1490" s="339"/>
      <c r="D1490" s="341"/>
      <c r="E1490" s="292" t="s">
        <v>1438</v>
      </c>
    </row>
    <row r="1491" spans="1:5" x14ac:dyDescent="0.25">
      <c r="A1491" s="326" t="s">
        <v>2165</v>
      </c>
      <c r="B1491" s="328" t="s">
        <v>2160</v>
      </c>
      <c r="C1491" s="329"/>
      <c r="D1491" s="332" t="s">
        <v>49</v>
      </c>
      <c r="E1491" s="293" t="s">
        <v>1437</v>
      </c>
    </row>
    <row r="1492" spans="1:5" x14ac:dyDescent="0.25">
      <c r="A1492" s="327"/>
      <c r="B1492" s="330"/>
      <c r="C1492" s="331"/>
      <c r="D1492" s="333"/>
      <c r="E1492" s="294" t="s">
        <v>1438</v>
      </c>
    </row>
    <row r="1493" spans="1:5" x14ac:dyDescent="0.25">
      <c r="A1493" s="334" t="s">
        <v>2166</v>
      </c>
      <c r="B1493" s="336" t="s">
        <v>2160</v>
      </c>
      <c r="C1493" s="337"/>
      <c r="D1493" s="340" t="s">
        <v>49</v>
      </c>
      <c r="E1493" s="291" t="s">
        <v>1437</v>
      </c>
    </row>
    <row r="1494" spans="1:5" x14ac:dyDescent="0.25">
      <c r="A1494" s="335"/>
      <c r="B1494" s="338"/>
      <c r="C1494" s="339"/>
      <c r="D1494" s="341"/>
      <c r="E1494" s="292" t="s">
        <v>1438</v>
      </c>
    </row>
    <row r="1495" spans="1:5" x14ac:dyDescent="0.25">
      <c r="A1495" s="326" t="s">
        <v>2167</v>
      </c>
      <c r="B1495" s="328" t="s">
        <v>2160</v>
      </c>
      <c r="C1495" s="329"/>
      <c r="D1495" s="332" t="s">
        <v>49</v>
      </c>
      <c r="E1495" s="293" t="s">
        <v>1437</v>
      </c>
    </row>
    <row r="1496" spans="1:5" x14ac:dyDescent="0.25">
      <c r="A1496" s="327"/>
      <c r="B1496" s="330"/>
      <c r="C1496" s="331"/>
      <c r="D1496" s="333"/>
      <c r="E1496" s="294" t="s">
        <v>1438</v>
      </c>
    </row>
    <row r="1497" spans="1:5" x14ac:dyDescent="0.25">
      <c r="A1497" s="334" t="s">
        <v>2168</v>
      </c>
      <c r="B1497" s="336" t="s">
        <v>2160</v>
      </c>
      <c r="C1497" s="337"/>
      <c r="D1497" s="340" t="s">
        <v>49</v>
      </c>
      <c r="E1497" s="291" t="s">
        <v>1437</v>
      </c>
    </row>
    <row r="1498" spans="1:5" x14ac:dyDescent="0.25">
      <c r="A1498" s="335"/>
      <c r="B1498" s="338"/>
      <c r="C1498" s="339"/>
      <c r="D1498" s="341"/>
      <c r="E1498" s="292" t="s">
        <v>1438</v>
      </c>
    </row>
    <row r="1499" spans="1:5" x14ac:dyDescent="0.25">
      <c r="A1499" s="326" t="s">
        <v>2169</v>
      </c>
      <c r="B1499" s="328" t="s">
        <v>2160</v>
      </c>
      <c r="C1499" s="329"/>
      <c r="D1499" s="332" t="s">
        <v>49</v>
      </c>
      <c r="E1499" s="293" t="s">
        <v>1437</v>
      </c>
    </row>
    <row r="1500" spans="1:5" x14ac:dyDescent="0.25">
      <c r="A1500" s="327"/>
      <c r="B1500" s="330"/>
      <c r="C1500" s="331"/>
      <c r="D1500" s="333"/>
      <c r="E1500" s="294" t="s">
        <v>1438</v>
      </c>
    </row>
    <row r="1501" spans="1:5" x14ac:dyDescent="0.25">
      <c r="A1501" s="334" t="s">
        <v>2170</v>
      </c>
      <c r="B1501" s="336" t="s">
        <v>2160</v>
      </c>
      <c r="C1501" s="337"/>
      <c r="D1501" s="340" t="s">
        <v>49</v>
      </c>
      <c r="E1501" s="291" t="s">
        <v>1437</v>
      </c>
    </row>
    <row r="1502" spans="1:5" x14ac:dyDescent="0.25">
      <c r="A1502" s="335"/>
      <c r="B1502" s="338"/>
      <c r="C1502" s="339"/>
      <c r="D1502" s="341"/>
      <c r="E1502" s="292" t="s">
        <v>1438</v>
      </c>
    </row>
    <row r="1503" spans="1:5" x14ac:dyDescent="0.25">
      <c r="A1503" s="326" t="s">
        <v>2171</v>
      </c>
      <c r="B1503" s="328" t="s">
        <v>2160</v>
      </c>
      <c r="C1503" s="329"/>
      <c r="D1503" s="332" t="s">
        <v>49</v>
      </c>
      <c r="E1503" s="293" t="s">
        <v>1437</v>
      </c>
    </row>
    <row r="1504" spans="1:5" x14ac:dyDescent="0.25">
      <c r="A1504" s="327"/>
      <c r="B1504" s="330"/>
      <c r="C1504" s="331"/>
      <c r="D1504" s="333"/>
      <c r="E1504" s="294" t="s">
        <v>1438</v>
      </c>
    </row>
    <row r="1505" spans="1:5" x14ac:dyDescent="0.25">
      <c r="A1505" s="334" t="s">
        <v>1963</v>
      </c>
      <c r="B1505" s="336" t="s">
        <v>2160</v>
      </c>
      <c r="C1505" s="337"/>
      <c r="D1505" s="340" t="s">
        <v>49</v>
      </c>
      <c r="E1505" s="291" t="s">
        <v>1437</v>
      </c>
    </row>
    <row r="1506" spans="1:5" x14ac:dyDescent="0.25">
      <c r="A1506" s="335"/>
      <c r="B1506" s="338"/>
      <c r="C1506" s="339"/>
      <c r="D1506" s="341"/>
      <c r="E1506" s="292" t="s">
        <v>1438</v>
      </c>
    </row>
    <row r="1507" spans="1:5" x14ac:dyDescent="0.25">
      <c r="A1507" s="326" t="s">
        <v>2172</v>
      </c>
      <c r="B1507" s="328" t="s">
        <v>2160</v>
      </c>
      <c r="C1507" s="329"/>
      <c r="D1507" s="332" t="s">
        <v>49</v>
      </c>
      <c r="E1507" s="293" t="s">
        <v>1437</v>
      </c>
    </row>
    <row r="1508" spans="1:5" x14ac:dyDescent="0.25">
      <c r="A1508" s="327"/>
      <c r="B1508" s="330"/>
      <c r="C1508" s="331"/>
      <c r="D1508" s="333"/>
      <c r="E1508" s="294" t="s">
        <v>1438</v>
      </c>
    </row>
    <row r="1509" spans="1:5" x14ac:dyDescent="0.25">
      <c r="A1509" s="334" t="s">
        <v>2165</v>
      </c>
      <c r="B1509" s="336" t="s">
        <v>2173</v>
      </c>
      <c r="C1509" s="337"/>
      <c r="D1509" s="340" t="s">
        <v>49</v>
      </c>
      <c r="E1509" s="291" t="s">
        <v>1437</v>
      </c>
    </row>
    <row r="1510" spans="1:5" x14ac:dyDescent="0.25">
      <c r="A1510" s="335"/>
      <c r="B1510" s="338"/>
      <c r="C1510" s="339"/>
      <c r="D1510" s="341"/>
      <c r="E1510" s="292" t="s">
        <v>1438</v>
      </c>
    </row>
    <row r="1511" spans="1:5" x14ac:dyDescent="0.25">
      <c r="A1511" s="326" t="s">
        <v>2174</v>
      </c>
      <c r="B1511" s="328" t="s">
        <v>2173</v>
      </c>
      <c r="C1511" s="329"/>
      <c r="D1511" s="332" t="s">
        <v>49</v>
      </c>
      <c r="E1511" s="293" t="s">
        <v>1437</v>
      </c>
    </row>
    <row r="1512" spans="1:5" x14ac:dyDescent="0.25">
      <c r="A1512" s="327"/>
      <c r="B1512" s="330"/>
      <c r="C1512" s="331"/>
      <c r="D1512" s="333"/>
      <c r="E1512" s="294" t="s">
        <v>1438</v>
      </c>
    </row>
    <row r="1513" spans="1:5" x14ac:dyDescent="0.25">
      <c r="A1513" s="334" t="s">
        <v>2175</v>
      </c>
      <c r="B1513" s="336" t="s">
        <v>2173</v>
      </c>
      <c r="C1513" s="337"/>
      <c r="D1513" s="340" t="s">
        <v>49</v>
      </c>
      <c r="E1513" s="291" t="s">
        <v>1437</v>
      </c>
    </row>
    <row r="1514" spans="1:5" x14ac:dyDescent="0.25">
      <c r="A1514" s="335"/>
      <c r="B1514" s="338"/>
      <c r="C1514" s="339"/>
      <c r="D1514" s="341"/>
      <c r="E1514" s="292" t="s">
        <v>1438</v>
      </c>
    </row>
    <row r="1515" spans="1:5" x14ac:dyDescent="0.25">
      <c r="A1515" s="326" t="s">
        <v>2176</v>
      </c>
      <c r="B1515" s="328" t="s">
        <v>2173</v>
      </c>
      <c r="C1515" s="329"/>
      <c r="D1515" s="332" t="s">
        <v>49</v>
      </c>
      <c r="E1515" s="293" t="s">
        <v>1437</v>
      </c>
    </row>
    <row r="1516" spans="1:5" x14ac:dyDescent="0.25">
      <c r="A1516" s="327"/>
      <c r="B1516" s="330"/>
      <c r="C1516" s="331"/>
      <c r="D1516" s="333"/>
      <c r="E1516" s="294" t="s">
        <v>1438</v>
      </c>
    </row>
    <row r="1517" spans="1:5" x14ac:dyDescent="0.25">
      <c r="A1517" s="334" t="s">
        <v>2177</v>
      </c>
      <c r="B1517" s="336" t="s">
        <v>2173</v>
      </c>
      <c r="C1517" s="337"/>
      <c r="D1517" s="340" t="s">
        <v>49</v>
      </c>
      <c r="E1517" s="291" t="s">
        <v>1437</v>
      </c>
    </row>
    <row r="1518" spans="1:5" x14ac:dyDescent="0.25">
      <c r="A1518" s="335"/>
      <c r="B1518" s="338"/>
      <c r="C1518" s="339"/>
      <c r="D1518" s="341"/>
      <c r="E1518" s="292" t="s">
        <v>1438</v>
      </c>
    </row>
    <row r="1519" spans="1:5" x14ac:dyDescent="0.25">
      <c r="A1519" s="326" t="s">
        <v>2178</v>
      </c>
      <c r="B1519" s="328" t="s">
        <v>2173</v>
      </c>
      <c r="C1519" s="329"/>
      <c r="D1519" s="332" t="s">
        <v>49</v>
      </c>
      <c r="E1519" s="293" t="s">
        <v>1437</v>
      </c>
    </row>
    <row r="1520" spans="1:5" x14ac:dyDescent="0.25">
      <c r="A1520" s="327"/>
      <c r="B1520" s="330"/>
      <c r="C1520" s="331"/>
      <c r="D1520" s="333"/>
      <c r="E1520" s="294" t="s">
        <v>1438</v>
      </c>
    </row>
    <row r="1521" spans="1:5" x14ac:dyDescent="0.25">
      <c r="A1521" s="334" t="s">
        <v>2179</v>
      </c>
      <c r="B1521" s="336" t="s">
        <v>2173</v>
      </c>
      <c r="C1521" s="337"/>
      <c r="D1521" s="340" t="s">
        <v>49</v>
      </c>
      <c r="E1521" s="291" t="s">
        <v>1437</v>
      </c>
    </row>
    <row r="1522" spans="1:5" x14ac:dyDescent="0.25">
      <c r="A1522" s="335"/>
      <c r="B1522" s="338"/>
      <c r="C1522" s="339"/>
      <c r="D1522" s="341"/>
      <c r="E1522" s="292" t="s">
        <v>1438</v>
      </c>
    </row>
    <row r="1523" spans="1:5" x14ac:dyDescent="0.25">
      <c r="A1523" s="326" t="s">
        <v>1861</v>
      </c>
      <c r="B1523" s="328" t="s">
        <v>2173</v>
      </c>
      <c r="C1523" s="329"/>
      <c r="D1523" s="332" t="s">
        <v>49</v>
      </c>
      <c r="E1523" s="293" t="s">
        <v>1437</v>
      </c>
    </row>
    <row r="1524" spans="1:5" x14ac:dyDescent="0.25">
      <c r="A1524" s="327"/>
      <c r="B1524" s="330"/>
      <c r="C1524" s="331"/>
      <c r="D1524" s="333"/>
      <c r="E1524" s="294" t="s">
        <v>1438</v>
      </c>
    </row>
    <row r="1525" spans="1:5" x14ac:dyDescent="0.25">
      <c r="A1525" s="334" t="s">
        <v>2180</v>
      </c>
      <c r="B1525" s="336" t="s">
        <v>2173</v>
      </c>
      <c r="C1525" s="337"/>
      <c r="D1525" s="340" t="s">
        <v>49</v>
      </c>
      <c r="E1525" s="291" t="s">
        <v>1437</v>
      </c>
    </row>
    <row r="1526" spans="1:5" x14ac:dyDescent="0.25">
      <c r="A1526" s="335"/>
      <c r="B1526" s="338"/>
      <c r="C1526" s="339"/>
      <c r="D1526" s="341"/>
      <c r="E1526" s="292" t="s">
        <v>1438</v>
      </c>
    </row>
    <row r="1527" spans="1:5" x14ac:dyDescent="0.25">
      <c r="A1527" s="326" t="s">
        <v>2181</v>
      </c>
      <c r="B1527" s="328" t="s">
        <v>2173</v>
      </c>
      <c r="C1527" s="329"/>
      <c r="D1527" s="332" t="s">
        <v>49</v>
      </c>
      <c r="E1527" s="293" t="s">
        <v>1437</v>
      </c>
    </row>
    <row r="1528" spans="1:5" x14ac:dyDescent="0.25">
      <c r="A1528" s="327"/>
      <c r="B1528" s="330"/>
      <c r="C1528" s="331"/>
      <c r="D1528" s="333"/>
      <c r="E1528" s="294" t="s">
        <v>1438</v>
      </c>
    </row>
    <row r="1529" spans="1:5" x14ac:dyDescent="0.25">
      <c r="A1529" s="334" t="s">
        <v>2182</v>
      </c>
      <c r="B1529" s="336" t="s">
        <v>2173</v>
      </c>
      <c r="C1529" s="337"/>
      <c r="D1529" s="340" t="s">
        <v>49</v>
      </c>
      <c r="E1529" s="291" t="s">
        <v>1437</v>
      </c>
    </row>
    <row r="1530" spans="1:5" x14ac:dyDescent="0.25">
      <c r="A1530" s="335"/>
      <c r="B1530" s="338"/>
      <c r="C1530" s="339"/>
      <c r="D1530" s="341"/>
      <c r="E1530" s="292" t="s">
        <v>1438</v>
      </c>
    </row>
    <row r="1531" spans="1:5" x14ac:dyDescent="0.25">
      <c r="A1531" s="326" t="s">
        <v>2183</v>
      </c>
      <c r="B1531" s="328" t="s">
        <v>2184</v>
      </c>
      <c r="C1531" s="329"/>
      <c r="D1531" s="332" t="s">
        <v>49</v>
      </c>
      <c r="E1531" s="293" t="s">
        <v>1437</v>
      </c>
    </row>
    <row r="1532" spans="1:5" x14ac:dyDescent="0.25">
      <c r="A1532" s="327"/>
      <c r="B1532" s="330"/>
      <c r="C1532" s="331"/>
      <c r="D1532" s="333"/>
      <c r="E1532" s="294" t="s">
        <v>1438</v>
      </c>
    </row>
    <row r="1533" spans="1:5" x14ac:dyDescent="0.25">
      <c r="A1533" s="334" t="s">
        <v>2185</v>
      </c>
      <c r="B1533" s="336" t="s">
        <v>2184</v>
      </c>
      <c r="C1533" s="337"/>
      <c r="D1533" s="340" t="s">
        <v>49</v>
      </c>
      <c r="E1533" s="291" t="s">
        <v>1437</v>
      </c>
    </row>
    <row r="1534" spans="1:5" x14ac:dyDescent="0.25">
      <c r="A1534" s="335"/>
      <c r="B1534" s="338"/>
      <c r="C1534" s="339"/>
      <c r="D1534" s="341"/>
      <c r="E1534" s="292" t="s">
        <v>1438</v>
      </c>
    </row>
    <row r="1535" spans="1:5" x14ac:dyDescent="0.25">
      <c r="A1535" s="326" t="s">
        <v>2186</v>
      </c>
      <c r="B1535" s="328" t="s">
        <v>2184</v>
      </c>
      <c r="C1535" s="329"/>
      <c r="D1535" s="332" t="s">
        <v>49</v>
      </c>
      <c r="E1535" s="293" t="s">
        <v>1437</v>
      </c>
    </row>
    <row r="1536" spans="1:5" x14ac:dyDescent="0.25">
      <c r="A1536" s="327"/>
      <c r="B1536" s="330"/>
      <c r="C1536" s="331"/>
      <c r="D1536" s="333"/>
      <c r="E1536" s="294" t="s">
        <v>1438</v>
      </c>
    </row>
    <row r="1537" spans="1:5" x14ac:dyDescent="0.25">
      <c r="A1537" s="334" t="s">
        <v>2187</v>
      </c>
      <c r="B1537" s="336" t="s">
        <v>2184</v>
      </c>
      <c r="C1537" s="337"/>
      <c r="D1537" s="340" t="s">
        <v>49</v>
      </c>
      <c r="E1537" s="291" t="s">
        <v>1437</v>
      </c>
    </row>
    <row r="1538" spans="1:5" x14ac:dyDescent="0.25">
      <c r="A1538" s="335"/>
      <c r="B1538" s="338"/>
      <c r="C1538" s="339"/>
      <c r="D1538" s="341"/>
      <c r="E1538" s="292" t="s">
        <v>1438</v>
      </c>
    </row>
    <row r="1539" spans="1:5" x14ac:dyDescent="0.25">
      <c r="A1539" s="326" t="s">
        <v>2188</v>
      </c>
      <c r="B1539" s="328" t="s">
        <v>2184</v>
      </c>
      <c r="C1539" s="329"/>
      <c r="D1539" s="332" t="s">
        <v>49</v>
      </c>
      <c r="E1539" s="293" t="s">
        <v>1437</v>
      </c>
    </row>
    <row r="1540" spans="1:5" x14ac:dyDescent="0.25">
      <c r="A1540" s="327"/>
      <c r="B1540" s="330"/>
      <c r="C1540" s="331"/>
      <c r="D1540" s="333"/>
      <c r="E1540" s="294" t="s">
        <v>1438</v>
      </c>
    </row>
    <row r="1541" spans="1:5" x14ac:dyDescent="0.25">
      <c r="A1541" s="334" t="s">
        <v>2189</v>
      </c>
      <c r="B1541" s="336" t="s">
        <v>2184</v>
      </c>
      <c r="C1541" s="337"/>
      <c r="D1541" s="340" t="s">
        <v>49</v>
      </c>
      <c r="E1541" s="291" t="s">
        <v>1437</v>
      </c>
    </row>
    <row r="1542" spans="1:5" x14ac:dyDescent="0.25">
      <c r="A1542" s="335"/>
      <c r="B1542" s="338"/>
      <c r="C1542" s="339"/>
      <c r="D1542" s="341"/>
      <c r="E1542" s="292" t="s">
        <v>1438</v>
      </c>
    </row>
    <row r="1543" spans="1:5" x14ac:dyDescent="0.25">
      <c r="A1543" s="326" t="s">
        <v>2190</v>
      </c>
      <c r="B1543" s="328" t="s">
        <v>2184</v>
      </c>
      <c r="C1543" s="329"/>
      <c r="D1543" s="332" t="s">
        <v>49</v>
      </c>
      <c r="E1543" s="293" t="s">
        <v>1437</v>
      </c>
    </row>
    <row r="1544" spans="1:5" x14ac:dyDescent="0.25">
      <c r="A1544" s="327"/>
      <c r="B1544" s="330"/>
      <c r="C1544" s="331"/>
      <c r="D1544" s="333"/>
      <c r="E1544" s="294" t="s">
        <v>1438</v>
      </c>
    </row>
    <row r="1545" spans="1:5" x14ac:dyDescent="0.25">
      <c r="A1545" s="334" t="s">
        <v>2116</v>
      </c>
      <c r="B1545" s="336"/>
      <c r="C1545" s="337"/>
      <c r="D1545" s="340" t="s">
        <v>49</v>
      </c>
      <c r="E1545" s="291" t="s">
        <v>1437</v>
      </c>
    </row>
    <row r="1546" spans="1:5" x14ac:dyDescent="0.25">
      <c r="A1546" s="335"/>
      <c r="B1546" s="338"/>
      <c r="C1546" s="339"/>
      <c r="D1546" s="341"/>
      <c r="E1546" s="292" t="s">
        <v>1438</v>
      </c>
    </row>
    <row r="1547" spans="1:5" x14ac:dyDescent="0.25">
      <c r="A1547" s="326" t="s">
        <v>2135</v>
      </c>
      <c r="B1547" s="328"/>
      <c r="C1547" s="329"/>
      <c r="D1547" s="332" t="s">
        <v>49</v>
      </c>
      <c r="E1547" s="293" t="s">
        <v>1437</v>
      </c>
    </row>
    <row r="1548" spans="1:5" x14ac:dyDescent="0.25">
      <c r="A1548" s="327"/>
      <c r="B1548" s="330"/>
      <c r="C1548" s="331"/>
      <c r="D1548" s="333"/>
      <c r="E1548" s="294" t="s">
        <v>1438</v>
      </c>
    </row>
    <row r="1549" spans="1:5" x14ac:dyDescent="0.25">
      <c r="A1549" s="334" t="s">
        <v>2146</v>
      </c>
      <c r="B1549" s="336"/>
      <c r="C1549" s="337"/>
      <c r="D1549" s="340" t="s">
        <v>49</v>
      </c>
      <c r="E1549" s="291" t="s">
        <v>1437</v>
      </c>
    </row>
    <row r="1550" spans="1:5" x14ac:dyDescent="0.25">
      <c r="A1550" s="335"/>
      <c r="B1550" s="338"/>
      <c r="C1550" s="339"/>
      <c r="D1550" s="341"/>
      <c r="E1550" s="292" t="s">
        <v>1438</v>
      </c>
    </row>
    <row r="1551" spans="1:5" x14ac:dyDescent="0.25">
      <c r="A1551" s="326" t="s">
        <v>2160</v>
      </c>
      <c r="B1551" s="328"/>
      <c r="C1551" s="329"/>
      <c r="D1551" s="332" t="s">
        <v>49</v>
      </c>
      <c r="E1551" s="293" t="s">
        <v>1437</v>
      </c>
    </row>
    <row r="1552" spans="1:5" x14ac:dyDescent="0.25">
      <c r="A1552" s="327"/>
      <c r="B1552" s="330"/>
      <c r="C1552" s="331"/>
      <c r="D1552" s="333"/>
      <c r="E1552" s="294" t="s">
        <v>1438</v>
      </c>
    </row>
    <row r="1553" spans="1:5" x14ac:dyDescent="0.25">
      <c r="A1553" s="334" t="s">
        <v>2173</v>
      </c>
      <c r="B1553" s="336"/>
      <c r="C1553" s="337"/>
      <c r="D1553" s="340" t="s">
        <v>49</v>
      </c>
      <c r="E1553" s="291" t="s">
        <v>1437</v>
      </c>
    </row>
    <row r="1554" spans="1:5" x14ac:dyDescent="0.25">
      <c r="A1554" s="335"/>
      <c r="B1554" s="338"/>
      <c r="C1554" s="339"/>
      <c r="D1554" s="341"/>
      <c r="E1554" s="292" t="s">
        <v>1438</v>
      </c>
    </row>
    <row r="1555" spans="1:5" x14ac:dyDescent="0.25">
      <c r="A1555" s="326" t="s">
        <v>2191</v>
      </c>
      <c r="B1555" s="328" t="s">
        <v>2173</v>
      </c>
      <c r="C1555" s="329"/>
      <c r="D1555" s="332" t="s">
        <v>49</v>
      </c>
      <c r="E1555" s="293" t="s">
        <v>1437</v>
      </c>
    </row>
    <row r="1556" spans="1:5" x14ac:dyDescent="0.25">
      <c r="A1556" s="327"/>
      <c r="B1556" s="330"/>
      <c r="C1556" s="331"/>
      <c r="D1556" s="333"/>
      <c r="E1556" s="294" t="s">
        <v>1438</v>
      </c>
    </row>
    <row r="1557" spans="1:5" x14ac:dyDescent="0.25">
      <c r="A1557" s="334" t="s">
        <v>2165</v>
      </c>
      <c r="B1557" s="336" t="s">
        <v>2116</v>
      </c>
      <c r="C1557" s="337"/>
      <c r="D1557" s="340" t="s">
        <v>49</v>
      </c>
      <c r="E1557" s="291" t="s">
        <v>1437</v>
      </c>
    </row>
    <row r="1558" spans="1:5" x14ac:dyDescent="0.25">
      <c r="A1558" s="335"/>
      <c r="B1558" s="338"/>
      <c r="C1558" s="339"/>
      <c r="D1558" s="341"/>
      <c r="E1558" s="292" t="s">
        <v>1438</v>
      </c>
    </row>
    <row r="1559" spans="1:5" x14ac:dyDescent="0.25">
      <c r="A1559" s="326" t="s">
        <v>2192</v>
      </c>
      <c r="B1559" s="328" t="s">
        <v>2160</v>
      </c>
      <c r="C1559" s="329"/>
      <c r="D1559" s="332" t="s">
        <v>49</v>
      </c>
      <c r="E1559" s="293" t="s">
        <v>1437</v>
      </c>
    </row>
    <row r="1560" spans="1:5" x14ac:dyDescent="0.25">
      <c r="A1560" s="327"/>
      <c r="B1560" s="330"/>
      <c r="C1560" s="331"/>
      <c r="D1560" s="333"/>
      <c r="E1560" s="294" t="s">
        <v>1438</v>
      </c>
    </row>
    <row r="1561" spans="1:5" x14ac:dyDescent="0.25">
      <c r="A1561" s="334" t="s">
        <v>2193</v>
      </c>
      <c r="B1561" s="336" t="s">
        <v>2173</v>
      </c>
      <c r="C1561" s="337"/>
      <c r="D1561" s="340" t="s">
        <v>49</v>
      </c>
      <c r="E1561" s="291" t="s">
        <v>1437</v>
      </c>
    </row>
    <row r="1562" spans="1:5" x14ac:dyDescent="0.25">
      <c r="A1562" s="335"/>
      <c r="B1562" s="338"/>
      <c r="C1562" s="339"/>
      <c r="D1562" s="341"/>
      <c r="E1562" s="292" t="s">
        <v>1438</v>
      </c>
    </row>
    <row r="1563" spans="1:5" x14ac:dyDescent="0.25">
      <c r="A1563" s="326" t="s">
        <v>1820</v>
      </c>
      <c r="B1563" s="328" t="s">
        <v>2135</v>
      </c>
      <c r="C1563" s="329"/>
      <c r="D1563" s="332" t="s">
        <v>49</v>
      </c>
      <c r="E1563" s="293" t="s">
        <v>1437</v>
      </c>
    </row>
    <row r="1564" spans="1:5" x14ac:dyDescent="0.25">
      <c r="A1564" s="327"/>
      <c r="B1564" s="330"/>
      <c r="C1564" s="331"/>
      <c r="D1564" s="333"/>
      <c r="E1564" s="294" t="s">
        <v>1438</v>
      </c>
    </row>
    <row r="1565" spans="1:5" x14ac:dyDescent="0.25">
      <c r="A1565" s="334" t="s">
        <v>2184</v>
      </c>
      <c r="B1565" s="336"/>
      <c r="C1565" s="337"/>
      <c r="D1565" s="340" t="s">
        <v>49</v>
      </c>
      <c r="E1565" s="291" t="s">
        <v>1437</v>
      </c>
    </row>
    <row r="1566" spans="1:5" x14ac:dyDescent="0.25">
      <c r="A1566" s="335"/>
      <c r="B1566" s="338"/>
      <c r="C1566" s="339"/>
      <c r="D1566" s="341"/>
      <c r="E1566" s="292" t="s">
        <v>1438</v>
      </c>
    </row>
    <row r="1567" spans="1:5" x14ac:dyDescent="0.25">
      <c r="A1567" s="289" t="s">
        <v>2194</v>
      </c>
      <c r="B1567" s="315"/>
      <c r="C1567" s="316"/>
      <c r="D1567" s="279" t="s">
        <v>50</v>
      </c>
      <c r="E1567" s="290"/>
    </row>
    <row r="1568" spans="1:5" x14ac:dyDescent="0.25">
      <c r="A1568" s="287" t="s">
        <v>2195</v>
      </c>
      <c r="B1568" s="317"/>
      <c r="C1568" s="318"/>
      <c r="D1568" s="278" t="s">
        <v>50</v>
      </c>
      <c r="E1568" s="288"/>
    </row>
    <row r="1569" spans="1:5" x14ac:dyDescent="0.25">
      <c r="A1569" s="289" t="s">
        <v>2196</v>
      </c>
      <c r="B1569" s="315"/>
      <c r="C1569" s="316"/>
      <c r="D1569" s="279" t="s">
        <v>50</v>
      </c>
      <c r="E1569" s="290"/>
    </row>
    <row r="1570" spans="1:5" x14ac:dyDescent="0.25">
      <c r="A1570" s="287" t="s">
        <v>2197</v>
      </c>
      <c r="B1570" s="317"/>
      <c r="C1570" s="318"/>
      <c r="D1570" s="278" t="s">
        <v>50</v>
      </c>
      <c r="E1570" s="288"/>
    </row>
    <row r="1571" spans="1:5" x14ac:dyDescent="0.25">
      <c r="A1571" s="289" t="s">
        <v>2198</v>
      </c>
      <c r="B1571" s="315"/>
      <c r="C1571" s="316"/>
      <c r="D1571" s="279" t="s">
        <v>50</v>
      </c>
      <c r="E1571" s="290"/>
    </row>
    <row r="1572" spans="1:5" x14ac:dyDescent="0.25">
      <c r="A1572" s="287" t="s">
        <v>2199</v>
      </c>
      <c r="B1572" s="317"/>
      <c r="C1572" s="318"/>
      <c r="D1572" s="278" t="s">
        <v>50</v>
      </c>
      <c r="E1572" s="288"/>
    </row>
    <row r="1573" spans="1:5" x14ac:dyDescent="0.25">
      <c r="A1573" s="289" t="s">
        <v>2200</v>
      </c>
      <c r="B1573" s="315"/>
      <c r="C1573" s="316"/>
      <c r="D1573" s="279" t="s">
        <v>50</v>
      </c>
      <c r="E1573" s="290"/>
    </row>
    <row r="1574" spans="1:5" x14ac:dyDescent="0.25">
      <c r="A1574" s="287" t="s">
        <v>2201</v>
      </c>
      <c r="B1574" s="317"/>
      <c r="C1574" s="318"/>
      <c r="D1574" s="278" t="s">
        <v>50</v>
      </c>
      <c r="E1574" s="288"/>
    </row>
    <row r="1575" spans="1:5" x14ac:dyDescent="0.25">
      <c r="A1575" s="289" t="s">
        <v>2202</v>
      </c>
      <c r="B1575" s="315"/>
      <c r="C1575" s="316"/>
      <c r="D1575" s="279" t="s">
        <v>50</v>
      </c>
      <c r="E1575" s="290"/>
    </row>
    <row r="1576" spans="1:5" x14ac:dyDescent="0.25">
      <c r="A1576" s="287" t="s">
        <v>2203</v>
      </c>
      <c r="B1576" s="317"/>
      <c r="C1576" s="318"/>
      <c r="D1576" s="278" t="s">
        <v>50</v>
      </c>
      <c r="E1576" s="288"/>
    </row>
    <row r="1577" spans="1:5" x14ac:dyDescent="0.25">
      <c r="A1577" s="289" t="s">
        <v>2204</v>
      </c>
      <c r="B1577" s="315"/>
      <c r="C1577" s="316"/>
      <c r="D1577" s="279" t="s">
        <v>50</v>
      </c>
      <c r="E1577" s="290"/>
    </row>
    <row r="1578" spans="1:5" x14ac:dyDescent="0.25">
      <c r="A1578" s="334" t="s">
        <v>2205</v>
      </c>
      <c r="B1578" s="336"/>
      <c r="C1578" s="337"/>
      <c r="D1578" s="340" t="s">
        <v>50</v>
      </c>
      <c r="E1578" s="291" t="s">
        <v>1437</v>
      </c>
    </row>
    <row r="1579" spans="1:5" x14ac:dyDescent="0.25">
      <c r="A1579" s="335"/>
      <c r="B1579" s="338"/>
      <c r="C1579" s="339"/>
      <c r="D1579" s="341"/>
      <c r="E1579" s="292" t="s">
        <v>1438</v>
      </c>
    </row>
    <row r="1580" spans="1:5" x14ac:dyDescent="0.25">
      <c r="A1580" s="289" t="s">
        <v>2206</v>
      </c>
      <c r="B1580" s="315"/>
      <c r="C1580" s="316"/>
      <c r="D1580" s="279" t="s">
        <v>50</v>
      </c>
      <c r="E1580" s="290"/>
    </row>
    <row r="1581" spans="1:5" x14ac:dyDescent="0.25">
      <c r="A1581" s="287" t="s">
        <v>2207</v>
      </c>
      <c r="B1581" s="317"/>
      <c r="C1581" s="318"/>
      <c r="D1581" s="278" t="s">
        <v>50</v>
      </c>
      <c r="E1581" s="288"/>
    </row>
    <row r="1582" spans="1:5" x14ac:dyDescent="0.25">
      <c r="A1582" s="289" t="s">
        <v>2208</v>
      </c>
      <c r="B1582" s="315"/>
      <c r="C1582" s="316"/>
      <c r="D1582" s="279" t="s">
        <v>50</v>
      </c>
      <c r="E1582" s="290"/>
    </row>
    <row r="1583" spans="1:5" x14ac:dyDescent="0.25">
      <c r="A1583" s="287" t="s">
        <v>2209</v>
      </c>
      <c r="B1583" s="317"/>
      <c r="C1583" s="318"/>
      <c r="D1583" s="278" t="s">
        <v>50</v>
      </c>
      <c r="E1583" s="288"/>
    </row>
    <row r="1584" spans="1:5" x14ac:dyDescent="0.25">
      <c r="A1584" s="289" t="s">
        <v>2210</v>
      </c>
      <c r="B1584" s="315"/>
      <c r="C1584" s="316"/>
      <c r="D1584" s="279" t="s">
        <v>50</v>
      </c>
      <c r="E1584" s="290"/>
    </row>
    <row r="1585" spans="1:5" x14ac:dyDescent="0.25">
      <c r="A1585" s="287" t="s">
        <v>2211</v>
      </c>
      <c r="B1585" s="317"/>
      <c r="C1585" s="318"/>
      <c r="D1585" s="278" t="s">
        <v>50</v>
      </c>
      <c r="E1585" s="288"/>
    </row>
    <row r="1586" spans="1:5" x14ac:dyDescent="0.25">
      <c r="A1586" s="289" t="s">
        <v>2212</v>
      </c>
      <c r="B1586" s="315"/>
      <c r="C1586" s="316"/>
      <c r="D1586" s="279" t="s">
        <v>50</v>
      </c>
      <c r="E1586" s="290"/>
    </row>
    <row r="1587" spans="1:5" x14ac:dyDescent="0.25">
      <c r="A1587" s="334" t="s">
        <v>2213</v>
      </c>
      <c r="B1587" s="336" t="s">
        <v>2214</v>
      </c>
      <c r="C1587" s="337"/>
      <c r="D1587" s="340" t="s">
        <v>50</v>
      </c>
      <c r="E1587" s="291" t="s">
        <v>1437</v>
      </c>
    </row>
    <row r="1588" spans="1:5" x14ac:dyDescent="0.25">
      <c r="A1588" s="335"/>
      <c r="B1588" s="338"/>
      <c r="C1588" s="339"/>
      <c r="D1588" s="341"/>
      <c r="E1588" s="292" t="s">
        <v>1438</v>
      </c>
    </row>
    <row r="1589" spans="1:5" x14ac:dyDescent="0.25">
      <c r="A1589" s="326" t="s">
        <v>2215</v>
      </c>
      <c r="B1589" s="328" t="s">
        <v>2214</v>
      </c>
      <c r="C1589" s="329"/>
      <c r="D1589" s="332" t="s">
        <v>50</v>
      </c>
      <c r="E1589" s="293" t="s">
        <v>1437</v>
      </c>
    </row>
    <row r="1590" spans="1:5" x14ac:dyDescent="0.25">
      <c r="A1590" s="327"/>
      <c r="B1590" s="330"/>
      <c r="C1590" s="331"/>
      <c r="D1590" s="333"/>
      <c r="E1590" s="294" t="s">
        <v>1438</v>
      </c>
    </row>
    <row r="1591" spans="1:5" x14ac:dyDescent="0.25">
      <c r="A1591" s="334" t="s">
        <v>2216</v>
      </c>
      <c r="B1591" s="336" t="s">
        <v>2214</v>
      </c>
      <c r="C1591" s="337"/>
      <c r="D1591" s="340" t="s">
        <v>50</v>
      </c>
      <c r="E1591" s="291" t="s">
        <v>1437</v>
      </c>
    </row>
    <row r="1592" spans="1:5" x14ac:dyDescent="0.25">
      <c r="A1592" s="335"/>
      <c r="B1592" s="338"/>
      <c r="C1592" s="339"/>
      <c r="D1592" s="341"/>
      <c r="E1592" s="292" t="s">
        <v>1438</v>
      </c>
    </row>
    <row r="1593" spans="1:5" x14ac:dyDescent="0.25">
      <c r="A1593" s="326" t="s">
        <v>2217</v>
      </c>
      <c r="B1593" s="328" t="s">
        <v>2214</v>
      </c>
      <c r="C1593" s="329"/>
      <c r="D1593" s="332" t="s">
        <v>50</v>
      </c>
      <c r="E1593" s="293" t="s">
        <v>1437</v>
      </c>
    </row>
    <row r="1594" spans="1:5" x14ac:dyDescent="0.25">
      <c r="A1594" s="327"/>
      <c r="B1594" s="330"/>
      <c r="C1594" s="331"/>
      <c r="D1594" s="333"/>
      <c r="E1594" s="294" t="s">
        <v>1438</v>
      </c>
    </row>
    <row r="1595" spans="1:5" x14ac:dyDescent="0.25">
      <c r="A1595" s="334" t="s">
        <v>2218</v>
      </c>
      <c r="B1595" s="336" t="s">
        <v>2214</v>
      </c>
      <c r="C1595" s="337"/>
      <c r="D1595" s="340" t="s">
        <v>50</v>
      </c>
      <c r="E1595" s="291" t="s">
        <v>1437</v>
      </c>
    </row>
    <row r="1596" spans="1:5" x14ac:dyDescent="0.25">
      <c r="A1596" s="335"/>
      <c r="B1596" s="338"/>
      <c r="C1596" s="339"/>
      <c r="D1596" s="341"/>
      <c r="E1596" s="292" t="s">
        <v>1438</v>
      </c>
    </row>
    <row r="1597" spans="1:5" x14ac:dyDescent="0.25">
      <c r="A1597" s="326" t="s">
        <v>2219</v>
      </c>
      <c r="B1597" s="328" t="s">
        <v>2214</v>
      </c>
      <c r="C1597" s="329"/>
      <c r="D1597" s="332" t="s">
        <v>50</v>
      </c>
      <c r="E1597" s="293" t="s">
        <v>1437</v>
      </c>
    </row>
    <row r="1598" spans="1:5" x14ac:dyDescent="0.25">
      <c r="A1598" s="327"/>
      <c r="B1598" s="330"/>
      <c r="C1598" s="331"/>
      <c r="D1598" s="333"/>
      <c r="E1598" s="294" t="s">
        <v>1438</v>
      </c>
    </row>
    <row r="1599" spans="1:5" x14ac:dyDescent="0.25">
      <c r="A1599" s="334" t="s">
        <v>2220</v>
      </c>
      <c r="B1599" s="336" t="s">
        <v>2214</v>
      </c>
      <c r="C1599" s="337"/>
      <c r="D1599" s="340" t="s">
        <v>50</v>
      </c>
      <c r="E1599" s="291" t="s">
        <v>1437</v>
      </c>
    </row>
    <row r="1600" spans="1:5" x14ac:dyDescent="0.25">
      <c r="A1600" s="335"/>
      <c r="B1600" s="338"/>
      <c r="C1600" s="339"/>
      <c r="D1600" s="341"/>
      <c r="E1600" s="292" t="s">
        <v>1438</v>
      </c>
    </row>
    <row r="1601" spans="1:5" x14ac:dyDescent="0.25">
      <c r="A1601" s="326" t="s">
        <v>2221</v>
      </c>
      <c r="B1601" s="328" t="s">
        <v>2214</v>
      </c>
      <c r="C1601" s="329"/>
      <c r="D1601" s="332" t="s">
        <v>50</v>
      </c>
      <c r="E1601" s="293" t="s">
        <v>1437</v>
      </c>
    </row>
    <row r="1602" spans="1:5" x14ac:dyDescent="0.25">
      <c r="A1602" s="327"/>
      <c r="B1602" s="330"/>
      <c r="C1602" s="331"/>
      <c r="D1602" s="333"/>
      <c r="E1602" s="294" t="s">
        <v>1438</v>
      </c>
    </row>
    <row r="1603" spans="1:5" x14ac:dyDescent="0.25">
      <c r="A1603" s="334" t="s">
        <v>2222</v>
      </c>
      <c r="B1603" s="336" t="s">
        <v>2214</v>
      </c>
      <c r="C1603" s="337"/>
      <c r="D1603" s="340" t="s">
        <v>50</v>
      </c>
      <c r="E1603" s="291" t="s">
        <v>1437</v>
      </c>
    </row>
    <row r="1604" spans="1:5" x14ac:dyDescent="0.25">
      <c r="A1604" s="335"/>
      <c r="B1604" s="338"/>
      <c r="C1604" s="339"/>
      <c r="D1604" s="341"/>
      <c r="E1604" s="292" t="s">
        <v>1438</v>
      </c>
    </row>
    <row r="1605" spans="1:5" x14ac:dyDescent="0.25">
      <c r="A1605" s="326" t="s">
        <v>2223</v>
      </c>
      <c r="B1605" s="328" t="s">
        <v>2214</v>
      </c>
      <c r="C1605" s="329"/>
      <c r="D1605" s="332" t="s">
        <v>50</v>
      </c>
      <c r="E1605" s="293" t="s">
        <v>1437</v>
      </c>
    </row>
    <row r="1606" spans="1:5" x14ac:dyDescent="0.25">
      <c r="A1606" s="327"/>
      <c r="B1606" s="330"/>
      <c r="C1606" s="331"/>
      <c r="D1606" s="333"/>
      <c r="E1606" s="294" t="s">
        <v>1438</v>
      </c>
    </row>
    <row r="1607" spans="1:5" x14ac:dyDescent="0.25">
      <c r="A1607" s="334" t="s">
        <v>2224</v>
      </c>
      <c r="B1607" s="336" t="s">
        <v>2214</v>
      </c>
      <c r="C1607" s="337"/>
      <c r="D1607" s="340" t="s">
        <v>50</v>
      </c>
      <c r="E1607" s="291" t="s">
        <v>1437</v>
      </c>
    </row>
    <row r="1608" spans="1:5" x14ac:dyDescent="0.25">
      <c r="A1608" s="335"/>
      <c r="B1608" s="338"/>
      <c r="C1608" s="339"/>
      <c r="D1608" s="341"/>
      <c r="E1608" s="292" t="s">
        <v>1438</v>
      </c>
    </row>
    <row r="1609" spans="1:5" x14ac:dyDescent="0.25">
      <c r="A1609" s="326" t="s">
        <v>2225</v>
      </c>
      <c r="B1609" s="328" t="s">
        <v>2214</v>
      </c>
      <c r="C1609" s="329"/>
      <c r="D1609" s="332" t="s">
        <v>50</v>
      </c>
      <c r="E1609" s="293" t="s">
        <v>1437</v>
      </c>
    </row>
    <row r="1610" spans="1:5" x14ac:dyDescent="0.25">
      <c r="A1610" s="327"/>
      <c r="B1610" s="330"/>
      <c r="C1610" s="331"/>
      <c r="D1610" s="333"/>
      <c r="E1610" s="294" t="s">
        <v>1438</v>
      </c>
    </row>
    <row r="1611" spans="1:5" x14ac:dyDescent="0.25">
      <c r="A1611" s="334" t="s">
        <v>2226</v>
      </c>
      <c r="B1611" s="336" t="s">
        <v>2214</v>
      </c>
      <c r="C1611" s="337"/>
      <c r="D1611" s="340" t="s">
        <v>50</v>
      </c>
      <c r="E1611" s="291" t="s">
        <v>1437</v>
      </c>
    </row>
    <row r="1612" spans="1:5" x14ac:dyDescent="0.25">
      <c r="A1612" s="335"/>
      <c r="B1612" s="338"/>
      <c r="C1612" s="339"/>
      <c r="D1612" s="341"/>
      <c r="E1612" s="292" t="s">
        <v>1438</v>
      </c>
    </row>
    <row r="1613" spans="1:5" x14ac:dyDescent="0.25">
      <c r="A1613" s="326" t="s">
        <v>2227</v>
      </c>
      <c r="B1613" s="328" t="s">
        <v>2214</v>
      </c>
      <c r="C1613" s="329"/>
      <c r="D1613" s="332" t="s">
        <v>50</v>
      </c>
      <c r="E1613" s="293" t="s">
        <v>1437</v>
      </c>
    </row>
    <row r="1614" spans="1:5" x14ac:dyDescent="0.25">
      <c r="A1614" s="327"/>
      <c r="B1614" s="330"/>
      <c r="C1614" s="331"/>
      <c r="D1614" s="333"/>
      <c r="E1614" s="294" t="s">
        <v>1438</v>
      </c>
    </row>
    <row r="1615" spans="1:5" x14ac:dyDescent="0.25">
      <c r="A1615" s="334" t="s">
        <v>2228</v>
      </c>
      <c r="B1615" s="336" t="s">
        <v>2214</v>
      </c>
      <c r="C1615" s="337"/>
      <c r="D1615" s="340" t="s">
        <v>50</v>
      </c>
      <c r="E1615" s="291" t="s">
        <v>1437</v>
      </c>
    </row>
    <row r="1616" spans="1:5" x14ac:dyDescent="0.25">
      <c r="A1616" s="335"/>
      <c r="B1616" s="338"/>
      <c r="C1616" s="339"/>
      <c r="D1616" s="341"/>
      <c r="E1616" s="292" t="s">
        <v>1438</v>
      </c>
    </row>
    <row r="1617" spans="1:5" x14ac:dyDescent="0.25">
      <c r="A1617" s="326" t="s">
        <v>2229</v>
      </c>
      <c r="B1617" s="328" t="s">
        <v>2214</v>
      </c>
      <c r="C1617" s="329"/>
      <c r="D1617" s="332" t="s">
        <v>50</v>
      </c>
      <c r="E1617" s="293" t="s">
        <v>1437</v>
      </c>
    </row>
    <row r="1618" spans="1:5" x14ac:dyDescent="0.25">
      <c r="A1618" s="327"/>
      <c r="B1618" s="330"/>
      <c r="C1618" s="331"/>
      <c r="D1618" s="333"/>
      <c r="E1618" s="294" t="s">
        <v>1438</v>
      </c>
    </row>
    <row r="1619" spans="1:5" x14ac:dyDescent="0.25">
      <c r="A1619" s="334" t="s">
        <v>2230</v>
      </c>
      <c r="B1619" s="336" t="s">
        <v>2214</v>
      </c>
      <c r="C1619" s="337"/>
      <c r="D1619" s="340" t="s">
        <v>50</v>
      </c>
      <c r="E1619" s="291" t="s">
        <v>1437</v>
      </c>
    </row>
    <row r="1620" spans="1:5" x14ac:dyDescent="0.25">
      <c r="A1620" s="335"/>
      <c r="B1620" s="338"/>
      <c r="C1620" s="339"/>
      <c r="D1620" s="341"/>
      <c r="E1620" s="292" t="s">
        <v>1438</v>
      </c>
    </row>
    <row r="1621" spans="1:5" x14ac:dyDescent="0.25">
      <c r="A1621" s="326" t="s">
        <v>2231</v>
      </c>
      <c r="B1621" s="328" t="s">
        <v>2214</v>
      </c>
      <c r="C1621" s="329"/>
      <c r="D1621" s="332" t="s">
        <v>50</v>
      </c>
      <c r="E1621" s="293" t="s">
        <v>1437</v>
      </c>
    </row>
    <row r="1622" spans="1:5" x14ac:dyDescent="0.25">
      <c r="A1622" s="327"/>
      <c r="B1622" s="330"/>
      <c r="C1622" s="331"/>
      <c r="D1622" s="333"/>
      <c r="E1622" s="294" t="s">
        <v>1438</v>
      </c>
    </row>
    <row r="1623" spans="1:5" x14ac:dyDescent="0.25">
      <c r="A1623" s="334" t="s">
        <v>2232</v>
      </c>
      <c r="B1623" s="336" t="s">
        <v>2214</v>
      </c>
      <c r="C1623" s="337"/>
      <c r="D1623" s="340" t="s">
        <v>50</v>
      </c>
      <c r="E1623" s="291" t="s">
        <v>1437</v>
      </c>
    </row>
    <row r="1624" spans="1:5" x14ac:dyDescent="0.25">
      <c r="A1624" s="335"/>
      <c r="B1624" s="338"/>
      <c r="C1624" s="339"/>
      <c r="D1624" s="341"/>
      <c r="E1624" s="292" t="s">
        <v>1438</v>
      </c>
    </row>
    <row r="1625" spans="1:5" x14ac:dyDescent="0.25">
      <c r="A1625" s="326" t="s">
        <v>2233</v>
      </c>
      <c r="B1625" s="328" t="s">
        <v>2214</v>
      </c>
      <c r="C1625" s="329"/>
      <c r="D1625" s="332" t="s">
        <v>50</v>
      </c>
      <c r="E1625" s="293" t="s">
        <v>1437</v>
      </c>
    </row>
    <row r="1626" spans="1:5" x14ac:dyDescent="0.25">
      <c r="A1626" s="327"/>
      <c r="B1626" s="330"/>
      <c r="C1626" s="331"/>
      <c r="D1626" s="333"/>
      <c r="E1626" s="294" t="s">
        <v>1438</v>
      </c>
    </row>
    <row r="1627" spans="1:5" x14ac:dyDescent="0.25">
      <c r="A1627" s="334" t="s">
        <v>2234</v>
      </c>
      <c r="B1627" s="336" t="s">
        <v>2214</v>
      </c>
      <c r="C1627" s="337"/>
      <c r="D1627" s="340" t="s">
        <v>50</v>
      </c>
      <c r="E1627" s="291" t="s">
        <v>1437</v>
      </c>
    </row>
    <row r="1628" spans="1:5" x14ac:dyDescent="0.25">
      <c r="A1628" s="335"/>
      <c r="B1628" s="338"/>
      <c r="C1628" s="339"/>
      <c r="D1628" s="341"/>
      <c r="E1628" s="292" t="s">
        <v>1438</v>
      </c>
    </row>
    <row r="1629" spans="1:5" x14ac:dyDescent="0.25">
      <c r="A1629" s="326" t="s">
        <v>2235</v>
      </c>
      <c r="B1629" s="328" t="s">
        <v>2214</v>
      </c>
      <c r="C1629" s="329"/>
      <c r="D1629" s="332" t="s">
        <v>50</v>
      </c>
      <c r="E1629" s="293" t="s">
        <v>1437</v>
      </c>
    </row>
    <row r="1630" spans="1:5" x14ac:dyDescent="0.25">
      <c r="A1630" s="327"/>
      <c r="B1630" s="330"/>
      <c r="C1630" s="331"/>
      <c r="D1630" s="333"/>
      <c r="E1630" s="294" t="s">
        <v>1438</v>
      </c>
    </row>
    <row r="1631" spans="1:5" x14ac:dyDescent="0.25">
      <c r="A1631" s="334" t="s">
        <v>2236</v>
      </c>
      <c r="B1631" s="336" t="s">
        <v>2214</v>
      </c>
      <c r="C1631" s="337"/>
      <c r="D1631" s="340" t="s">
        <v>50</v>
      </c>
      <c r="E1631" s="291" t="s">
        <v>1437</v>
      </c>
    </row>
    <row r="1632" spans="1:5" x14ac:dyDescent="0.25">
      <c r="A1632" s="335"/>
      <c r="B1632" s="338"/>
      <c r="C1632" s="339"/>
      <c r="D1632" s="341"/>
      <c r="E1632" s="292" t="s">
        <v>1438</v>
      </c>
    </row>
    <row r="1633" spans="1:5" x14ac:dyDescent="0.25">
      <c r="A1633" s="326" t="s">
        <v>2237</v>
      </c>
      <c r="B1633" s="328" t="s">
        <v>2214</v>
      </c>
      <c r="C1633" s="329"/>
      <c r="D1633" s="332" t="s">
        <v>50</v>
      </c>
      <c r="E1633" s="293" t="s">
        <v>1437</v>
      </c>
    </row>
    <row r="1634" spans="1:5" x14ac:dyDescent="0.25">
      <c r="A1634" s="327"/>
      <c r="B1634" s="330"/>
      <c r="C1634" s="331"/>
      <c r="D1634" s="333"/>
      <c r="E1634" s="294" t="s">
        <v>1438</v>
      </c>
    </row>
    <row r="1635" spans="1:5" x14ac:dyDescent="0.25">
      <c r="A1635" s="334" t="s">
        <v>2238</v>
      </c>
      <c r="B1635" s="336" t="s">
        <v>2239</v>
      </c>
      <c r="C1635" s="337"/>
      <c r="D1635" s="340" t="s">
        <v>50</v>
      </c>
      <c r="E1635" s="291" t="s">
        <v>1437</v>
      </c>
    </row>
    <row r="1636" spans="1:5" x14ac:dyDescent="0.25">
      <c r="A1636" s="335"/>
      <c r="B1636" s="338"/>
      <c r="C1636" s="339"/>
      <c r="D1636" s="341"/>
      <c r="E1636" s="292" t="s">
        <v>1438</v>
      </c>
    </row>
    <row r="1637" spans="1:5" x14ac:dyDescent="0.25">
      <c r="A1637" s="326" t="s">
        <v>2240</v>
      </c>
      <c r="B1637" s="328" t="s">
        <v>2239</v>
      </c>
      <c r="C1637" s="329"/>
      <c r="D1637" s="332" t="s">
        <v>50</v>
      </c>
      <c r="E1637" s="293" t="s">
        <v>1437</v>
      </c>
    </row>
    <row r="1638" spans="1:5" x14ac:dyDescent="0.25">
      <c r="A1638" s="327"/>
      <c r="B1638" s="330"/>
      <c r="C1638" s="331"/>
      <c r="D1638" s="333"/>
      <c r="E1638" s="294" t="s">
        <v>1438</v>
      </c>
    </row>
    <row r="1639" spans="1:5" x14ac:dyDescent="0.25">
      <c r="A1639" s="334" t="s">
        <v>2241</v>
      </c>
      <c r="B1639" s="336" t="s">
        <v>2239</v>
      </c>
      <c r="C1639" s="337"/>
      <c r="D1639" s="340" t="s">
        <v>50</v>
      </c>
      <c r="E1639" s="291" t="s">
        <v>1437</v>
      </c>
    </row>
    <row r="1640" spans="1:5" x14ac:dyDescent="0.25">
      <c r="A1640" s="335"/>
      <c r="B1640" s="338"/>
      <c r="C1640" s="339"/>
      <c r="D1640" s="341"/>
      <c r="E1640" s="292" t="s">
        <v>1438</v>
      </c>
    </row>
    <row r="1641" spans="1:5" x14ac:dyDescent="0.25">
      <c r="A1641" s="326" t="s">
        <v>2242</v>
      </c>
      <c r="B1641" s="328" t="s">
        <v>2239</v>
      </c>
      <c r="C1641" s="329"/>
      <c r="D1641" s="332" t="s">
        <v>50</v>
      </c>
      <c r="E1641" s="293" t="s">
        <v>1437</v>
      </c>
    </row>
    <row r="1642" spans="1:5" x14ac:dyDescent="0.25">
      <c r="A1642" s="327"/>
      <c r="B1642" s="330"/>
      <c r="C1642" s="331"/>
      <c r="D1642" s="333"/>
      <c r="E1642" s="294" t="s">
        <v>1438</v>
      </c>
    </row>
    <row r="1643" spans="1:5" x14ac:dyDescent="0.25">
      <c r="A1643" s="334" t="s">
        <v>2243</v>
      </c>
      <c r="B1643" s="336" t="s">
        <v>2239</v>
      </c>
      <c r="C1643" s="337"/>
      <c r="D1643" s="340" t="s">
        <v>50</v>
      </c>
      <c r="E1643" s="291" t="s">
        <v>1437</v>
      </c>
    </row>
    <row r="1644" spans="1:5" x14ac:dyDescent="0.25">
      <c r="A1644" s="335"/>
      <c r="B1644" s="338"/>
      <c r="C1644" s="339"/>
      <c r="D1644" s="341"/>
      <c r="E1644" s="292" t="s">
        <v>1438</v>
      </c>
    </row>
    <row r="1645" spans="1:5" x14ac:dyDescent="0.25">
      <c r="A1645" s="326" t="s">
        <v>2244</v>
      </c>
      <c r="B1645" s="328" t="s">
        <v>2239</v>
      </c>
      <c r="C1645" s="329"/>
      <c r="D1645" s="332" t="s">
        <v>50</v>
      </c>
      <c r="E1645" s="293" t="s">
        <v>1437</v>
      </c>
    </row>
    <row r="1646" spans="1:5" x14ac:dyDescent="0.25">
      <c r="A1646" s="327"/>
      <c r="B1646" s="330"/>
      <c r="C1646" s="331"/>
      <c r="D1646" s="333"/>
      <c r="E1646" s="294" t="s">
        <v>1438</v>
      </c>
    </row>
    <row r="1647" spans="1:5" x14ac:dyDescent="0.25">
      <c r="A1647" s="334" t="s">
        <v>2245</v>
      </c>
      <c r="B1647" s="336" t="s">
        <v>2239</v>
      </c>
      <c r="C1647" s="337"/>
      <c r="D1647" s="340" t="s">
        <v>50</v>
      </c>
      <c r="E1647" s="291" t="s">
        <v>1437</v>
      </c>
    </row>
    <row r="1648" spans="1:5" x14ac:dyDescent="0.25">
      <c r="A1648" s="335"/>
      <c r="B1648" s="338"/>
      <c r="C1648" s="339"/>
      <c r="D1648" s="341"/>
      <c r="E1648" s="292" t="s">
        <v>1438</v>
      </c>
    </row>
    <row r="1649" spans="1:5" x14ac:dyDescent="0.25">
      <c r="A1649" s="326" t="s">
        <v>2246</v>
      </c>
      <c r="B1649" s="328" t="s">
        <v>2247</v>
      </c>
      <c r="C1649" s="329"/>
      <c r="D1649" s="332" t="s">
        <v>50</v>
      </c>
      <c r="E1649" s="293" t="s">
        <v>1437</v>
      </c>
    </row>
    <row r="1650" spans="1:5" x14ac:dyDescent="0.25">
      <c r="A1650" s="327"/>
      <c r="B1650" s="330"/>
      <c r="C1650" s="331"/>
      <c r="D1650" s="333"/>
      <c r="E1650" s="294" t="s">
        <v>1438</v>
      </c>
    </row>
    <row r="1651" spans="1:5" x14ac:dyDescent="0.25">
      <c r="A1651" s="334" t="s">
        <v>2248</v>
      </c>
      <c r="B1651" s="336" t="s">
        <v>2247</v>
      </c>
      <c r="C1651" s="337"/>
      <c r="D1651" s="340" t="s">
        <v>50</v>
      </c>
      <c r="E1651" s="291" t="s">
        <v>1437</v>
      </c>
    </row>
    <row r="1652" spans="1:5" x14ac:dyDescent="0.25">
      <c r="A1652" s="335"/>
      <c r="B1652" s="338"/>
      <c r="C1652" s="339"/>
      <c r="D1652" s="341"/>
      <c r="E1652" s="292" t="s">
        <v>1438</v>
      </c>
    </row>
    <row r="1653" spans="1:5" x14ac:dyDescent="0.25">
      <c r="A1653" s="326" t="s">
        <v>2249</v>
      </c>
      <c r="B1653" s="328" t="s">
        <v>2247</v>
      </c>
      <c r="C1653" s="329"/>
      <c r="D1653" s="332" t="s">
        <v>50</v>
      </c>
      <c r="E1653" s="293" t="s">
        <v>1437</v>
      </c>
    </row>
    <row r="1654" spans="1:5" x14ac:dyDescent="0.25">
      <c r="A1654" s="327"/>
      <c r="B1654" s="330"/>
      <c r="C1654" s="331"/>
      <c r="D1654" s="333"/>
      <c r="E1654" s="294" t="s">
        <v>1438</v>
      </c>
    </row>
    <row r="1655" spans="1:5" x14ac:dyDescent="0.25">
      <c r="A1655" s="334" t="s">
        <v>2250</v>
      </c>
      <c r="B1655" s="336" t="s">
        <v>2247</v>
      </c>
      <c r="C1655" s="337"/>
      <c r="D1655" s="340" t="s">
        <v>50</v>
      </c>
      <c r="E1655" s="291" t="s">
        <v>1437</v>
      </c>
    </row>
    <row r="1656" spans="1:5" x14ac:dyDescent="0.25">
      <c r="A1656" s="335"/>
      <c r="B1656" s="338"/>
      <c r="C1656" s="339"/>
      <c r="D1656" s="341"/>
      <c r="E1656" s="292" t="s">
        <v>1438</v>
      </c>
    </row>
    <row r="1657" spans="1:5" x14ac:dyDescent="0.25">
      <c r="A1657" s="326" t="s">
        <v>2251</v>
      </c>
      <c r="B1657" s="328" t="s">
        <v>2247</v>
      </c>
      <c r="C1657" s="329"/>
      <c r="D1657" s="332" t="s">
        <v>50</v>
      </c>
      <c r="E1657" s="293" t="s">
        <v>1437</v>
      </c>
    </row>
    <row r="1658" spans="1:5" x14ac:dyDescent="0.25">
      <c r="A1658" s="327"/>
      <c r="B1658" s="330"/>
      <c r="C1658" s="331"/>
      <c r="D1658" s="333"/>
      <c r="E1658" s="294" t="s">
        <v>1438</v>
      </c>
    </row>
    <row r="1659" spans="1:5" x14ac:dyDescent="0.25">
      <c r="A1659" s="334" t="s">
        <v>2252</v>
      </c>
      <c r="B1659" s="336" t="s">
        <v>2247</v>
      </c>
      <c r="C1659" s="337"/>
      <c r="D1659" s="340" t="s">
        <v>50</v>
      </c>
      <c r="E1659" s="291" t="s">
        <v>1437</v>
      </c>
    </row>
    <row r="1660" spans="1:5" x14ac:dyDescent="0.25">
      <c r="A1660" s="335"/>
      <c r="B1660" s="338"/>
      <c r="C1660" s="339"/>
      <c r="D1660" s="341"/>
      <c r="E1660" s="292" t="s">
        <v>1438</v>
      </c>
    </row>
    <row r="1661" spans="1:5" x14ac:dyDescent="0.25">
      <c r="A1661" s="326" t="s">
        <v>2253</v>
      </c>
      <c r="B1661" s="328" t="s">
        <v>2247</v>
      </c>
      <c r="C1661" s="329"/>
      <c r="D1661" s="332" t="s">
        <v>50</v>
      </c>
      <c r="E1661" s="293" t="s">
        <v>1437</v>
      </c>
    </row>
    <row r="1662" spans="1:5" x14ac:dyDescent="0.25">
      <c r="A1662" s="327"/>
      <c r="B1662" s="330"/>
      <c r="C1662" s="331"/>
      <c r="D1662" s="333"/>
      <c r="E1662" s="294" t="s">
        <v>1438</v>
      </c>
    </row>
    <row r="1663" spans="1:5" x14ac:dyDescent="0.25">
      <c r="A1663" s="334" t="s">
        <v>2254</v>
      </c>
      <c r="B1663" s="336" t="s">
        <v>2247</v>
      </c>
      <c r="C1663" s="337"/>
      <c r="D1663" s="340" t="s">
        <v>50</v>
      </c>
      <c r="E1663" s="291" t="s">
        <v>1437</v>
      </c>
    </row>
    <row r="1664" spans="1:5" x14ac:dyDescent="0.25">
      <c r="A1664" s="335"/>
      <c r="B1664" s="338"/>
      <c r="C1664" s="339"/>
      <c r="D1664" s="341"/>
      <c r="E1664" s="292" t="s">
        <v>1438</v>
      </c>
    </row>
    <row r="1665" spans="1:5" x14ac:dyDescent="0.25">
      <c r="A1665" s="326" t="s">
        <v>2255</v>
      </c>
      <c r="B1665" s="328" t="s">
        <v>2256</v>
      </c>
      <c r="C1665" s="329"/>
      <c r="D1665" s="332" t="s">
        <v>50</v>
      </c>
      <c r="E1665" s="293" t="s">
        <v>1437</v>
      </c>
    </row>
    <row r="1666" spans="1:5" x14ac:dyDescent="0.25">
      <c r="A1666" s="327"/>
      <c r="B1666" s="330"/>
      <c r="C1666" s="331"/>
      <c r="D1666" s="333"/>
      <c r="E1666" s="294" t="s">
        <v>1438</v>
      </c>
    </row>
    <row r="1667" spans="1:5" x14ac:dyDescent="0.25">
      <c r="A1667" s="334" t="s">
        <v>2257</v>
      </c>
      <c r="B1667" s="336" t="s">
        <v>2256</v>
      </c>
      <c r="C1667" s="337"/>
      <c r="D1667" s="340" t="s">
        <v>50</v>
      </c>
      <c r="E1667" s="291" t="s">
        <v>1437</v>
      </c>
    </row>
    <row r="1668" spans="1:5" x14ac:dyDescent="0.25">
      <c r="A1668" s="335"/>
      <c r="B1668" s="338"/>
      <c r="C1668" s="339"/>
      <c r="D1668" s="341"/>
      <c r="E1668" s="292" t="s">
        <v>1438</v>
      </c>
    </row>
    <row r="1669" spans="1:5" x14ac:dyDescent="0.25">
      <c r="A1669" s="326" t="s">
        <v>2258</v>
      </c>
      <c r="B1669" s="328" t="s">
        <v>2256</v>
      </c>
      <c r="C1669" s="329"/>
      <c r="D1669" s="332" t="s">
        <v>50</v>
      </c>
      <c r="E1669" s="293" t="s">
        <v>1437</v>
      </c>
    </row>
    <row r="1670" spans="1:5" x14ac:dyDescent="0.25">
      <c r="A1670" s="327"/>
      <c r="B1670" s="330"/>
      <c r="C1670" s="331"/>
      <c r="D1670" s="333"/>
      <c r="E1670" s="294" t="s">
        <v>1438</v>
      </c>
    </row>
    <row r="1671" spans="1:5" x14ac:dyDescent="0.25">
      <c r="A1671" s="334" t="s">
        <v>2259</v>
      </c>
      <c r="B1671" s="336" t="s">
        <v>2256</v>
      </c>
      <c r="C1671" s="337"/>
      <c r="D1671" s="340" t="s">
        <v>50</v>
      </c>
      <c r="E1671" s="291" t="s">
        <v>1437</v>
      </c>
    </row>
    <row r="1672" spans="1:5" x14ac:dyDescent="0.25">
      <c r="A1672" s="335"/>
      <c r="B1672" s="338"/>
      <c r="C1672" s="339"/>
      <c r="D1672" s="341"/>
      <c r="E1672" s="292" t="s">
        <v>1438</v>
      </c>
    </row>
    <row r="1673" spans="1:5" x14ac:dyDescent="0.25">
      <c r="A1673" s="326" t="s">
        <v>2260</v>
      </c>
      <c r="B1673" s="328" t="s">
        <v>2256</v>
      </c>
      <c r="C1673" s="329"/>
      <c r="D1673" s="332" t="s">
        <v>50</v>
      </c>
      <c r="E1673" s="293" t="s">
        <v>1437</v>
      </c>
    </row>
    <row r="1674" spans="1:5" x14ac:dyDescent="0.25">
      <c r="A1674" s="327"/>
      <c r="B1674" s="330"/>
      <c r="C1674" s="331"/>
      <c r="D1674" s="333"/>
      <c r="E1674" s="294" t="s">
        <v>1438</v>
      </c>
    </row>
    <row r="1675" spans="1:5" x14ac:dyDescent="0.25">
      <c r="A1675" s="334" t="s">
        <v>2261</v>
      </c>
      <c r="B1675" s="336" t="s">
        <v>2262</v>
      </c>
      <c r="C1675" s="337"/>
      <c r="D1675" s="340" t="s">
        <v>50</v>
      </c>
      <c r="E1675" s="291" t="s">
        <v>1437</v>
      </c>
    </row>
    <row r="1676" spans="1:5" x14ac:dyDescent="0.25">
      <c r="A1676" s="335"/>
      <c r="B1676" s="338"/>
      <c r="C1676" s="339"/>
      <c r="D1676" s="341"/>
      <c r="E1676" s="292" t="s">
        <v>1438</v>
      </c>
    </row>
    <row r="1677" spans="1:5" x14ac:dyDescent="0.25">
      <c r="A1677" s="326" t="s">
        <v>2263</v>
      </c>
      <c r="B1677" s="328" t="s">
        <v>2256</v>
      </c>
      <c r="C1677" s="329"/>
      <c r="D1677" s="332" t="s">
        <v>50</v>
      </c>
      <c r="E1677" s="293" t="s">
        <v>1437</v>
      </c>
    </row>
    <row r="1678" spans="1:5" x14ac:dyDescent="0.25">
      <c r="A1678" s="327"/>
      <c r="B1678" s="330"/>
      <c r="C1678" s="331"/>
      <c r="D1678" s="333"/>
      <c r="E1678" s="294" t="s">
        <v>1438</v>
      </c>
    </row>
    <row r="1679" spans="1:5" x14ac:dyDescent="0.25">
      <c r="A1679" s="334" t="s">
        <v>2264</v>
      </c>
      <c r="B1679" s="336" t="s">
        <v>2256</v>
      </c>
      <c r="C1679" s="337"/>
      <c r="D1679" s="340" t="s">
        <v>50</v>
      </c>
      <c r="E1679" s="291" t="s">
        <v>1437</v>
      </c>
    </row>
    <row r="1680" spans="1:5" x14ac:dyDescent="0.25">
      <c r="A1680" s="335"/>
      <c r="B1680" s="338"/>
      <c r="C1680" s="339"/>
      <c r="D1680" s="341"/>
      <c r="E1680" s="292" t="s">
        <v>1438</v>
      </c>
    </row>
    <row r="1681" spans="1:5" x14ac:dyDescent="0.25">
      <c r="A1681" s="326" t="s">
        <v>2265</v>
      </c>
      <c r="B1681" s="328" t="s">
        <v>2262</v>
      </c>
      <c r="C1681" s="329"/>
      <c r="D1681" s="332" t="s">
        <v>50</v>
      </c>
      <c r="E1681" s="293" t="s">
        <v>1437</v>
      </c>
    </row>
    <row r="1682" spans="1:5" x14ac:dyDescent="0.25">
      <c r="A1682" s="327"/>
      <c r="B1682" s="330"/>
      <c r="C1682" s="331"/>
      <c r="D1682" s="333"/>
      <c r="E1682" s="294" t="s">
        <v>1438</v>
      </c>
    </row>
    <row r="1683" spans="1:5" x14ac:dyDescent="0.25">
      <c r="A1683" s="334" t="s">
        <v>2266</v>
      </c>
      <c r="B1683" s="336" t="s">
        <v>2262</v>
      </c>
      <c r="C1683" s="337"/>
      <c r="D1683" s="340" t="s">
        <v>50</v>
      </c>
      <c r="E1683" s="291" t="s">
        <v>1437</v>
      </c>
    </row>
    <row r="1684" spans="1:5" x14ac:dyDescent="0.25">
      <c r="A1684" s="335"/>
      <c r="B1684" s="338"/>
      <c r="C1684" s="339"/>
      <c r="D1684" s="341"/>
      <c r="E1684" s="292" t="s">
        <v>1438</v>
      </c>
    </row>
    <row r="1685" spans="1:5" x14ac:dyDescent="0.25">
      <c r="A1685" s="326" t="s">
        <v>2267</v>
      </c>
      <c r="B1685" s="328" t="s">
        <v>2256</v>
      </c>
      <c r="C1685" s="329"/>
      <c r="D1685" s="332" t="s">
        <v>50</v>
      </c>
      <c r="E1685" s="293" t="s">
        <v>1437</v>
      </c>
    </row>
    <row r="1686" spans="1:5" x14ac:dyDescent="0.25">
      <c r="A1686" s="327"/>
      <c r="B1686" s="330"/>
      <c r="C1686" s="331"/>
      <c r="D1686" s="333"/>
      <c r="E1686" s="294" t="s">
        <v>1438</v>
      </c>
    </row>
    <row r="1687" spans="1:5" x14ac:dyDescent="0.25">
      <c r="A1687" s="334" t="s">
        <v>2268</v>
      </c>
      <c r="B1687" s="336" t="s">
        <v>2256</v>
      </c>
      <c r="C1687" s="337"/>
      <c r="D1687" s="340" t="s">
        <v>50</v>
      </c>
      <c r="E1687" s="291" t="s">
        <v>1437</v>
      </c>
    </row>
    <row r="1688" spans="1:5" x14ac:dyDescent="0.25">
      <c r="A1688" s="335"/>
      <c r="B1688" s="338"/>
      <c r="C1688" s="339"/>
      <c r="D1688" s="341"/>
      <c r="E1688" s="292" t="s">
        <v>1438</v>
      </c>
    </row>
    <row r="1689" spans="1:5" x14ac:dyDescent="0.25">
      <c r="A1689" s="326" t="s">
        <v>2269</v>
      </c>
      <c r="B1689" s="328" t="s">
        <v>2256</v>
      </c>
      <c r="C1689" s="329"/>
      <c r="D1689" s="332" t="s">
        <v>50</v>
      </c>
      <c r="E1689" s="293" t="s">
        <v>1437</v>
      </c>
    </row>
    <row r="1690" spans="1:5" x14ac:dyDescent="0.25">
      <c r="A1690" s="327"/>
      <c r="B1690" s="330"/>
      <c r="C1690" s="331"/>
      <c r="D1690" s="333"/>
      <c r="E1690" s="294" t="s">
        <v>1438</v>
      </c>
    </row>
    <row r="1691" spans="1:5" x14ac:dyDescent="0.25">
      <c r="A1691" s="334" t="s">
        <v>2270</v>
      </c>
      <c r="B1691" s="336" t="s">
        <v>2262</v>
      </c>
      <c r="C1691" s="337"/>
      <c r="D1691" s="340" t="s">
        <v>50</v>
      </c>
      <c r="E1691" s="291" t="s">
        <v>1437</v>
      </c>
    </row>
    <row r="1692" spans="1:5" x14ac:dyDescent="0.25">
      <c r="A1692" s="335"/>
      <c r="B1692" s="338"/>
      <c r="C1692" s="339"/>
      <c r="D1692" s="341"/>
      <c r="E1692" s="292" t="s">
        <v>1438</v>
      </c>
    </row>
    <row r="1693" spans="1:5" x14ac:dyDescent="0.25">
      <c r="A1693" s="326" t="s">
        <v>2271</v>
      </c>
      <c r="B1693" s="328" t="s">
        <v>2256</v>
      </c>
      <c r="C1693" s="329"/>
      <c r="D1693" s="332" t="s">
        <v>50</v>
      </c>
      <c r="E1693" s="293" t="s">
        <v>1437</v>
      </c>
    </row>
    <row r="1694" spans="1:5" x14ac:dyDescent="0.25">
      <c r="A1694" s="327"/>
      <c r="B1694" s="330"/>
      <c r="C1694" s="331"/>
      <c r="D1694" s="333"/>
      <c r="E1694" s="294" t="s">
        <v>1438</v>
      </c>
    </row>
    <row r="1695" spans="1:5" x14ac:dyDescent="0.25">
      <c r="A1695" s="334" t="s">
        <v>2272</v>
      </c>
      <c r="B1695" s="336" t="s">
        <v>2256</v>
      </c>
      <c r="C1695" s="337"/>
      <c r="D1695" s="340" t="s">
        <v>50</v>
      </c>
      <c r="E1695" s="291" t="s">
        <v>1437</v>
      </c>
    </row>
    <row r="1696" spans="1:5" x14ac:dyDescent="0.25">
      <c r="A1696" s="335"/>
      <c r="B1696" s="338"/>
      <c r="C1696" s="339"/>
      <c r="D1696" s="341"/>
      <c r="E1696" s="292" t="s">
        <v>1438</v>
      </c>
    </row>
    <row r="1697" spans="1:5" x14ac:dyDescent="0.25">
      <c r="A1697" s="326" t="s">
        <v>2273</v>
      </c>
      <c r="B1697" s="328" t="s">
        <v>2256</v>
      </c>
      <c r="C1697" s="329"/>
      <c r="D1697" s="332" t="s">
        <v>50</v>
      </c>
      <c r="E1697" s="293" t="s">
        <v>1437</v>
      </c>
    </row>
    <row r="1698" spans="1:5" x14ac:dyDescent="0.25">
      <c r="A1698" s="327"/>
      <c r="B1698" s="330"/>
      <c r="C1698" s="331"/>
      <c r="D1698" s="333"/>
      <c r="E1698" s="294" t="s">
        <v>1438</v>
      </c>
    </row>
    <row r="1699" spans="1:5" x14ac:dyDescent="0.25">
      <c r="A1699" s="334" t="s">
        <v>2274</v>
      </c>
      <c r="B1699" s="336" t="s">
        <v>2256</v>
      </c>
      <c r="C1699" s="337"/>
      <c r="D1699" s="340" t="s">
        <v>50</v>
      </c>
      <c r="E1699" s="291" t="s">
        <v>1437</v>
      </c>
    </row>
    <row r="1700" spans="1:5" x14ac:dyDescent="0.25">
      <c r="A1700" s="335"/>
      <c r="B1700" s="338"/>
      <c r="C1700" s="339"/>
      <c r="D1700" s="341"/>
      <c r="E1700" s="292" t="s">
        <v>1438</v>
      </c>
    </row>
    <row r="1701" spans="1:5" x14ac:dyDescent="0.25">
      <c r="A1701" s="326" t="s">
        <v>2275</v>
      </c>
      <c r="B1701" s="328" t="s">
        <v>2256</v>
      </c>
      <c r="C1701" s="329"/>
      <c r="D1701" s="332" t="s">
        <v>50</v>
      </c>
      <c r="E1701" s="293" t="s">
        <v>1437</v>
      </c>
    </row>
    <row r="1702" spans="1:5" x14ac:dyDescent="0.25">
      <c r="A1702" s="327"/>
      <c r="B1702" s="330"/>
      <c r="C1702" s="331"/>
      <c r="D1702" s="333"/>
      <c r="E1702" s="294" t="s">
        <v>1438</v>
      </c>
    </row>
    <row r="1703" spans="1:5" x14ac:dyDescent="0.25">
      <c r="A1703" s="334" t="s">
        <v>2276</v>
      </c>
      <c r="B1703" s="336" t="s">
        <v>2256</v>
      </c>
      <c r="C1703" s="337"/>
      <c r="D1703" s="340" t="s">
        <v>50</v>
      </c>
      <c r="E1703" s="291" t="s">
        <v>1437</v>
      </c>
    </row>
    <row r="1704" spans="1:5" x14ac:dyDescent="0.25">
      <c r="A1704" s="335"/>
      <c r="B1704" s="338"/>
      <c r="C1704" s="339"/>
      <c r="D1704" s="341"/>
      <c r="E1704" s="292" t="s">
        <v>1438</v>
      </c>
    </row>
    <row r="1705" spans="1:5" x14ac:dyDescent="0.25">
      <c r="A1705" s="326" t="s">
        <v>2277</v>
      </c>
      <c r="B1705" s="328" t="s">
        <v>2278</v>
      </c>
      <c r="C1705" s="329"/>
      <c r="D1705" s="332" t="s">
        <v>50</v>
      </c>
      <c r="E1705" s="293" t="s">
        <v>1437</v>
      </c>
    </row>
    <row r="1706" spans="1:5" x14ac:dyDescent="0.25">
      <c r="A1706" s="327"/>
      <c r="B1706" s="330"/>
      <c r="C1706" s="331"/>
      <c r="D1706" s="333"/>
      <c r="E1706" s="294" t="s">
        <v>1438</v>
      </c>
    </row>
    <row r="1707" spans="1:5" x14ac:dyDescent="0.25">
      <c r="A1707" s="334" t="s">
        <v>2279</v>
      </c>
      <c r="B1707" s="336" t="s">
        <v>2278</v>
      </c>
      <c r="C1707" s="337"/>
      <c r="D1707" s="340" t="s">
        <v>50</v>
      </c>
      <c r="E1707" s="291" t="s">
        <v>1437</v>
      </c>
    </row>
    <row r="1708" spans="1:5" x14ac:dyDescent="0.25">
      <c r="A1708" s="335"/>
      <c r="B1708" s="338"/>
      <c r="C1708" s="339"/>
      <c r="D1708" s="341"/>
      <c r="E1708" s="292" t="s">
        <v>1438</v>
      </c>
    </row>
    <row r="1709" spans="1:5" x14ac:dyDescent="0.25">
      <c r="A1709" s="326" t="s">
        <v>2280</v>
      </c>
      <c r="B1709" s="328" t="s">
        <v>2278</v>
      </c>
      <c r="C1709" s="329"/>
      <c r="D1709" s="332" t="s">
        <v>50</v>
      </c>
      <c r="E1709" s="293" t="s">
        <v>1437</v>
      </c>
    </row>
    <row r="1710" spans="1:5" x14ac:dyDescent="0.25">
      <c r="A1710" s="327"/>
      <c r="B1710" s="330"/>
      <c r="C1710" s="331"/>
      <c r="D1710" s="333"/>
      <c r="E1710" s="294" t="s">
        <v>1438</v>
      </c>
    </row>
    <row r="1711" spans="1:5" x14ac:dyDescent="0.25">
      <c r="A1711" s="334" t="s">
        <v>2281</v>
      </c>
      <c r="B1711" s="336" t="s">
        <v>2278</v>
      </c>
      <c r="C1711" s="337"/>
      <c r="D1711" s="340" t="s">
        <v>50</v>
      </c>
      <c r="E1711" s="291" t="s">
        <v>1437</v>
      </c>
    </row>
    <row r="1712" spans="1:5" x14ac:dyDescent="0.25">
      <c r="A1712" s="335"/>
      <c r="B1712" s="338"/>
      <c r="C1712" s="339"/>
      <c r="D1712" s="341"/>
      <c r="E1712" s="292" t="s">
        <v>1438</v>
      </c>
    </row>
    <row r="1713" spans="1:5" x14ac:dyDescent="0.25">
      <c r="A1713" s="326" t="s">
        <v>2282</v>
      </c>
      <c r="B1713" s="328" t="s">
        <v>2278</v>
      </c>
      <c r="C1713" s="329"/>
      <c r="D1713" s="332" t="s">
        <v>50</v>
      </c>
      <c r="E1713" s="293" t="s">
        <v>1437</v>
      </c>
    </row>
    <row r="1714" spans="1:5" x14ac:dyDescent="0.25">
      <c r="A1714" s="327"/>
      <c r="B1714" s="330"/>
      <c r="C1714" s="331"/>
      <c r="D1714" s="333"/>
      <c r="E1714" s="294" t="s">
        <v>1438</v>
      </c>
    </row>
    <row r="1715" spans="1:5" x14ac:dyDescent="0.25">
      <c r="A1715" s="334" t="s">
        <v>2283</v>
      </c>
      <c r="B1715" s="336" t="s">
        <v>2278</v>
      </c>
      <c r="C1715" s="337"/>
      <c r="D1715" s="340" t="s">
        <v>50</v>
      </c>
      <c r="E1715" s="291" t="s">
        <v>1437</v>
      </c>
    </row>
    <row r="1716" spans="1:5" x14ac:dyDescent="0.25">
      <c r="A1716" s="335"/>
      <c r="B1716" s="338"/>
      <c r="C1716" s="339"/>
      <c r="D1716" s="341"/>
      <c r="E1716" s="292" t="s">
        <v>1438</v>
      </c>
    </row>
    <row r="1717" spans="1:5" x14ac:dyDescent="0.25">
      <c r="A1717" s="326" t="s">
        <v>2284</v>
      </c>
      <c r="B1717" s="328" t="s">
        <v>2278</v>
      </c>
      <c r="C1717" s="329"/>
      <c r="D1717" s="332" t="s">
        <v>50</v>
      </c>
      <c r="E1717" s="293" t="s">
        <v>1437</v>
      </c>
    </row>
    <row r="1718" spans="1:5" x14ac:dyDescent="0.25">
      <c r="A1718" s="327"/>
      <c r="B1718" s="330"/>
      <c r="C1718" s="331"/>
      <c r="D1718" s="333"/>
      <c r="E1718" s="294" t="s">
        <v>1438</v>
      </c>
    </row>
    <row r="1719" spans="1:5" x14ac:dyDescent="0.25">
      <c r="A1719" s="334" t="s">
        <v>2246</v>
      </c>
      <c r="B1719" s="336" t="s">
        <v>2278</v>
      </c>
      <c r="C1719" s="337"/>
      <c r="D1719" s="340" t="s">
        <v>50</v>
      </c>
      <c r="E1719" s="291" t="s">
        <v>1437</v>
      </c>
    </row>
    <row r="1720" spans="1:5" x14ac:dyDescent="0.25">
      <c r="A1720" s="335"/>
      <c r="B1720" s="338"/>
      <c r="C1720" s="339"/>
      <c r="D1720" s="341"/>
      <c r="E1720" s="292" t="s">
        <v>1438</v>
      </c>
    </row>
    <row r="1721" spans="1:5" x14ac:dyDescent="0.25">
      <c r="A1721" s="326" t="s">
        <v>2285</v>
      </c>
      <c r="B1721" s="328" t="s">
        <v>2286</v>
      </c>
      <c r="C1721" s="329"/>
      <c r="D1721" s="332" t="s">
        <v>50</v>
      </c>
      <c r="E1721" s="293" t="s">
        <v>1437</v>
      </c>
    </row>
    <row r="1722" spans="1:5" x14ac:dyDescent="0.25">
      <c r="A1722" s="327"/>
      <c r="B1722" s="330"/>
      <c r="C1722" s="331"/>
      <c r="D1722" s="333"/>
      <c r="E1722" s="294" t="s">
        <v>1438</v>
      </c>
    </row>
    <row r="1723" spans="1:5" x14ac:dyDescent="0.25">
      <c r="A1723" s="334" t="s">
        <v>2287</v>
      </c>
      <c r="B1723" s="336" t="s">
        <v>2286</v>
      </c>
      <c r="C1723" s="337"/>
      <c r="D1723" s="340" t="s">
        <v>50</v>
      </c>
      <c r="E1723" s="291" t="s">
        <v>1437</v>
      </c>
    </row>
    <row r="1724" spans="1:5" x14ac:dyDescent="0.25">
      <c r="A1724" s="335"/>
      <c r="B1724" s="338"/>
      <c r="C1724" s="339"/>
      <c r="D1724" s="341"/>
      <c r="E1724" s="292" t="s">
        <v>1438</v>
      </c>
    </row>
    <row r="1725" spans="1:5" x14ac:dyDescent="0.25">
      <c r="A1725" s="326" t="s">
        <v>2288</v>
      </c>
      <c r="B1725" s="328" t="s">
        <v>2286</v>
      </c>
      <c r="C1725" s="329"/>
      <c r="D1725" s="332" t="s">
        <v>50</v>
      </c>
      <c r="E1725" s="293" t="s">
        <v>1437</v>
      </c>
    </row>
    <row r="1726" spans="1:5" x14ac:dyDescent="0.25">
      <c r="A1726" s="327"/>
      <c r="B1726" s="330"/>
      <c r="C1726" s="331"/>
      <c r="D1726" s="333"/>
      <c r="E1726" s="294" t="s">
        <v>1438</v>
      </c>
    </row>
    <row r="1727" spans="1:5" x14ac:dyDescent="0.25">
      <c r="A1727" s="334" t="s">
        <v>2289</v>
      </c>
      <c r="B1727" s="336" t="s">
        <v>2286</v>
      </c>
      <c r="C1727" s="337"/>
      <c r="D1727" s="340" t="s">
        <v>50</v>
      </c>
      <c r="E1727" s="291" t="s">
        <v>1437</v>
      </c>
    </row>
    <row r="1728" spans="1:5" x14ac:dyDescent="0.25">
      <c r="A1728" s="335"/>
      <c r="B1728" s="338"/>
      <c r="C1728" s="339"/>
      <c r="D1728" s="341"/>
      <c r="E1728" s="292" t="s">
        <v>1438</v>
      </c>
    </row>
    <row r="1729" spans="1:5" x14ac:dyDescent="0.25">
      <c r="A1729" s="326" t="s">
        <v>2290</v>
      </c>
      <c r="B1729" s="328" t="s">
        <v>2286</v>
      </c>
      <c r="C1729" s="329"/>
      <c r="D1729" s="332" t="s">
        <v>50</v>
      </c>
      <c r="E1729" s="293" t="s">
        <v>1437</v>
      </c>
    </row>
    <row r="1730" spans="1:5" x14ac:dyDescent="0.25">
      <c r="A1730" s="327"/>
      <c r="B1730" s="330"/>
      <c r="C1730" s="331"/>
      <c r="D1730" s="333"/>
      <c r="E1730" s="294" t="s">
        <v>1438</v>
      </c>
    </row>
    <row r="1731" spans="1:5" x14ac:dyDescent="0.25">
      <c r="A1731" s="334" t="s">
        <v>2291</v>
      </c>
      <c r="B1731" s="336" t="s">
        <v>2286</v>
      </c>
      <c r="C1731" s="337"/>
      <c r="D1731" s="340" t="s">
        <v>50</v>
      </c>
      <c r="E1731" s="291" t="s">
        <v>1437</v>
      </c>
    </row>
    <row r="1732" spans="1:5" x14ac:dyDescent="0.25">
      <c r="A1732" s="335"/>
      <c r="B1732" s="338"/>
      <c r="C1732" s="339"/>
      <c r="D1732" s="341"/>
      <c r="E1732" s="292" t="s">
        <v>1438</v>
      </c>
    </row>
    <row r="1733" spans="1:5" x14ac:dyDescent="0.25">
      <c r="A1733" s="326" t="s">
        <v>2292</v>
      </c>
      <c r="B1733" s="328" t="s">
        <v>2286</v>
      </c>
      <c r="C1733" s="329"/>
      <c r="D1733" s="332" t="s">
        <v>50</v>
      </c>
      <c r="E1733" s="293" t="s">
        <v>1437</v>
      </c>
    </row>
    <row r="1734" spans="1:5" x14ac:dyDescent="0.25">
      <c r="A1734" s="327"/>
      <c r="B1734" s="330"/>
      <c r="C1734" s="331"/>
      <c r="D1734" s="333"/>
      <c r="E1734" s="294" t="s">
        <v>1438</v>
      </c>
    </row>
    <row r="1735" spans="1:5" x14ac:dyDescent="0.25">
      <c r="A1735" s="334" t="s">
        <v>2293</v>
      </c>
      <c r="B1735" s="336" t="s">
        <v>2286</v>
      </c>
      <c r="C1735" s="337"/>
      <c r="D1735" s="340" t="s">
        <v>50</v>
      </c>
      <c r="E1735" s="291" t="s">
        <v>1437</v>
      </c>
    </row>
    <row r="1736" spans="1:5" x14ac:dyDescent="0.25">
      <c r="A1736" s="335"/>
      <c r="B1736" s="338"/>
      <c r="C1736" s="339"/>
      <c r="D1736" s="341"/>
      <c r="E1736" s="292" t="s">
        <v>1438</v>
      </c>
    </row>
    <row r="1737" spans="1:5" x14ac:dyDescent="0.25">
      <c r="A1737" s="326" t="s">
        <v>2294</v>
      </c>
      <c r="B1737" s="328" t="s">
        <v>2286</v>
      </c>
      <c r="C1737" s="329"/>
      <c r="D1737" s="332" t="s">
        <v>50</v>
      </c>
      <c r="E1737" s="293" t="s">
        <v>1437</v>
      </c>
    </row>
    <row r="1738" spans="1:5" x14ac:dyDescent="0.25">
      <c r="A1738" s="327"/>
      <c r="B1738" s="330"/>
      <c r="C1738" s="331"/>
      <c r="D1738" s="333"/>
      <c r="E1738" s="294" t="s">
        <v>1438</v>
      </c>
    </row>
    <row r="1739" spans="1:5" x14ac:dyDescent="0.25">
      <c r="A1739" s="334" t="s">
        <v>2295</v>
      </c>
      <c r="B1739" s="336" t="s">
        <v>2286</v>
      </c>
      <c r="C1739" s="337"/>
      <c r="D1739" s="340" t="s">
        <v>50</v>
      </c>
      <c r="E1739" s="291" t="s">
        <v>1437</v>
      </c>
    </row>
    <row r="1740" spans="1:5" x14ac:dyDescent="0.25">
      <c r="A1740" s="335"/>
      <c r="B1740" s="338"/>
      <c r="C1740" s="339"/>
      <c r="D1740" s="341"/>
      <c r="E1740" s="292" t="s">
        <v>1438</v>
      </c>
    </row>
    <row r="1741" spans="1:5" x14ac:dyDescent="0.25">
      <c r="A1741" s="326" t="s">
        <v>2296</v>
      </c>
      <c r="B1741" s="328" t="s">
        <v>2286</v>
      </c>
      <c r="C1741" s="329"/>
      <c r="D1741" s="332" t="s">
        <v>50</v>
      </c>
      <c r="E1741" s="293" t="s">
        <v>1437</v>
      </c>
    </row>
    <row r="1742" spans="1:5" x14ac:dyDescent="0.25">
      <c r="A1742" s="327"/>
      <c r="B1742" s="330"/>
      <c r="C1742" s="331"/>
      <c r="D1742" s="333"/>
      <c r="E1742" s="294" t="s">
        <v>1438</v>
      </c>
    </row>
    <row r="1743" spans="1:5" x14ac:dyDescent="0.25">
      <c r="A1743" s="334" t="s">
        <v>2297</v>
      </c>
      <c r="B1743" s="336" t="s">
        <v>2286</v>
      </c>
      <c r="C1743" s="337"/>
      <c r="D1743" s="340" t="s">
        <v>50</v>
      </c>
      <c r="E1743" s="291" t="s">
        <v>1437</v>
      </c>
    </row>
    <row r="1744" spans="1:5" x14ac:dyDescent="0.25">
      <c r="A1744" s="335"/>
      <c r="B1744" s="338"/>
      <c r="C1744" s="339"/>
      <c r="D1744" s="341"/>
      <c r="E1744" s="292" t="s">
        <v>1438</v>
      </c>
    </row>
    <row r="1745" spans="1:5" x14ac:dyDescent="0.25">
      <c r="A1745" s="326" t="s">
        <v>2298</v>
      </c>
      <c r="B1745" s="328" t="s">
        <v>2286</v>
      </c>
      <c r="C1745" s="329"/>
      <c r="D1745" s="332" t="s">
        <v>50</v>
      </c>
      <c r="E1745" s="293" t="s">
        <v>1437</v>
      </c>
    </row>
    <row r="1746" spans="1:5" x14ac:dyDescent="0.25">
      <c r="A1746" s="327"/>
      <c r="B1746" s="330"/>
      <c r="C1746" s="331"/>
      <c r="D1746" s="333"/>
      <c r="E1746" s="294" t="s">
        <v>1438</v>
      </c>
    </row>
    <row r="1747" spans="1:5" x14ac:dyDescent="0.25">
      <c r="A1747" s="334" t="s">
        <v>2299</v>
      </c>
      <c r="B1747" s="336" t="s">
        <v>2300</v>
      </c>
      <c r="C1747" s="337"/>
      <c r="D1747" s="340" t="s">
        <v>50</v>
      </c>
      <c r="E1747" s="291" t="s">
        <v>1437</v>
      </c>
    </row>
    <row r="1748" spans="1:5" x14ac:dyDescent="0.25">
      <c r="A1748" s="335"/>
      <c r="B1748" s="338"/>
      <c r="C1748" s="339"/>
      <c r="D1748" s="341"/>
      <c r="E1748" s="292" t="s">
        <v>1438</v>
      </c>
    </row>
    <row r="1749" spans="1:5" x14ac:dyDescent="0.25">
      <c r="A1749" s="326" t="s">
        <v>2301</v>
      </c>
      <c r="B1749" s="328" t="s">
        <v>2300</v>
      </c>
      <c r="C1749" s="329"/>
      <c r="D1749" s="332" t="s">
        <v>50</v>
      </c>
      <c r="E1749" s="293" t="s">
        <v>1437</v>
      </c>
    </row>
    <row r="1750" spans="1:5" x14ac:dyDescent="0.25">
      <c r="A1750" s="327"/>
      <c r="B1750" s="330"/>
      <c r="C1750" s="331"/>
      <c r="D1750" s="333"/>
      <c r="E1750" s="294" t="s">
        <v>1438</v>
      </c>
    </row>
    <row r="1751" spans="1:5" x14ac:dyDescent="0.25">
      <c r="A1751" s="334" t="s">
        <v>2302</v>
      </c>
      <c r="B1751" s="336" t="s">
        <v>2300</v>
      </c>
      <c r="C1751" s="337"/>
      <c r="D1751" s="340" t="s">
        <v>50</v>
      </c>
      <c r="E1751" s="291" t="s">
        <v>1437</v>
      </c>
    </row>
    <row r="1752" spans="1:5" x14ac:dyDescent="0.25">
      <c r="A1752" s="335"/>
      <c r="B1752" s="338"/>
      <c r="C1752" s="339"/>
      <c r="D1752" s="341"/>
      <c r="E1752" s="292" t="s">
        <v>1438</v>
      </c>
    </row>
    <row r="1753" spans="1:5" x14ac:dyDescent="0.25">
      <c r="A1753" s="326" t="s">
        <v>2303</v>
      </c>
      <c r="B1753" s="328" t="s">
        <v>2300</v>
      </c>
      <c r="C1753" s="329"/>
      <c r="D1753" s="332" t="s">
        <v>50</v>
      </c>
      <c r="E1753" s="293" t="s">
        <v>1437</v>
      </c>
    </row>
    <row r="1754" spans="1:5" x14ac:dyDescent="0.25">
      <c r="A1754" s="327"/>
      <c r="B1754" s="330"/>
      <c r="C1754" s="331"/>
      <c r="D1754" s="333"/>
      <c r="E1754" s="294" t="s">
        <v>1438</v>
      </c>
    </row>
    <row r="1755" spans="1:5" x14ac:dyDescent="0.25">
      <c r="A1755" s="334" t="s">
        <v>2304</v>
      </c>
      <c r="B1755" s="336" t="s">
        <v>2300</v>
      </c>
      <c r="C1755" s="337"/>
      <c r="D1755" s="340" t="s">
        <v>50</v>
      </c>
      <c r="E1755" s="291" t="s">
        <v>1437</v>
      </c>
    </row>
    <row r="1756" spans="1:5" x14ac:dyDescent="0.25">
      <c r="A1756" s="335"/>
      <c r="B1756" s="338"/>
      <c r="C1756" s="339"/>
      <c r="D1756" s="341"/>
      <c r="E1756" s="292" t="s">
        <v>1438</v>
      </c>
    </row>
    <row r="1757" spans="1:5" x14ac:dyDescent="0.25">
      <c r="A1757" s="326" t="s">
        <v>2305</v>
      </c>
      <c r="B1757" s="328" t="s">
        <v>2306</v>
      </c>
      <c r="C1757" s="329"/>
      <c r="D1757" s="332" t="s">
        <v>50</v>
      </c>
      <c r="E1757" s="293" t="s">
        <v>1437</v>
      </c>
    </row>
    <row r="1758" spans="1:5" x14ac:dyDescent="0.25">
      <c r="A1758" s="327"/>
      <c r="B1758" s="330"/>
      <c r="C1758" s="331"/>
      <c r="D1758" s="333"/>
      <c r="E1758" s="294" t="s">
        <v>1438</v>
      </c>
    </row>
    <row r="1759" spans="1:5" x14ac:dyDescent="0.25">
      <c r="A1759" s="334" t="s">
        <v>2307</v>
      </c>
      <c r="B1759" s="336" t="s">
        <v>2306</v>
      </c>
      <c r="C1759" s="337"/>
      <c r="D1759" s="340" t="s">
        <v>50</v>
      </c>
      <c r="E1759" s="291" t="s">
        <v>1437</v>
      </c>
    </row>
    <row r="1760" spans="1:5" x14ac:dyDescent="0.25">
      <c r="A1760" s="335"/>
      <c r="B1760" s="338"/>
      <c r="C1760" s="339"/>
      <c r="D1760" s="341"/>
      <c r="E1760" s="292" t="s">
        <v>1438</v>
      </c>
    </row>
    <row r="1761" spans="1:5" x14ac:dyDescent="0.25">
      <c r="A1761" s="326" t="s">
        <v>2308</v>
      </c>
      <c r="B1761" s="328" t="s">
        <v>2306</v>
      </c>
      <c r="C1761" s="329"/>
      <c r="D1761" s="332" t="s">
        <v>50</v>
      </c>
      <c r="E1761" s="293" t="s">
        <v>1437</v>
      </c>
    </row>
    <row r="1762" spans="1:5" x14ac:dyDescent="0.25">
      <c r="A1762" s="327"/>
      <c r="B1762" s="330"/>
      <c r="C1762" s="331"/>
      <c r="D1762" s="333"/>
      <c r="E1762" s="294" t="s">
        <v>1438</v>
      </c>
    </row>
    <row r="1763" spans="1:5" x14ac:dyDescent="0.25">
      <c r="A1763" s="334" t="s">
        <v>2309</v>
      </c>
      <c r="B1763" s="336" t="s">
        <v>2306</v>
      </c>
      <c r="C1763" s="337"/>
      <c r="D1763" s="340" t="s">
        <v>50</v>
      </c>
      <c r="E1763" s="291" t="s">
        <v>1437</v>
      </c>
    </row>
    <row r="1764" spans="1:5" x14ac:dyDescent="0.25">
      <c r="A1764" s="335"/>
      <c r="B1764" s="338"/>
      <c r="C1764" s="339"/>
      <c r="D1764" s="341"/>
      <c r="E1764" s="292" t="s">
        <v>1438</v>
      </c>
    </row>
    <row r="1765" spans="1:5" x14ac:dyDescent="0.25">
      <c r="A1765" s="326" t="s">
        <v>2310</v>
      </c>
      <c r="B1765" s="328" t="s">
        <v>2311</v>
      </c>
      <c r="C1765" s="329"/>
      <c r="D1765" s="332" t="s">
        <v>50</v>
      </c>
      <c r="E1765" s="293" t="s">
        <v>1437</v>
      </c>
    </row>
    <row r="1766" spans="1:5" x14ac:dyDescent="0.25">
      <c r="A1766" s="327"/>
      <c r="B1766" s="330"/>
      <c r="C1766" s="331"/>
      <c r="D1766" s="333"/>
      <c r="E1766" s="294" t="s">
        <v>1438</v>
      </c>
    </row>
    <row r="1767" spans="1:5" x14ac:dyDescent="0.25">
      <c r="A1767" s="334" t="s">
        <v>2312</v>
      </c>
      <c r="B1767" s="336" t="s">
        <v>2311</v>
      </c>
      <c r="C1767" s="337"/>
      <c r="D1767" s="340" t="s">
        <v>50</v>
      </c>
      <c r="E1767" s="291" t="s">
        <v>1437</v>
      </c>
    </row>
    <row r="1768" spans="1:5" x14ac:dyDescent="0.25">
      <c r="A1768" s="335"/>
      <c r="B1768" s="338"/>
      <c r="C1768" s="339"/>
      <c r="D1768" s="341"/>
      <c r="E1768" s="292" t="s">
        <v>1438</v>
      </c>
    </row>
    <row r="1769" spans="1:5" x14ac:dyDescent="0.25">
      <c r="A1769" s="326" t="s">
        <v>2313</v>
      </c>
      <c r="B1769" s="328" t="s">
        <v>2311</v>
      </c>
      <c r="C1769" s="329"/>
      <c r="D1769" s="332" t="s">
        <v>50</v>
      </c>
      <c r="E1769" s="293" t="s">
        <v>1437</v>
      </c>
    </row>
    <row r="1770" spans="1:5" x14ac:dyDescent="0.25">
      <c r="A1770" s="327"/>
      <c r="B1770" s="330"/>
      <c r="C1770" s="331"/>
      <c r="D1770" s="333"/>
      <c r="E1770" s="294" t="s">
        <v>1438</v>
      </c>
    </row>
    <row r="1771" spans="1:5" x14ac:dyDescent="0.25">
      <c r="A1771" s="334" t="s">
        <v>2314</v>
      </c>
      <c r="B1771" s="336" t="s">
        <v>2311</v>
      </c>
      <c r="C1771" s="337"/>
      <c r="D1771" s="340" t="s">
        <v>50</v>
      </c>
      <c r="E1771" s="291" t="s">
        <v>1437</v>
      </c>
    </row>
    <row r="1772" spans="1:5" x14ac:dyDescent="0.25">
      <c r="A1772" s="335"/>
      <c r="B1772" s="338"/>
      <c r="C1772" s="339"/>
      <c r="D1772" s="341"/>
      <c r="E1772" s="292" t="s">
        <v>1438</v>
      </c>
    </row>
    <row r="1773" spans="1:5" x14ac:dyDescent="0.25">
      <c r="A1773" s="326" t="s">
        <v>2315</v>
      </c>
      <c r="B1773" s="328" t="s">
        <v>2311</v>
      </c>
      <c r="C1773" s="329"/>
      <c r="D1773" s="332" t="s">
        <v>50</v>
      </c>
      <c r="E1773" s="293" t="s">
        <v>1437</v>
      </c>
    </row>
    <row r="1774" spans="1:5" x14ac:dyDescent="0.25">
      <c r="A1774" s="327"/>
      <c r="B1774" s="330"/>
      <c r="C1774" s="331"/>
      <c r="D1774" s="333"/>
      <c r="E1774" s="294" t="s">
        <v>1438</v>
      </c>
    </row>
    <row r="1775" spans="1:5" x14ac:dyDescent="0.25">
      <c r="A1775" s="334" t="s">
        <v>2316</v>
      </c>
      <c r="B1775" s="336" t="s">
        <v>2311</v>
      </c>
      <c r="C1775" s="337"/>
      <c r="D1775" s="340" t="s">
        <v>50</v>
      </c>
      <c r="E1775" s="291" t="s">
        <v>1437</v>
      </c>
    </row>
    <row r="1776" spans="1:5" x14ac:dyDescent="0.25">
      <c r="A1776" s="335"/>
      <c r="B1776" s="338"/>
      <c r="C1776" s="339"/>
      <c r="D1776" s="341"/>
      <c r="E1776" s="292" t="s">
        <v>1438</v>
      </c>
    </row>
    <row r="1777" spans="1:5" x14ac:dyDescent="0.25">
      <c r="A1777" s="326" t="s">
        <v>2317</v>
      </c>
      <c r="B1777" s="328" t="s">
        <v>2311</v>
      </c>
      <c r="C1777" s="329"/>
      <c r="D1777" s="332" t="s">
        <v>50</v>
      </c>
      <c r="E1777" s="293" t="s">
        <v>1437</v>
      </c>
    </row>
    <row r="1778" spans="1:5" x14ac:dyDescent="0.25">
      <c r="A1778" s="327"/>
      <c r="B1778" s="330"/>
      <c r="C1778" s="331"/>
      <c r="D1778" s="333"/>
      <c r="E1778" s="294" t="s">
        <v>1438</v>
      </c>
    </row>
    <row r="1779" spans="1:5" x14ac:dyDescent="0.25">
      <c r="A1779" s="334" t="s">
        <v>2318</v>
      </c>
      <c r="B1779" s="336" t="s">
        <v>2311</v>
      </c>
      <c r="C1779" s="337"/>
      <c r="D1779" s="340" t="s">
        <v>50</v>
      </c>
      <c r="E1779" s="291" t="s">
        <v>1437</v>
      </c>
    </row>
    <row r="1780" spans="1:5" x14ac:dyDescent="0.25">
      <c r="A1780" s="335"/>
      <c r="B1780" s="338"/>
      <c r="C1780" s="339"/>
      <c r="D1780" s="341"/>
      <c r="E1780" s="292" t="s">
        <v>1438</v>
      </c>
    </row>
    <row r="1781" spans="1:5" x14ac:dyDescent="0.25">
      <c r="A1781" s="326" t="s">
        <v>2319</v>
      </c>
      <c r="B1781" s="328" t="s">
        <v>2311</v>
      </c>
      <c r="C1781" s="329"/>
      <c r="D1781" s="332" t="s">
        <v>50</v>
      </c>
      <c r="E1781" s="293" t="s">
        <v>1437</v>
      </c>
    </row>
    <row r="1782" spans="1:5" x14ac:dyDescent="0.25">
      <c r="A1782" s="327"/>
      <c r="B1782" s="330"/>
      <c r="C1782" s="331"/>
      <c r="D1782" s="333"/>
      <c r="E1782" s="294" t="s">
        <v>1438</v>
      </c>
    </row>
    <row r="1783" spans="1:5" x14ac:dyDescent="0.25">
      <c r="A1783" s="334" t="s">
        <v>2320</v>
      </c>
      <c r="B1783" s="336" t="s">
        <v>2321</v>
      </c>
      <c r="C1783" s="337"/>
      <c r="D1783" s="340" t="s">
        <v>50</v>
      </c>
      <c r="E1783" s="291" t="s">
        <v>1437</v>
      </c>
    </row>
    <row r="1784" spans="1:5" x14ac:dyDescent="0.25">
      <c r="A1784" s="335"/>
      <c r="B1784" s="338"/>
      <c r="C1784" s="339"/>
      <c r="D1784" s="341"/>
      <c r="E1784" s="292" t="s">
        <v>1438</v>
      </c>
    </row>
    <row r="1785" spans="1:5" x14ac:dyDescent="0.25">
      <c r="A1785" s="326" t="s">
        <v>2322</v>
      </c>
      <c r="B1785" s="328" t="s">
        <v>2321</v>
      </c>
      <c r="C1785" s="329"/>
      <c r="D1785" s="332" t="s">
        <v>50</v>
      </c>
      <c r="E1785" s="293" t="s">
        <v>1437</v>
      </c>
    </row>
    <row r="1786" spans="1:5" x14ac:dyDescent="0.25">
      <c r="A1786" s="327"/>
      <c r="B1786" s="330"/>
      <c r="C1786" s="331"/>
      <c r="D1786" s="333"/>
      <c r="E1786" s="294" t="s">
        <v>1438</v>
      </c>
    </row>
    <row r="1787" spans="1:5" x14ac:dyDescent="0.25">
      <c r="A1787" s="334" t="s">
        <v>2323</v>
      </c>
      <c r="B1787" s="336" t="s">
        <v>2321</v>
      </c>
      <c r="C1787" s="337"/>
      <c r="D1787" s="340" t="s">
        <v>50</v>
      </c>
      <c r="E1787" s="291" t="s">
        <v>1437</v>
      </c>
    </row>
    <row r="1788" spans="1:5" x14ac:dyDescent="0.25">
      <c r="A1788" s="335"/>
      <c r="B1788" s="338"/>
      <c r="C1788" s="339"/>
      <c r="D1788" s="341"/>
      <c r="E1788" s="292" t="s">
        <v>1438</v>
      </c>
    </row>
    <row r="1789" spans="1:5" x14ac:dyDescent="0.25">
      <c r="A1789" s="326" t="s">
        <v>2324</v>
      </c>
      <c r="B1789" s="328" t="s">
        <v>2321</v>
      </c>
      <c r="C1789" s="329"/>
      <c r="D1789" s="332" t="s">
        <v>50</v>
      </c>
      <c r="E1789" s="293" t="s">
        <v>1437</v>
      </c>
    </row>
    <row r="1790" spans="1:5" x14ac:dyDescent="0.25">
      <c r="A1790" s="327"/>
      <c r="B1790" s="330"/>
      <c r="C1790" s="331"/>
      <c r="D1790" s="333"/>
      <c r="E1790" s="294" t="s">
        <v>1438</v>
      </c>
    </row>
    <row r="1791" spans="1:5" x14ac:dyDescent="0.25">
      <c r="A1791" s="334" t="s">
        <v>2325</v>
      </c>
      <c r="B1791" s="336" t="s">
        <v>2321</v>
      </c>
      <c r="C1791" s="337"/>
      <c r="D1791" s="340" t="s">
        <v>50</v>
      </c>
      <c r="E1791" s="291" t="s">
        <v>1437</v>
      </c>
    </row>
    <row r="1792" spans="1:5" x14ac:dyDescent="0.25">
      <c r="A1792" s="335"/>
      <c r="B1792" s="338"/>
      <c r="C1792" s="339"/>
      <c r="D1792" s="341"/>
      <c r="E1792" s="292" t="s">
        <v>1438</v>
      </c>
    </row>
    <row r="1793" spans="1:5" x14ac:dyDescent="0.25">
      <c r="A1793" s="326" t="s">
        <v>2326</v>
      </c>
      <c r="B1793" s="328" t="s">
        <v>2321</v>
      </c>
      <c r="C1793" s="329"/>
      <c r="D1793" s="332" t="s">
        <v>50</v>
      </c>
      <c r="E1793" s="293" t="s">
        <v>1437</v>
      </c>
    </row>
    <row r="1794" spans="1:5" x14ac:dyDescent="0.25">
      <c r="A1794" s="327"/>
      <c r="B1794" s="330"/>
      <c r="C1794" s="331"/>
      <c r="D1794" s="333"/>
      <c r="E1794" s="294" t="s">
        <v>1438</v>
      </c>
    </row>
    <row r="1795" spans="1:5" x14ac:dyDescent="0.25">
      <c r="A1795" s="334" t="s">
        <v>2327</v>
      </c>
      <c r="B1795" s="336" t="s">
        <v>2321</v>
      </c>
      <c r="C1795" s="337"/>
      <c r="D1795" s="340" t="s">
        <v>50</v>
      </c>
      <c r="E1795" s="291" t="s">
        <v>1437</v>
      </c>
    </row>
    <row r="1796" spans="1:5" x14ac:dyDescent="0.25">
      <c r="A1796" s="335"/>
      <c r="B1796" s="338"/>
      <c r="C1796" s="339"/>
      <c r="D1796" s="341"/>
      <c r="E1796" s="292" t="s">
        <v>1438</v>
      </c>
    </row>
    <row r="1797" spans="1:5" x14ac:dyDescent="0.25">
      <c r="A1797" s="326" t="s">
        <v>2328</v>
      </c>
      <c r="B1797" s="328" t="s">
        <v>2321</v>
      </c>
      <c r="C1797" s="329"/>
      <c r="D1797" s="332" t="s">
        <v>50</v>
      </c>
      <c r="E1797" s="293" t="s">
        <v>1437</v>
      </c>
    </row>
    <row r="1798" spans="1:5" x14ac:dyDescent="0.25">
      <c r="A1798" s="327"/>
      <c r="B1798" s="330"/>
      <c r="C1798" s="331"/>
      <c r="D1798" s="333"/>
      <c r="E1798" s="294" t="s">
        <v>1438</v>
      </c>
    </row>
    <row r="1799" spans="1:5" x14ac:dyDescent="0.25">
      <c r="A1799" s="334" t="s">
        <v>2329</v>
      </c>
      <c r="B1799" s="336" t="s">
        <v>2330</v>
      </c>
      <c r="C1799" s="337"/>
      <c r="D1799" s="340" t="s">
        <v>50</v>
      </c>
      <c r="E1799" s="291" t="s">
        <v>1437</v>
      </c>
    </row>
    <row r="1800" spans="1:5" x14ac:dyDescent="0.25">
      <c r="A1800" s="335"/>
      <c r="B1800" s="338"/>
      <c r="C1800" s="339"/>
      <c r="D1800" s="341"/>
      <c r="E1800" s="292" t="s">
        <v>1438</v>
      </c>
    </row>
    <row r="1801" spans="1:5" x14ac:dyDescent="0.25">
      <c r="A1801" s="326" t="s">
        <v>2331</v>
      </c>
      <c r="B1801" s="328" t="s">
        <v>2330</v>
      </c>
      <c r="C1801" s="329"/>
      <c r="D1801" s="332" t="s">
        <v>50</v>
      </c>
      <c r="E1801" s="293" t="s">
        <v>1437</v>
      </c>
    </row>
    <row r="1802" spans="1:5" x14ac:dyDescent="0.25">
      <c r="A1802" s="327"/>
      <c r="B1802" s="330"/>
      <c r="C1802" s="331"/>
      <c r="D1802" s="333"/>
      <c r="E1802" s="294" t="s">
        <v>1438</v>
      </c>
    </row>
    <row r="1803" spans="1:5" x14ac:dyDescent="0.25">
      <c r="A1803" s="334" t="s">
        <v>2332</v>
      </c>
      <c r="B1803" s="336" t="s">
        <v>2330</v>
      </c>
      <c r="C1803" s="337"/>
      <c r="D1803" s="340" t="s">
        <v>50</v>
      </c>
      <c r="E1803" s="291" t="s">
        <v>1437</v>
      </c>
    </row>
    <row r="1804" spans="1:5" x14ac:dyDescent="0.25">
      <c r="A1804" s="335"/>
      <c r="B1804" s="338"/>
      <c r="C1804" s="339"/>
      <c r="D1804" s="341"/>
      <c r="E1804" s="292" t="s">
        <v>1438</v>
      </c>
    </row>
    <row r="1805" spans="1:5" x14ac:dyDescent="0.25">
      <c r="A1805" s="326" t="s">
        <v>2333</v>
      </c>
      <c r="B1805" s="328" t="s">
        <v>2330</v>
      </c>
      <c r="C1805" s="329"/>
      <c r="D1805" s="332" t="s">
        <v>50</v>
      </c>
      <c r="E1805" s="293" t="s">
        <v>1437</v>
      </c>
    </row>
    <row r="1806" spans="1:5" x14ac:dyDescent="0.25">
      <c r="A1806" s="327"/>
      <c r="B1806" s="330"/>
      <c r="C1806" s="331"/>
      <c r="D1806" s="333"/>
      <c r="E1806" s="294" t="s">
        <v>1438</v>
      </c>
    </row>
    <row r="1807" spans="1:5" x14ac:dyDescent="0.25">
      <c r="A1807" s="334" t="s">
        <v>2334</v>
      </c>
      <c r="B1807" s="336" t="s">
        <v>2330</v>
      </c>
      <c r="C1807" s="337"/>
      <c r="D1807" s="340" t="s">
        <v>50</v>
      </c>
      <c r="E1807" s="291" t="s">
        <v>1437</v>
      </c>
    </row>
    <row r="1808" spans="1:5" x14ac:dyDescent="0.25">
      <c r="A1808" s="335"/>
      <c r="B1808" s="338"/>
      <c r="C1808" s="339"/>
      <c r="D1808" s="341"/>
      <c r="E1808" s="292" t="s">
        <v>1438</v>
      </c>
    </row>
    <row r="1809" spans="1:5" x14ac:dyDescent="0.25">
      <c r="A1809" s="326" t="s">
        <v>2335</v>
      </c>
      <c r="B1809" s="328" t="s">
        <v>2330</v>
      </c>
      <c r="C1809" s="329"/>
      <c r="D1809" s="332" t="s">
        <v>50</v>
      </c>
      <c r="E1809" s="293" t="s">
        <v>1437</v>
      </c>
    </row>
    <row r="1810" spans="1:5" x14ac:dyDescent="0.25">
      <c r="A1810" s="327"/>
      <c r="B1810" s="330"/>
      <c r="C1810" s="331"/>
      <c r="D1810" s="333"/>
      <c r="E1810" s="294" t="s">
        <v>1438</v>
      </c>
    </row>
    <row r="1811" spans="1:5" x14ac:dyDescent="0.25">
      <c r="A1811" s="334" t="s">
        <v>2336</v>
      </c>
      <c r="B1811" s="336" t="s">
        <v>2330</v>
      </c>
      <c r="C1811" s="337"/>
      <c r="D1811" s="340" t="s">
        <v>50</v>
      </c>
      <c r="E1811" s="291" t="s">
        <v>1437</v>
      </c>
    </row>
    <row r="1812" spans="1:5" x14ac:dyDescent="0.25">
      <c r="A1812" s="335"/>
      <c r="B1812" s="338"/>
      <c r="C1812" s="339"/>
      <c r="D1812" s="341"/>
      <c r="E1812" s="292" t="s">
        <v>1438</v>
      </c>
    </row>
    <row r="1813" spans="1:5" x14ac:dyDescent="0.25">
      <c r="A1813" s="326" t="s">
        <v>2337</v>
      </c>
      <c r="B1813" s="328" t="s">
        <v>2330</v>
      </c>
      <c r="C1813" s="329"/>
      <c r="D1813" s="332" t="s">
        <v>50</v>
      </c>
      <c r="E1813" s="293" t="s">
        <v>1437</v>
      </c>
    </row>
    <row r="1814" spans="1:5" x14ac:dyDescent="0.25">
      <c r="A1814" s="327"/>
      <c r="B1814" s="330"/>
      <c r="C1814" s="331"/>
      <c r="D1814" s="333"/>
      <c r="E1814" s="294" t="s">
        <v>1438</v>
      </c>
    </row>
    <row r="1815" spans="1:5" x14ac:dyDescent="0.25">
      <c r="A1815" s="334" t="s">
        <v>2338</v>
      </c>
      <c r="B1815" s="336" t="s">
        <v>2330</v>
      </c>
      <c r="C1815" s="337"/>
      <c r="D1815" s="340" t="s">
        <v>50</v>
      </c>
      <c r="E1815" s="291" t="s">
        <v>1437</v>
      </c>
    </row>
    <row r="1816" spans="1:5" x14ac:dyDescent="0.25">
      <c r="A1816" s="335"/>
      <c r="B1816" s="338"/>
      <c r="C1816" s="339"/>
      <c r="D1816" s="341"/>
      <c r="E1816" s="292" t="s">
        <v>1438</v>
      </c>
    </row>
    <row r="1817" spans="1:5" x14ac:dyDescent="0.25">
      <c r="A1817" s="326" t="s">
        <v>2339</v>
      </c>
      <c r="B1817" s="328" t="s">
        <v>2330</v>
      </c>
      <c r="C1817" s="329"/>
      <c r="D1817" s="332" t="s">
        <v>50</v>
      </c>
      <c r="E1817" s="293" t="s">
        <v>1437</v>
      </c>
    </row>
    <row r="1818" spans="1:5" x14ac:dyDescent="0.25">
      <c r="A1818" s="327"/>
      <c r="B1818" s="330"/>
      <c r="C1818" s="331"/>
      <c r="D1818" s="333"/>
      <c r="E1818" s="294" t="s">
        <v>1438</v>
      </c>
    </row>
    <row r="1819" spans="1:5" x14ac:dyDescent="0.25">
      <c r="A1819" s="334" t="s">
        <v>2340</v>
      </c>
      <c r="B1819" s="336" t="s">
        <v>2330</v>
      </c>
      <c r="C1819" s="337"/>
      <c r="D1819" s="340" t="s">
        <v>50</v>
      </c>
      <c r="E1819" s="291" t="s">
        <v>1437</v>
      </c>
    </row>
    <row r="1820" spans="1:5" x14ac:dyDescent="0.25">
      <c r="A1820" s="335"/>
      <c r="B1820" s="338"/>
      <c r="C1820" s="339"/>
      <c r="D1820" s="341"/>
      <c r="E1820" s="292" t="s">
        <v>1438</v>
      </c>
    </row>
    <row r="1821" spans="1:5" x14ac:dyDescent="0.25">
      <c r="A1821" s="326" t="s">
        <v>2341</v>
      </c>
      <c r="B1821" s="328" t="s">
        <v>2330</v>
      </c>
      <c r="C1821" s="329"/>
      <c r="D1821" s="332" t="s">
        <v>50</v>
      </c>
      <c r="E1821" s="293" t="s">
        <v>1437</v>
      </c>
    </row>
    <row r="1822" spans="1:5" x14ac:dyDescent="0.25">
      <c r="A1822" s="327"/>
      <c r="B1822" s="330"/>
      <c r="C1822" s="331"/>
      <c r="D1822" s="333"/>
      <c r="E1822" s="294" t="s">
        <v>1438</v>
      </c>
    </row>
    <row r="1823" spans="1:5" x14ac:dyDescent="0.25">
      <c r="A1823" s="334" t="s">
        <v>2342</v>
      </c>
      <c r="B1823" s="336" t="s">
        <v>2330</v>
      </c>
      <c r="C1823" s="337"/>
      <c r="D1823" s="340" t="s">
        <v>50</v>
      </c>
      <c r="E1823" s="291" t="s">
        <v>1437</v>
      </c>
    </row>
    <row r="1824" spans="1:5" x14ac:dyDescent="0.25">
      <c r="A1824" s="335"/>
      <c r="B1824" s="338"/>
      <c r="C1824" s="339"/>
      <c r="D1824" s="341"/>
      <c r="E1824" s="292" t="s">
        <v>1438</v>
      </c>
    </row>
    <row r="1825" spans="1:5" x14ac:dyDescent="0.25">
      <c r="A1825" s="326" t="s">
        <v>2343</v>
      </c>
      <c r="B1825" s="328" t="s">
        <v>2330</v>
      </c>
      <c r="C1825" s="329"/>
      <c r="D1825" s="332" t="s">
        <v>50</v>
      </c>
      <c r="E1825" s="293" t="s">
        <v>1437</v>
      </c>
    </row>
    <row r="1826" spans="1:5" x14ac:dyDescent="0.25">
      <c r="A1826" s="327"/>
      <c r="B1826" s="330"/>
      <c r="C1826" s="331"/>
      <c r="D1826" s="333"/>
      <c r="E1826" s="294" t="s">
        <v>1438</v>
      </c>
    </row>
    <row r="1827" spans="1:5" x14ac:dyDescent="0.25">
      <c r="A1827" s="334" t="s">
        <v>2344</v>
      </c>
      <c r="B1827" s="336" t="s">
        <v>2330</v>
      </c>
      <c r="C1827" s="337"/>
      <c r="D1827" s="340" t="s">
        <v>50</v>
      </c>
      <c r="E1827" s="291" t="s">
        <v>1437</v>
      </c>
    </row>
    <row r="1828" spans="1:5" x14ac:dyDescent="0.25">
      <c r="A1828" s="335"/>
      <c r="B1828" s="338"/>
      <c r="C1828" s="339"/>
      <c r="D1828" s="341"/>
      <c r="E1828" s="292" t="s">
        <v>1438</v>
      </c>
    </row>
    <row r="1829" spans="1:5" x14ac:dyDescent="0.25">
      <c r="A1829" s="326" t="s">
        <v>2345</v>
      </c>
      <c r="B1829" s="328" t="s">
        <v>2346</v>
      </c>
      <c r="C1829" s="329"/>
      <c r="D1829" s="332" t="s">
        <v>50</v>
      </c>
      <c r="E1829" s="293" t="s">
        <v>1437</v>
      </c>
    </row>
    <row r="1830" spans="1:5" x14ac:dyDescent="0.25">
      <c r="A1830" s="327"/>
      <c r="B1830" s="330"/>
      <c r="C1830" s="331"/>
      <c r="D1830" s="333"/>
      <c r="E1830" s="294" t="s">
        <v>1438</v>
      </c>
    </row>
    <row r="1831" spans="1:5" x14ac:dyDescent="0.25">
      <c r="A1831" s="334" t="s">
        <v>2347</v>
      </c>
      <c r="B1831" s="336" t="s">
        <v>2346</v>
      </c>
      <c r="C1831" s="337"/>
      <c r="D1831" s="340" t="s">
        <v>50</v>
      </c>
      <c r="E1831" s="291" t="s">
        <v>1437</v>
      </c>
    </row>
    <row r="1832" spans="1:5" x14ac:dyDescent="0.25">
      <c r="A1832" s="335"/>
      <c r="B1832" s="338"/>
      <c r="C1832" s="339"/>
      <c r="D1832" s="341"/>
      <c r="E1832" s="292" t="s">
        <v>1438</v>
      </c>
    </row>
    <row r="1833" spans="1:5" x14ac:dyDescent="0.25">
      <c r="A1833" s="326" t="s">
        <v>2348</v>
      </c>
      <c r="B1833" s="328" t="s">
        <v>2346</v>
      </c>
      <c r="C1833" s="329"/>
      <c r="D1833" s="332" t="s">
        <v>50</v>
      </c>
      <c r="E1833" s="293" t="s">
        <v>1437</v>
      </c>
    </row>
    <row r="1834" spans="1:5" x14ac:dyDescent="0.25">
      <c r="A1834" s="327"/>
      <c r="B1834" s="330"/>
      <c r="C1834" s="331"/>
      <c r="D1834" s="333"/>
      <c r="E1834" s="294" t="s">
        <v>1438</v>
      </c>
    </row>
    <row r="1835" spans="1:5" x14ac:dyDescent="0.25">
      <c r="A1835" s="334" t="s">
        <v>2349</v>
      </c>
      <c r="B1835" s="336" t="s">
        <v>2346</v>
      </c>
      <c r="C1835" s="337"/>
      <c r="D1835" s="340" t="s">
        <v>50</v>
      </c>
      <c r="E1835" s="291" t="s">
        <v>1437</v>
      </c>
    </row>
    <row r="1836" spans="1:5" x14ac:dyDescent="0.25">
      <c r="A1836" s="335"/>
      <c r="B1836" s="338"/>
      <c r="C1836" s="339"/>
      <c r="D1836" s="341"/>
      <c r="E1836" s="292" t="s">
        <v>1438</v>
      </c>
    </row>
    <row r="1837" spans="1:5" x14ac:dyDescent="0.25">
      <c r="A1837" s="326" t="s">
        <v>2350</v>
      </c>
      <c r="B1837" s="328" t="s">
        <v>2346</v>
      </c>
      <c r="C1837" s="329"/>
      <c r="D1837" s="332" t="s">
        <v>50</v>
      </c>
      <c r="E1837" s="293" t="s">
        <v>1437</v>
      </c>
    </row>
    <row r="1838" spans="1:5" x14ac:dyDescent="0.25">
      <c r="A1838" s="327"/>
      <c r="B1838" s="330"/>
      <c r="C1838" s="331"/>
      <c r="D1838" s="333"/>
      <c r="E1838" s="294" t="s">
        <v>1438</v>
      </c>
    </row>
    <row r="1839" spans="1:5" x14ac:dyDescent="0.25">
      <c r="A1839" s="334" t="s">
        <v>2351</v>
      </c>
      <c r="B1839" s="336" t="s">
        <v>2346</v>
      </c>
      <c r="C1839" s="337"/>
      <c r="D1839" s="340" t="s">
        <v>50</v>
      </c>
      <c r="E1839" s="291" t="s">
        <v>1437</v>
      </c>
    </row>
    <row r="1840" spans="1:5" x14ac:dyDescent="0.25">
      <c r="A1840" s="335"/>
      <c r="B1840" s="338"/>
      <c r="C1840" s="339"/>
      <c r="D1840" s="341"/>
      <c r="E1840" s="292" t="s">
        <v>1438</v>
      </c>
    </row>
    <row r="1841" spans="1:5" x14ac:dyDescent="0.25">
      <c r="A1841" s="326" t="s">
        <v>2352</v>
      </c>
      <c r="B1841" s="328" t="s">
        <v>2346</v>
      </c>
      <c r="C1841" s="329"/>
      <c r="D1841" s="332" t="s">
        <v>50</v>
      </c>
      <c r="E1841" s="293" t="s">
        <v>1437</v>
      </c>
    </row>
    <row r="1842" spans="1:5" x14ac:dyDescent="0.25">
      <c r="A1842" s="327"/>
      <c r="B1842" s="330"/>
      <c r="C1842" s="331"/>
      <c r="D1842" s="333"/>
      <c r="E1842" s="294" t="s">
        <v>1438</v>
      </c>
    </row>
    <row r="1843" spans="1:5" x14ac:dyDescent="0.25">
      <c r="A1843" s="334" t="s">
        <v>2353</v>
      </c>
      <c r="B1843" s="336" t="s">
        <v>2346</v>
      </c>
      <c r="C1843" s="337"/>
      <c r="D1843" s="340" t="s">
        <v>50</v>
      </c>
      <c r="E1843" s="291" t="s">
        <v>1437</v>
      </c>
    </row>
    <row r="1844" spans="1:5" x14ac:dyDescent="0.25">
      <c r="A1844" s="335"/>
      <c r="B1844" s="338"/>
      <c r="C1844" s="339"/>
      <c r="D1844" s="341"/>
      <c r="E1844" s="292" t="s">
        <v>1438</v>
      </c>
    </row>
    <row r="1845" spans="1:5" x14ac:dyDescent="0.25">
      <c r="A1845" s="326" t="s">
        <v>2354</v>
      </c>
      <c r="B1845" s="328" t="s">
        <v>2346</v>
      </c>
      <c r="C1845" s="329"/>
      <c r="D1845" s="332" t="s">
        <v>50</v>
      </c>
      <c r="E1845" s="293" t="s">
        <v>1437</v>
      </c>
    </row>
    <row r="1846" spans="1:5" x14ac:dyDescent="0.25">
      <c r="A1846" s="327"/>
      <c r="B1846" s="330"/>
      <c r="C1846" s="331"/>
      <c r="D1846" s="333"/>
      <c r="E1846" s="294" t="s">
        <v>1438</v>
      </c>
    </row>
    <row r="1847" spans="1:5" x14ac:dyDescent="0.25">
      <c r="A1847" s="334" t="s">
        <v>2355</v>
      </c>
      <c r="B1847" s="336" t="s">
        <v>2346</v>
      </c>
      <c r="C1847" s="337"/>
      <c r="D1847" s="340" t="s">
        <v>50</v>
      </c>
      <c r="E1847" s="291" t="s">
        <v>1437</v>
      </c>
    </row>
    <row r="1848" spans="1:5" x14ac:dyDescent="0.25">
      <c r="A1848" s="335"/>
      <c r="B1848" s="338"/>
      <c r="C1848" s="339"/>
      <c r="D1848" s="341"/>
      <c r="E1848" s="292" t="s">
        <v>1438</v>
      </c>
    </row>
    <row r="1849" spans="1:5" x14ac:dyDescent="0.25">
      <c r="A1849" s="326" t="s">
        <v>2356</v>
      </c>
      <c r="B1849" s="328" t="s">
        <v>2346</v>
      </c>
      <c r="C1849" s="329"/>
      <c r="D1849" s="332" t="s">
        <v>50</v>
      </c>
      <c r="E1849" s="293" t="s">
        <v>1437</v>
      </c>
    </row>
    <row r="1850" spans="1:5" x14ac:dyDescent="0.25">
      <c r="A1850" s="327"/>
      <c r="B1850" s="330"/>
      <c r="C1850" s="331"/>
      <c r="D1850" s="333"/>
      <c r="E1850" s="294" t="s">
        <v>1438</v>
      </c>
    </row>
    <row r="1851" spans="1:5" x14ac:dyDescent="0.25">
      <c r="A1851" s="334" t="s">
        <v>2357</v>
      </c>
      <c r="B1851" s="336" t="s">
        <v>2346</v>
      </c>
      <c r="C1851" s="337"/>
      <c r="D1851" s="340" t="s">
        <v>50</v>
      </c>
      <c r="E1851" s="291" t="s">
        <v>1437</v>
      </c>
    </row>
    <row r="1852" spans="1:5" x14ac:dyDescent="0.25">
      <c r="A1852" s="335"/>
      <c r="B1852" s="338"/>
      <c r="C1852" s="339"/>
      <c r="D1852" s="341"/>
      <c r="E1852" s="292" t="s">
        <v>1438</v>
      </c>
    </row>
    <row r="1853" spans="1:5" x14ac:dyDescent="0.25">
      <c r="A1853" s="326" t="s">
        <v>2358</v>
      </c>
      <c r="B1853" s="328" t="s">
        <v>2346</v>
      </c>
      <c r="C1853" s="329"/>
      <c r="D1853" s="332" t="s">
        <v>50</v>
      </c>
      <c r="E1853" s="293" t="s">
        <v>1437</v>
      </c>
    </row>
    <row r="1854" spans="1:5" x14ac:dyDescent="0.25">
      <c r="A1854" s="327"/>
      <c r="B1854" s="330"/>
      <c r="C1854" s="331"/>
      <c r="D1854" s="333"/>
      <c r="E1854" s="294" t="s">
        <v>1438</v>
      </c>
    </row>
    <row r="1855" spans="1:5" x14ac:dyDescent="0.25">
      <c r="A1855" s="334" t="s">
        <v>2359</v>
      </c>
      <c r="B1855" s="336" t="s">
        <v>2346</v>
      </c>
      <c r="C1855" s="337"/>
      <c r="D1855" s="340" t="s">
        <v>50</v>
      </c>
      <c r="E1855" s="291" t="s">
        <v>1437</v>
      </c>
    </row>
    <row r="1856" spans="1:5" x14ac:dyDescent="0.25">
      <c r="A1856" s="335"/>
      <c r="B1856" s="338"/>
      <c r="C1856" s="339"/>
      <c r="D1856" s="341"/>
      <c r="E1856" s="292" t="s">
        <v>1438</v>
      </c>
    </row>
    <row r="1857" spans="1:5" x14ac:dyDescent="0.25">
      <c r="A1857" s="326" t="s">
        <v>2360</v>
      </c>
      <c r="B1857" s="328" t="s">
        <v>2346</v>
      </c>
      <c r="C1857" s="329"/>
      <c r="D1857" s="332" t="s">
        <v>50</v>
      </c>
      <c r="E1857" s="293" t="s">
        <v>1437</v>
      </c>
    </row>
    <row r="1858" spans="1:5" x14ac:dyDescent="0.25">
      <c r="A1858" s="327"/>
      <c r="B1858" s="330"/>
      <c r="C1858" s="331"/>
      <c r="D1858" s="333"/>
      <c r="E1858" s="294" t="s">
        <v>1438</v>
      </c>
    </row>
    <row r="1859" spans="1:5" x14ac:dyDescent="0.25">
      <c r="A1859" s="334" t="s">
        <v>2361</v>
      </c>
      <c r="B1859" s="336" t="s">
        <v>2346</v>
      </c>
      <c r="C1859" s="337"/>
      <c r="D1859" s="340" t="s">
        <v>50</v>
      </c>
      <c r="E1859" s="291" t="s">
        <v>1437</v>
      </c>
    </row>
    <row r="1860" spans="1:5" x14ac:dyDescent="0.25">
      <c r="A1860" s="335"/>
      <c r="B1860" s="338"/>
      <c r="C1860" s="339"/>
      <c r="D1860" s="341"/>
      <c r="E1860" s="292" t="s">
        <v>1438</v>
      </c>
    </row>
    <row r="1861" spans="1:5" x14ac:dyDescent="0.25">
      <c r="A1861" s="326" t="s">
        <v>2362</v>
      </c>
      <c r="B1861" s="328" t="s">
        <v>2346</v>
      </c>
      <c r="C1861" s="329"/>
      <c r="D1861" s="332" t="s">
        <v>50</v>
      </c>
      <c r="E1861" s="293" t="s">
        <v>1437</v>
      </c>
    </row>
    <row r="1862" spans="1:5" x14ac:dyDescent="0.25">
      <c r="A1862" s="327"/>
      <c r="B1862" s="330"/>
      <c r="C1862" s="331"/>
      <c r="D1862" s="333"/>
      <c r="E1862" s="294" t="s">
        <v>1438</v>
      </c>
    </row>
    <row r="1863" spans="1:5" x14ac:dyDescent="0.25">
      <c r="A1863" s="334" t="s">
        <v>2363</v>
      </c>
      <c r="B1863" s="336" t="s">
        <v>2364</v>
      </c>
      <c r="C1863" s="337"/>
      <c r="D1863" s="340" t="s">
        <v>50</v>
      </c>
      <c r="E1863" s="291" t="s">
        <v>1437</v>
      </c>
    </row>
    <row r="1864" spans="1:5" x14ac:dyDescent="0.25">
      <c r="A1864" s="335"/>
      <c r="B1864" s="338"/>
      <c r="C1864" s="339"/>
      <c r="D1864" s="341"/>
      <c r="E1864" s="292" t="s">
        <v>1438</v>
      </c>
    </row>
    <row r="1865" spans="1:5" x14ac:dyDescent="0.25">
      <c r="A1865" s="326" t="s">
        <v>2365</v>
      </c>
      <c r="B1865" s="328" t="s">
        <v>2364</v>
      </c>
      <c r="C1865" s="329"/>
      <c r="D1865" s="332" t="s">
        <v>50</v>
      </c>
      <c r="E1865" s="293" t="s">
        <v>1437</v>
      </c>
    </row>
    <row r="1866" spans="1:5" x14ac:dyDescent="0.25">
      <c r="A1866" s="327"/>
      <c r="B1866" s="330"/>
      <c r="C1866" s="331"/>
      <c r="D1866" s="333"/>
      <c r="E1866" s="294" t="s">
        <v>1438</v>
      </c>
    </row>
    <row r="1867" spans="1:5" x14ac:dyDescent="0.25">
      <c r="A1867" s="334" t="s">
        <v>2165</v>
      </c>
      <c r="B1867" s="336" t="s">
        <v>2364</v>
      </c>
      <c r="C1867" s="337"/>
      <c r="D1867" s="340" t="s">
        <v>50</v>
      </c>
      <c r="E1867" s="291" t="s">
        <v>1437</v>
      </c>
    </row>
    <row r="1868" spans="1:5" x14ac:dyDescent="0.25">
      <c r="A1868" s="335"/>
      <c r="B1868" s="338"/>
      <c r="C1868" s="339"/>
      <c r="D1868" s="341"/>
      <c r="E1868" s="292" t="s">
        <v>1438</v>
      </c>
    </row>
    <row r="1869" spans="1:5" x14ac:dyDescent="0.25">
      <c r="A1869" s="326" t="s">
        <v>1924</v>
      </c>
      <c r="B1869" s="328" t="s">
        <v>2364</v>
      </c>
      <c r="C1869" s="329"/>
      <c r="D1869" s="332" t="s">
        <v>50</v>
      </c>
      <c r="E1869" s="293" t="s">
        <v>1437</v>
      </c>
    </row>
    <row r="1870" spans="1:5" x14ac:dyDescent="0.25">
      <c r="A1870" s="327"/>
      <c r="B1870" s="330"/>
      <c r="C1870" s="331"/>
      <c r="D1870" s="333"/>
      <c r="E1870" s="294" t="s">
        <v>1438</v>
      </c>
    </row>
    <row r="1871" spans="1:5" x14ac:dyDescent="0.25">
      <c r="A1871" s="334" t="s">
        <v>2366</v>
      </c>
      <c r="B1871" s="336" t="s">
        <v>2364</v>
      </c>
      <c r="C1871" s="337"/>
      <c r="D1871" s="340" t="s">
        <v>50</v>
      </c>
      <c r="E1871" s="291" t="s">
        <v>1437</v>
      </c>
    </row>
    <row r="1872" spans="1:5" x14ac:dyDescent="0.25">
      <c r="A1872" s="335"/>
      <c r="B1872" s="338"/>
      <c r="C1872" s="339"/>
      <c r="D1872" s="341"/>
      <c r="E1872" s="292" t="s">
        <v>1438</v>
      </c>
    </row>
    <row r="1873" spans="1:5" x14ac:dyDescent="0.25">
      <c r="A1873" s="326" t="s">
        <v>2367</v>
      </c>
      <c r="B1873" s="328" t="s">
        <v>2364</v>
      </c>
      <c r="C1873" s="329"/>
      <c r="D1873" s="332" t="s">
        <v>50</v>
      </c>
      <c r="E1873" s="293" t="s">
        <v>1437</v>
      </c>
    </row>
    <row r="1874" spans="1:5" x14ac:dyDescent="0.25">
      <c r="A1874" s="327"/>
      <c r="B1874" s="330"/>
      <c r="C1874" s="331"/>
      <c r="D1874" s="333"/>
      <c r="E1874" s="294" t="s">
        <v>1438</v>
      </c>
    </row>
    <row r="1875" spans="1:5" x14ac:dyDescent="0.25">
      <c r="A1875" s="334" t="s">
        <v>2368</v>
      </c>
      <c r="B1875" s="336" t="s">
        <v>2364</v>
      </c>
      <c r="C1875" s="337"/>
      <c r="D1875" s="340" t="s">
        <v>50</v>
      </c>
      <c r="E1875" s="291" t="s">
        <v>1437</v>
      </c>
    </row>
    <row r="1876" spans="1:5" x14ac:dyDescent="0.25">
      <c r="A1876" s="335"/>
      <c r="B1876" s="338"/>
      <c r="C1876" s="339"/>
      <c r="D1876" s="341"/>
      <c r="E1876" s="292" t="s">
        <v>1438</v>
      </c>
    </row>
    <row r="1877" spans="1:5" x14ac:dyDescent="0.25">
      <c r="A1877" s="326" t="s">
        <v>2369</v>
      </c>
      <c r="B1877" s="328" t="s">
        <v>2370</v>
      </c>
      <c r="C1877" s="329"/>
      <c r="D1877" s="332" t="s">
        <v>50</v>
      </c>
      <c r="E1877" s="293" t="s">
        <v>1437</v>
      </c>
    </row>
    <row r="1878" spans="1:5" x14ac:dyDescent="0.25">
      <c r="A1878" s="327"/>
      <c r="B1878" s="330"/>
      <c r="C1878" s="331"/>
      <c r="D1878" s="333"/>
      <c r="E1878" s="294" t="s">
        <v>1438</v>
      </c>
    </row>
    <row r="1879" spans="1:5" x14ac:dyDescent="0.25">
      <c r="A1879" s="334" t="s">
        <v>2371</v>
      </c>
      <c r="B1879" s="336" t="s">
        <v>2370</v>
      </c>
      <c r="C1879" s="337"/>
      <c r="D1879" s="340" t="s">
        <v>50</v>
      </c>
      <c r="E1879" s="291" t="s">
        <v>1437</v>
      </c>
    </row>
    <row r="1880" spans="1:5" x14ac:dyDescent="0.25">
      <c r="A1880" s="335"/>
      <c r="B1880" s="338"/>
      <c r="C1880" s="339"/>
      <c r="D1880" s="341"/>
      <c r="E1880" s="292" t="s">
        <v>1438</v>
      </c>
    </row>
    <row r="1881" spans="1:5" x14ac:dyDescent="0.25">
      <c r="A1881" s="326" t="s">
        <v>2372</v>
      </c>
      <c r="B1881" s="328" t="s">
        <v>2370</v>
      </c>
      <c r="C1881" s="329"/>
      <c r="D1881" s="332" t="s">
        <v>50</v>
      </c>
      <c r="E1881" s="293" t="s">
        <v>1437</v>
      </c>
    </row>
    <row r="1882" spans="1:5" x14ac:dyDescent="0.25">
      <c r="A1882" s="327"/>
      <c r="B1882" s="330"/>
      <c r="C1882" s="331"/>
      <c r="D1882" s="333"/>
      <c r="E1882" s="294" t="s">
        <v>1438</v>
      </c>
    </row>
    <row r="1883" spans="1:5" x14ac:dyDescent="0.25">
      <c r="A1883" s="334" t="s">
        <v>2373</v>
      </c>
      <c r="B1883" s="336" t="s">
        <v>2370</v>
      </c>
      <c r="C1883" s="337"/>
      <c r="D1883" s="340" t="s">
        <v>50</v>
      </c>
      <c r="E1883" s="291" t="s">
        <v>1437</v>
      </c>
    </row>
    <row r="1884" spans="1:5" x14ac:dyDescent="0.25">
      <c r="A1884" s="335"/>
      <c r="B1884" s="338"/>
      <c r="C1884" s="339"/>
      <c r="D1884" s="341"/>
      <c r="E1884" s="292" t="s">
        <v>1438</v>
      </c>
    </row>
    <row r="1885" spans="1:5" x14ac:dyDescent="0.25">
      <c r="A1885" s="326" t="s">
        <v>2374</v>
      </c>
      <c r="B1885" s="328" t="s">
        <v>2370</v>
      </c>
      <c r="C1885" s="329"/>
      <c r="D1885" s="332" t="s">
        <v>50</v>
      </c>
      <c r="E1885" s="293" t="s">
        <v>1437</v>
      </c>
    </row>
    <row r="1886" spans="1:5" x14ac:dyDescent="0.25">
      <c r="A1886" s="327"/>
      <c r="B1886" s="330"/>
      <c r="C1886" s="331"/>
      <c r="D1886" s="333"/>
      <c r="E1886" s="294" t="s">
        <v>1438</v>
      </c>
    </row>
    <row r="1887" spans="1:5" x14ac:dyDescent="0.25">
      <c r="A1887" s="334" t="s">
        <v>2375</v>
      </c>
      <c r="B1887" s="336" t="s">
        <v>2370</v>
      </c>
      <c r="C1887" s="337"/>
      <c r="D1887" s="340" t="s">
        <v>50</v>
      </c>
      <c r="E1887" s="291" t="s">
        <v>1437</v>
      </c>
    </row>
    <row r="1888" spans="1:5" x14ac:dyDescent="0.25">
      <c r="A1888" s="335"/>
      <c r="B1888" s="338"/>
      <c r="C1888" s="339"/>
      <c r="D1888" s="341"/>
      <c r="E1888" s="292" t="s">
        <v>1438</v>
      </c>
    </row>
    <row r="1889" spans="1:5" x14ac:dyDescent="0.25">
      <c r="A1889" s="326" t="s">
        <v>2376</v>
      </c>
      <c r="B1889" s="328" t="s">
        <v>2370</v>
      </c>
      <c r="C1889" s="329"/>
      <c r="D1889" s="332" t="s">
        <v>50</v>
      </c>
      <c r="E1889" s="293" t="s">
        <v>1437</v>
      </c>
    </row>
    <row r="1890" spans="1:5" x14ac:dyDescent="0.25">
      <c r="A1890" s="327"/>
      <c r="B1890" s="330"/>
      <c r="C1890" s="331"/>
      <c r="D1890" s="333"/>
      <c r="E1890" s="294" t="s">
        <v>1438</v>
      </c>
    </row>
    <row r="1891" spans="1:5" x14ac:dyDescent="0.25">
      <c r="A1891" s="334" t="s">
        <v>2377</v>
      </c>
      <c r="B1891" s="336" t="s">
        <v>2370</v>
      </c>
      <c r="C1891" s="337"/>
      <c r="D1891" s="340" t="s">
        <v>50</v>
      </c>
      <c r="E1891" s="291" t="s">
        <v>1437</v>
      </c>
    </row>
    <row r="1892" spans="1:5" x14ac:dyDescent="0.25">
      <c r="A1892" s="335"/>
      <c r="B1892" s="338"/>
      <c r="C1892" s="339"/>
      <c r="D1892" s="341"/>
      <c r="E1892" s="292" t="s">
        <v>1438</v>
      </c>
    </row>
    <row r="1893" spans="1:5" x14ac:dyDescent="0.25">
      <c r="A1893" s="326" t="s">
        <v>2378</v>
      </c>
      <c r="B1893" s="328" t="s">
        <v>2370</v>
      </c>
      <c r="C1893" s="329"/>
      <c r="D1893" s="332" t="s">
        <v>50</v>
      </c>
      <c r="E1893" s="293" t="s">
        <v>1437</v>
      </c>
    </row>
    <row r="1894" spans="1:5" x14ac:dyDescent="0.25">
      <c r="A1894" s="327"/>
      <c r="B1894" s="330"/>
      <c r="C1894" s="331"/>
      <c r="D1894" s="333"/>
      <c r="E1894" s="294" t="s">
        <v>1438</v>
      </c>
    </row>
    <row r="1895" spans="1:5" x14ac:dyDescent="0.25">
      <c r="A1895" s="334" t="s">
        <v>2379</v>
      </c>
      <c r="B1895" s="336" t="s">
        <v>2370</v>
      </c>
      <c r="C1895" s="337"/>
      <c r="D1895" s="340" t="s">
        <v>50</v>
      </c>
      <c r="E1895" s="291" t="s">
        <v>1437</v>
      </c>
    </row>
    <row r="1896" spans="1:5" x14ac:dyDescent="0.25">
      <c r="A1896" s="335"/>
      <c r="B1896" s="338"/>
      <c r="C1896" s="339"/>
      <c r="D1896" s="341"/>
      <c r="E1896" s="292" t="s">
        <v>1438</v>
      </c>
    </row>
    <row r="1897" spans="1:5" x14ac:dyDescent="0.25">
      <c r="A1897" s="326" t="s">
        <v>2380</v>
      </c>
      <c r="B1897" s="328" t="s">
        <v>2370</v>
      </c>
      <c r="C1897" s="329"/>
      <c r="D1897" s="332" t="s">
        <v>50</v>
      </c>
      <c r="E1897" s="293" t="s">
        <v>1437</v>
      </c>
    </row>
    <row r="1898" spans="1:5" x14ac:dyDescent="0.25">
      <c r="A1898" s="327"/>
      <c r="B1898" s="330"/>
      <c r="C1898" s="331"/>
      <c r="D1898" s="333"/>
      <c r="E1898" s="294" t="s">
        <v>1438</v>
      </c>
    </row>
    <row r="1899" spans="1:5" x14ac:dyDescent="0.25">
      <c r="A1899" s="334" t="s">
        <v>2381</v>
      </c>
      <c r="B1899" s="336" t="s">
        <v>2370</v>
      </c>
      <c r="C1899" s="337"/>
      <c r="D1899" s="340" t="s">
        <v>50</v>
      </c>
      <c r="E1899" s="291" t="s">
        <v>1437</v>
      </c>
    </row>
    <row r="1900" spans="1:5" x14ac:dyDescent="0.25">
      <c r="A1900" s="335"/>
      <c r="B1900" s="338"/>
      <c r="C1900" s="339"/>
      <c r="D1900" s="341"/>
      <c r="E1900" s="292" t="s">
        <v>1438</v>
      </c>
    </row>
    <row r="1901" spans="1:5" x14ac:dyDescent="0.25">
      <c r="A1901" s="326" t="s">
        <v>2382</v>
      </c>
      <c r="B1901" s="328" t="s">
        <v>2383</v>
      </c>
      <c r="C1901" s="329"/>
      <c r="D1901" s="332" t="s">
        <v>50</v>
      </c>
      <c r="E1901" s="293" t="s">
        <v>1437</v>
      </c>
    </row>
    <row r="1902" spans="1:5" x14ac:dyDescent="0.25">
      <c r="A1902" s="327"/>
      <c r="B1902" s="330"/>
      <c r="C1902" s="331"/>
      <c r="D1902" s="333"/>
      <c r="E1902" s="294" t="s">
        <v>1438</v>
      </c>
    </row>
    <row r="1903" spans="1:5" x14ac:dyDescent="0.25">
      <c r="A1903" s="334" t="s">
        <v>2384</v>
      </c>
      <c r="B1903" s="336" t="s">
        <v>2383</v>
      </c>
      <c r="C1903" s="337"/>
      <c r="D1903" s="340" t="s">
        <v>50</v>
      </c>
      <c r="E1903" s="291" t="s">
        <v>1437</v>
      </c>
    </row>
    <row r="1904" spans="1:5" x14ac:dyDescent="0.25">
      <c r="A1904" s="335"/>
      <c r="B1904" s="338"/>
      <c r="C1904" s="339"/>
      <c r="D1904" s="341"/>
      <c r="E1904" s="292" t="s">
        <v>1438</v>
      </c>
    </row>
    <row r="1905" spans="1:5" x14ac:dyDescent="0.25">
      <c r="A1905" s="326" t="s">
        <v>2010</v>
      </c>
      <c r="B1905" s="328" t="s">
        <v>2383</v>
      </c>
      <c r="C1905" s="329"/>
      <c r="D1905" s="332" t="s">
        <v>50</v>
      </c>
      <c r="E1905" s="293" t="s">
        <v>1437</v>
      </c>
    </row>
    <row r="1906" spans="1:5" x14ac:dyDescent="0.25">
      <c r="A1906" s="327"/>
      <c r="B1906" s="330"/>
      <c r="C1906" s="331"/>
      <c r="D1906" s="333"/>
      <c r="E1906" s="294" t="s">
        <v>1438</v>
      </c>
    </row>
    <row r="1907" spans="1:5" x14ac:dyDescent="0.25">
      <c r="A1907" s="334" t="s">
        <v>2385</v>
      </c>
      <c r="B1907" s="336" t="s">
        <v>2383</v>
      </c>
      <c r="C1907" s="337"/>
      <c r="D1907" s="340" t="s">
        <v>50</v>
      </c>
      <c r="E1907" s="291" t="s">
        <v>1437</v>
      </c>
    </row>
    <row r="1908" spans="1:5" x14ac:dyDescent="0.25">
      <c r="A1908" s="335"/>
      <c r="B1908" s="338"/>
      <c r="C1908" s="339"/>
      <c r="D1908" s="341"/>
      <c r="E1908" s="292" t="s">
        <v>1438</v>
      </c>
    </row>
    <row r="1909" spans="1:5" x14ac:dyDescent="0.25">
      <c r="A1909" s="326" t="s">
        <v>2386</v>
      </c>
      <c r="B1909" s="328" t="s">
        <v>2383</v>
      </c>
      <c r="C1909" s="329"/>
      <c r="D1909" s="332" t="s">
        <v>50</v>
      </c>
      <c r="E1909" s="293" t="s">
        <v>1437</v>
      </c>
    </row>
    <row r="1910" spans="1:5" x14ac:dyDescent="0.25">
      <c r="A1910" s="327"/>
      <c r="B1910" s="330"/>
      <c r="C1910" s="331"/>
      <c r="D1910" s="333"/>
      <c r="E1910" s="294" t="s">
        <v>1438</v>
      </c>
    </row>
    <row r="1911" spans="1:5" x14ac:dyDescent="0.25">
      <c r="A1911" s="334" t="s">
        <v>2387</v>
      </c>
      <c r="B1911" s="336" t="s">
        <v>2388</v>
      </c>
      <c r="C1911" s="337"/>
      <c r="D1911" s="340" t="s">
        <v>50</v>
      </c>
      <c r="E1911" s="291" t="s">
        <v>1437</v>
      </c>
    </row>
    <row r="1912" spans="1:5" x14ac:dyDescent="0.25">
      <c r="A1912" s="335"/>
      <c r="B1912" s="338"/>
      <c r="C1912" s="339"/>
      <c r="D1912" s="341"/>
      <c r="E1912" s="292" t="s">
        <v>1438</v>
      </c>
    </row>
    <row r="1913" spans="1:5" x14ac:dyDescent="0.25">
      <c r="A1913" s="326" t="s">
        <v>2389</v>
      </c>
      <c r="B1913" s="328" t="s">
        <v>2388</v>
      </c>
      <c r="C1913" s="329"/>
      <c r="D1913" s="332" t="s">
        <v>50</v>
      </c>
      <c r="E1913" s="293" t="s">
        <v>1437</v>
      </c>
    </row>
    <row r="1914" spans="1:5" x14ac:dyDescent="0.25">
      <c r="A1914" s="327"/>
      <c r="B1914" s="330"/>
      <c r="C1914" s="331"/>
      <c r="D1914" s="333"/>
      <c r="E1914" s="294" t="s">
        <v>1438</v>
      </c>
    </row>
    <row r="1915" spans="1:5" x14ac:dyDescent="0.25">
      <c r="A1915" s="334" t="s">
        <v>2390</v>
      </c>
      <c r="B1915" s="336" t="s">
        <v>2388</v>
      </c>
      <c r="C1915" s="337"/>
      <c r="D1915" s="340" t="s">
        <v>50</v>
      </c>
      <c r="E1915" s="291" t="s">
        <v>1437</v>
      </c>
    </row>
    <row r="1916" spans="1:5" x14ac:dyDescent="0.25">
      <c r="A1916" s="335"/>
      <c r="B1916" s="338"/>
      <c r="C1916" s="339"/>
      <c r="D1916" s="341"/>
      <c r="E1916" s="292" t="s">
        <v>1438</v>
      </c>
    </row>
    <row r="1917" spans="1:5" x14ac:dyDescent="0.25">
      <c r="A1917" s="326" t="s">
        <v>1738</v>
      </c>
      <c r="B1917" s="328" t="s">
        <v>2388</v>
      </c>
      <c r="C1917" s="329"/>
      <c r="D1917" s="332" t="s">
        <v>50</v>
      </c>
      <c r="E1917" s="293" t="s">
        <v>1437</v>
      </c>
    </row>
    <row r="1918" spans="1:5" x14ac:dyDescent="0.25">
      <c r="A1918" s="327"/>
      <c r="B1918" s="330"/>
      <c r="C1918" s="331"/>
      <c r="D1918" s="333"/>
      <c r="E1918" s="294" t="s">
        <v>1438</v>
      </c>
    </row>
    <row r="1919" spans="1:5" x14ac:dyDescent="0.25">
      <c r="A1919" s="334" t="s">
        <v>2391</v>
      </c>
      <c r="B1919" s="336" t="s">
        <v>2392</v>
      </c>
      <c r="C1919" s="337"/>
      <c r="D1919" s="340" t="s">
        <v>50</v>
      </c>
      <c r="E1919" s="291" t="s">
        <v>1437</v>
      </c>
    </row>
    <row r="1920" spans="1:5" x14ac:dyDescent="0.25">
      <c r="A1920" s="335"/>
      <c r="B1920" s="338"/>
      <c r="C1920" s="339"/>
      <c r="D1920" s="341"/>
      <c r="E1920" s="292" t="s">
        <v>1438</v>
      </c>
    </row>
    <row r="1921" spans="1:5" x14ac:dyDescent="0.25">
      <c r="A1921" s="326" t="s">
        <v>2393</v>
      </c>
      <c r="B1921" s="328" t="s">
        <v>2392</v>
      </c>
      <c r="C1921" s="329"/>
      <c r="D1921" s="332" t="s">
        <v>50</v>
      </c>
      <c r="E1921" s="293" t="s">
        <v>1437</v>
      </c>
    </row>
    <row r="1922" spans="1:5" x14ac:dyDescent="0.25">
      <c r="A1922" s="327"/>
      <c r="B1922" s="330"/>
      <c r="C1922" s="331"/>
      <c r="D1922" s="333"/>
      <c r="E1922" s="294" t="s">
        <v>1438</v>
      </c>
    </row>
    <row r="1923" spans="1:5" x14ac:dyDescent="0.25">
      <c r="A1923" s="334" t="s">
        <v>2394</v>
      </c>
      <c r="B1923" s="336" t="s">
        <v>2392</v>
      </c>
      <c r="C1923" s="337"/>
      <c r="D1923" s="340" t="s">
        <v>50</v>
      </c>
      <c r="E1923" s="291" t="s">
        <v>1437</v>
      </c>
    </row>
    <row r="1924" spans="1:5" x14ac:dyDescent="0.25">
      <c r="A1924" s="335"/>
      <c r="B1924" s="338"/>
      <c r="C1924" s="339"/>
      <c r="D1924" s="341"/>
      <c r="E1924" s="292" t="s">
        <v>1438</v>
      </c>
    </row>
    <row r="1925" spans="1:5" x14ac:dyDescent="0.25">
      <c r="A1925" s="326" t="s">
        <v>2395</v>
      </c>
      <c r="B1925" s="328" t="s">
        <v>2392</v>
      </c>
      <c r="C1925" s="329"/>
      <c r="D1925" s="332" t="s">
        <v>50</v>
      </c>
      <c r="E1925" s="293" t="s">
        <v>1437</v>
      </c>
    </row>
    <row r="1926" spans="1:5" x14ac:dyDescent="0.25">
      <c r="A1926" s="327"/>
      <c r="B1926" s="330"/>
      <c r="C1926" s="331"/>
      <c r="D1926" s="333"/>
      <c r="E1926" s="294" t="s">
        <v>1438</v>
      </c>
    </row>
    <row r="1927" spans="1:5" x14ac:dyDescent="0.25">
      <c r="A1927" s="334" t="s">
        <v>2396</v>
      </c>
      <c r="B1927" s="336" t="s">
        <v>2392</v>
      </c>
      <c r="C1927" s="337"/>
      <c r="D1927" s="340" t="s">
        <v>50</v>
      </c>
      <c r="E1927" s="291" t="s">
        <v>1437</v>
      </c>
    </row>
    <row r="1928" spans="1:5" x14ac:dyDescent="0.25">
      <c r="A1928" s="335"/>
      <c r="B1928" s="338"/>
      <c r="C1928" s="339"/>
      <c r="D1928" s="341"/>
      <c r="E1928" s="292" t="s">
        <v>1438</v>
      </c>
    </row>
    <row r="1929" spans="1:5" x14ac:dyDescent="0.25">
      <c r="A1929" s="326" t="s">
        <v>2397</v>
      </c>
      <c r="B1929" s="328" t="s">
        <v>2392</v>
      </c>
      <c r="C1929" s="329"/>
      <c r="D1929" s="332" t="s">
        <v>50</v>
      </c>
      <c r="E1929" s="293" t="s">
        <v>1437</v>
      </c>
    </row>
    <row r="1930" spans="1:5" x14ac:dyDescent="0.25">
      <c r="A1930" s="327"/>
      <c r="B1930" s="330"/>
      <c r="C1930" s="331"/>
      <c r="D1930" s="333"/>
      <c r="E1930" s="294" t="s">
        <v>1438</v>
      </c>
    </row>
    <row r="1931" spans="1:5" x14ac:dyDescent="0.25">
      <c r="A1931" s="334" t="s">
        <v>2398</v>
      </c>
      <c r="B1931" s="336" t="s">
        <v>2392</v>
      </c>
      <c r="C1931" s="337"/>
      <c r="D1931" s="340" t="s">
        <v>50</v>
      </c>
      <c r="E1931" s="291" t="s">
        <v>1437</v>
      </c>
    </row>
    <row r="1932" spans="1:5" x14ac:dyDescent="0.25">
      <c r="A1932" s="335"/>
      <c r="B1932" s="338"/>
      <c r="C1932" s="339"/>
      <c r="D1932" s="341"/>
      <c r="E1932" s="292" t="s">
        <v>1438</v>
      </c>
    </row>
    <row r="1933" spans="1:5" x14ac:dyDescent="0.25">
      <c r="A1933" s="326" t="s">
        <v>2399</v>
      </c>
      <c r="B1933" s="328" t="s">
        <v>2400</v>
      </c>
      <c r="C1933" s="329"/>
      <c r="D1933" s="332" t="s">
        <v>50</v>
      </c>
      <c r="E1933" s="293" t="s">
        <v>1437</v>
      </c>
    </row>
    <row r="1934" spans="1:5" x14ac:dyDescent="0.25">
      <c r="A1934" s="327"/>
      <c r="B1934" s="330"/>
      <c r="C1934" s="331"/>
      <c r="D1934" s="333"/>
      <c r="E1934" s="294" t="s">
        <v>1438</v>
      </c>
    </row>
    <row r="1935" spans="1:5" x14ac:dyDescent="0.25">
      <c r="A1935" s="334" t="s">
        <v>2401</v>
      </c>
      <c r="B1935" s="336" t="s">
        <v>2400</v>
      </c>
      <c r="C1935" s="337"/>
      <c r="D1935" s="340" t="s">
        <v>50</v>
      </c>
      <c r="E1935" s="291" t="s">
        <v>1437</v>
      </c>
    </row>
    <row r="1936" spans="1:5" x14ac:dyDescent="0.25">
      <c r="A1936" s="335"/>
      <c r="B1936" s="338"/>
      <c r="C1936" s="339"/>
      <c r="D1936" s="341"/>
      <c r="E1936" s="292" t="s">
        <v>1438</v>
      </c>
    </row>
    <row r="1937" spans="1:5" x14ac:dyDescent="0.25">
      <c r="A1937" s="326" t="s">
        <v>2402</v>
      </c>
      <c r="B1937" s="328" t="s">
        <v>2400</v>
      </c>
      <c r="C1937" s="329"/>
      <c r="D1937" s="332" t="s">
        <v>50</v>
      </c>
      <c r="E1937" s="293" t="s">
        <v>1437</v>
      </c>
    </row>
    <row r="1938" spans="1:5" x14ac:dyDescent="0.25">
      <c r="A1938" s="327"/>
      <c r="B1938" s="330"/>
      <c r="C1938" s="331"/>
      <c r="D1938" s="333"/>
      <c r="E1938" s="294" t="s">
        <v>1438</v>
      </c>
    </row>
    <row r="1939" spans="1:5" x14ac:dyDescent="0.25">
      <c r="A1939" s="334" t="s">
        <v>2403</v>
      </c>
      <c r="B1939" s="336" t="s">
        <v>2404</v>
      </c>
      <c r="C1939" s="337"/>
      <c r="D1939" s="340" t="s">
        <v>50</v>
      </c>
      <c r="E1939" s="291" t="s">
        <v>1437</v>
      </c>
    </row>
    <row r="1940" spans="1:5" x14ac:dyDescent="0.25">
      <c r="A1940" s="335"/>
      <c r="B1940" s="338"/>
      <c r="C1940" s="339"/>
      <c r="D1940" s="341"/>
      <c r="E1940" s="292" t="s">
        <v>1438</v>
      </c>
    </row>
    <row r="1941" spans="1:5" x14ac:dyDescent="0.25">
      <c r="A1941" s="326" t="s">
        <v>2405</v>
      </c>
      <c r="B1941" s="328" t="s">
        <v>2404</v>
      </c>
      <c r="C1941" s="329"/>
      <c r="D1941" s="332" t="s">
        <v>50</v>
      </c>
      <c r="E1941" s="293" t="s">
        <v>1437</v>
      </c>
    </row>
    <row r="1942" spans="1:5" x14ac:dyDescent="0.25">
      <c r="A1942" s="327"/>
      <c r="B1942" s="330"/>
      <c r="C1942" s="331"/>
      <c r="D1942" s="333"/>
      <c r="E1942" s="294" t="s">
        <v>1438</v>
      </c>
    </row>
    <row r="1943" spans="1:5" x14ac:dyDescent="0.25">
      <c r="A1943" s="334" t="s">
        <v>2406</v>
      </c>
      <c r="B1943" s="336" t="s">
        <v>2404</v>
      </c>
      <c r="C1943" s="337"/>
      <c r="D1943" s="340" t="s">
        <v>50</v>
      </c>
      <c r="E1943" s="291" t="s">
        <v>1437</v>
      </c>
    </row>
    <row r="1944" spans="1:5" x14ac:dyDescent="0.25">
      <c r="A1944" s="335"/>
      <c r="B1944" s="338"/>
      <c r="C1944" s="339"/>
      <c r="D1944" s="341"/>
      <c r="E1944" s="292" t="s">
        <v>1438</v>
      </c>
    </row>
    <row r="1945" spans="1:5" x14ac:dyDescent="0.25">
      <c r="A1945" s="326" t="s">
        <v>2407</v>
      </c>
      <c r="B1945" s="328" t="s">
        <v>2404</v>
      </c>
      <c r="C1945" s="329"/>
      <c r="D1945" s="332" t="s">
        <v>50</v>
      </c>
      <c r="E1945" s="293" t="s">
        <v>1437</v>
      </c>
    </row>
    <row r="1946" spans="1:5" x14ac:dyDescent="0.25">
      <c r="A1946" s="327"/>
      <c r="B1946" s="330"/>
      <c r="C1946" s="331"/>
      <c r="D1946" s="333"/>
      <c r="E1946" s="294" t="s">
        <v>1438</v>
      </c>
    </row>
    <row r="1947" spans="1:5" x14ac:dyDescent="0.25">
      <c r="A1947" s="334" t="s">
        <v>2214</v>
      </c>
      <c r="B1947" s="336"/>
      <c r="C1947" s="337"/>
      <c r="D1947" s="340" t="s">
        <v>50</v>
      </c>
      <c r="E1947" s="291" t="s">
        <v>1437</v>
      </c>
    </row>
    <row r="1948" spans="1:5" x14ac:dyDescent="0.25">
      <c r="A1948" s="335"/>
      <c r="B1948" s="338"/>
      <c r="C1948" s="339"/>
      <c r="D1948" s="341"/>
      <c r="E1948" s="292" t="s">
        <v>1438</v>
      </c>
    </row>
    <row r="1949" spans="1:5" x14ac:dyDescent="0.25">
      <c r="A1949" s="326" t="s">
        <v>2239</v>
      </c>
      <c r="B1949" s="328"/>
      <c r="C1949" s="329"/>
      <c r="D1949" s="332" t="s">
        <v>50</v>
      </c>
      <c r="E1949" s="293" t="s">
        <v>1437</v>
      </c>
    </row>
    <row r="1950" spans="1:5" x14ac:dyDescent="0.25">
      <c r="A1950" s="327"/>
      <c r="B1950" s="330"/>
      <c r="C1950" s="331"/>
      <c r="D1950" s="333"/>
      <c r="E1950" s="294" t="s">
        <v>1438</v>
      </c>
    </row>
    <row r="1951" spans="1:5" x14ac:dyDescent="0.25">
      <c r="A1951" s="334" t="s">
        <v>2247</v>
      </c>
      <c r="B1951" s="336"/>
      <c r="C1951" s="337"/>
      <c r="D1951" s="340" t="s">
        <v>50</v>
      </c>
      <c r="E1951" s="291" t="s">
        <v>1437</v>
      </c>
    </row>
    <row r="1952" spans="1:5" x14ac:dyDescent="0.25">
      <c r="A1952" s="335"/>
      <c r="B1952" s="338"/>
      <c r="C1952" s="339"/>
      <c r="D1952" s="341"/>
      <c r="E1952" s="292" t="s">
        <v>1438</v>
      </c>
    </row>
    <row r="1953" spans="1:5" x14ac:dyDescent="0.25">
      <c r="A1953" s="326" t="s">
        <v>2256</v>
      </c>
      <c r="B1953" s="328"/>
      <c r="C1953" s="329"/>
      <c r="D1953" s="332" t="s">
        <v>50</v>
      </c>
      <c r="E1953" s="293" t="s">
        <v>1437</v>
      </c>
    </row>
    <row r="1954" spans="1:5" x14ac:dyDescent="0.25">
      <c r="A1954" s="327"/>
      <c r="B1954" s="330"/>
      <c r="C1954" s="331"/>
      <c r="D1954" s="333"/>
      <c r="E1954" s="294" t="s">
        <v>1438</v>
      </c>
    </row>
    <row r="1955" spans="1:5" x14ac:dyDescent="0.25">
      <c r="A1955" s="334" t="s">
        <v>2408</v>
      </c>
      <c r="B1955" s="336"/>
      <c r="C1955" s="337"/>
      <c r="D1955" s="340" t="s">
        <v>50</v>
      </c>
      <c r="E1955" s="291" t="s">
        <v>1437</v>
      </c>
    </row>
    <row r="1956" spans="1:5" x14ac:dyDescent="0.25">
      <c r="A1956" s="335"/>
      <c r="B1956" s="338"/>
      <c r="C1956" s="339"/>
      <c r="D1956" s="341"/>
      <c r="E1956" s="292" t="s">
        <v>1438</v>
      </c>
    </row>
    <row r="1957" spans="1:5" x14ac:dyDescent="0.25">
      <c r="A1957" s="326" t="s">
        <v>2278</v>
      </c>
      <c r="B1957" s="328"/>
      <c r="C1957" s="329"/>
      <c r="D1957" s="332" t="s">
        <v>50</v>
      </c>
      <c r="E1957" s="293" t="s">
        <v>1437</v>
      </c>
    </row>
    <row r="1958" spans="1:5" x14ac:dyDescent="0.25">
      <c r="A1958" s="327"/>
      <c r="B1958" s="330"/>
      <c r="C1958" s="331"/>
      <c r="D1958" s="333"/>
      <c r="E1958" s="294" t="s">
        <v>1438</v>
      </c>
    </row>
    <row r="1959" spans="1:5" x14ac:dyDescent="0.25">
      <c r="A1959" s="334" t="s">
        <v>2286</v>
      </c>
      <c r="B1959" s="336"/>
      <c r="C1959" s="337"/>
      <c r="D1959" s="340" t="s">
        <v>50</v>
      </c>
      <c r="E1959" s="291" t="s">
        <v>1437</v>
      </c>
    </row>
    <row r="1960" spans="1:5" x14ac:dyDescent="0.25">
      <c r="A1960" s="335"/>
      <c r="B1960" s="338"/>
      <c r="C1960" s="339"/>
      <c r="D1960" s="341"/>
      <c r="E1960" s="292" t="s">
        <v>1438</v>
      </c>
    </row>
    <row r="1961" spans="1:5" x14ac:dyDescent="0.25">
      <c r="A1961" s="326" t="s">
        <v>2300</v>
      </c>
      <c r="B1961" s="328"/>
      <c r="C1961" s="329"/>
      <c r="D1961" s="332" t="s">
        <v>50</v>
      </c>
      <c r="E1961" s="293" t="s">
        <v>1437</v>
      </c>
    </row>
    <row r="1962" spans="1:5" x14ac:dyDescent="0.25">
      <c r="A1962" s="327"/>
      <c r="B1962" s="330"/>
      <c r="C1962" s="331"/>
      <c r="D1962" s="333"/>
      <c r="E1962" s="294" t="s">
        <v>1438</v>
      </c>
    </row>
    <row r="1963" spans="1:5" x14ac:dyDescent="0.25">
      <c r="A1963" s="334" t="s">
        <v>2306</v>
      </c>
      <c r="B1963" s="336"/>
      <c r="C1963" s="337"/>
      <c r="D1963" s="340" t="s">
        <v>50</v>
      </c>
      <c r="E1963" s="291" t="s">
        <v>1437</v>
      </c>
    </row>
    <row r="1964" spans="1:5" x14ac:dyDescent="0.25">
      <c r="A1964" s="335"/>
      <c r="B1964" s="338"/>
      <c r="C1964" s="339"/>
      <c r="D1964" s="341"/>
      <c r="E1964" s="292" t="s">
        <v>1438</v>
      </c>
    </row>
    <row r="1965" spans="1:5" x14ac:dyDescent="0.25">
      <c r="A1965" s="326" t="s">
        <v>2311</v>
      </c>
      <c r="B1965" s="328"/>
      <c r="C1965" s="329"/>
      <c r="D1965" s="332" t="s">
        <v>50</v>
      </c>
      <c r="E1965" s="293" t="s">
        <v>1437</v>
      </c>
    </row>
    <row r="1966" spans="1:5" x14ac:dyDescent="0.25">
      <c r="A1966" s="327"/>
      <c r="B1966" s="330"/>
      <c r="C1966" s="331"/>
      <c r="D1966" s="333"/>
      <c r="E1966" s="294" t="s">
        <v>1438</v>
      </c>
    </row>
    <row r="1967" spans="1:5" x14ac:dyDescent="0.25">
      <c r="A1967" s="334" t="s">
        <v>2321</v>
      </c>
      <c r="B1967" s="336"/>
      <c r="C1967" s="337"/>
      <c r="D1967" s="340" t="s">
        <v>50</v>
      </c>
      <c r="E1967" s="291" t="s">
        <v>1437</v>
      </c>
    </row>
    <row r="1968" spans="1:5" x14ac:dyDescent="0.25">
      <c r="A1968" s="335"/>
      <c r="B1968" s="338"/>
      <c r="C1968" s="339"/>
      <c r="D1968" s="341"/>
      <c r="E1968" s="292" t="s">
        <v>1438</v>
      </c>
    </row>
    <row r="1969" spans="1:5" x14ac:dyDescent="0.25">
      <c r="A1969" s="326" t="s">
        <v>2346</v>
      </c>
      <c r="B1969" s="328"/>
      <c r="C1969" s="329"/>
      <c r="D1969" s="332" t="s">
        <v>50</v>
      </c>
      <c r="E1969" s="293" t="s">
        <v>1437</v>
      </c>
    </row>
    <row r="1970" spans="1:5" x14ac:dyDescent="0.25">
      <c r="A1970" s="327"/>
      <c r="B1970" s="330"/>
      <c r="C1970" s="331"/>
      <c r="D1970" s="333"/>
      <c r="E1970" s="294" t="s">
        <v>1438</v>
      </c>
    </row>
    <row r="1971" spans="1:5" x14ac:dyDescent="0.25">
      <c r="A1971" s="334" t="s">
        <v>2364</v>
      </c>
      <c r="B1971" s="336"/>
      <c r="C1971" s="337"/>
      <c r="D1971" s="340" t="s">
        <v>50</v>
      </c>
      <c r="E1971" s="291" t="s">
        <v>1437</v>
      </c>
    </row>
    <row r="1972" spans="1:5" x14ac:dyDescent="0.25">
      <c r="A1972" s="335"/>
      <c r="B1972" s="338"/>
      <c r="C1972" s="339"/>
      <c r="D1972" s="341"/>
      <c r="E1972" s="292" t="s">
        <v>1438</v>
      </c>
    </row>
    <row r="1973" spans="1:5" x14ac:dyDescent="0.25">
      <c r="A1973" s="326" t="s">
        <v>2370</v>
      </c>
      <c r="B1973" s="328"/>
      <c r="C1973" s="329"/>
      <c r="D1973" s="332" t="s">
        <v>50</v>
      </c>
      <c r="E1973" s="293" t="s">
        <v>1437</v>
      </c>
    </row>
    <row r="1974" spans="1:5" x14ac:dyDescent="0.25">
      <c r="A1974" s="327"/>
      <c r="B1974" s="330"/>
      <c r="C1974" s="331"/>
      <c r="D1974" s="333"/>
      <c r="E1974" s="294" t="s">
        <v>1438</v>
      </c>
    </row>
    <row r="1975" spans="1:5" x14ac:dyDescent="0.25">
      <c r="A1975" s="334" t="s">
        <v>2383</v>
      </c>
      <c r="B1975" s="336"/>
      <c r="C1975" s="337"/>
      <c r="D1975" s="340" t="s">
        <v>50</v>
      </c>
      <c r="E1975" s="291" t="s">
        <v>1437</v>
      </c>
    </row>
    <row r="1976" spans="1:5" x14ac:dyDescent="0.25">
      <c r="A1976" s="335"/>
      <c r="B1976" s="338"/>
      <c r="C1976" s="339"/>
      <c r="D1976" s="341"/>
      <c r="E1976" s="292" t="s">
        <v>1438</v>
      </c>
    </row>
    <row r="1977" spans="1:5" x14ac:dyDescent="0.25">
      <c r="A1977" s="326" t="s">
        <v>2388</v>
      </c>
      <c r="B1977" s="328"/>
      <c r="C1977" s="329"/>
      <c r="D1977" s="332" t="s">
        <v>50</v>
      </c>
      <c r="E1977" s="293" t="s">
        <v>1437</v>
      </c>
    </row>
    <row r="1978" spans="1:5" x14ac:dyDescent="0.25">
      <c r="A1978" s="327"/>
      <c r="B1978" s="330"/>
      <c r="C1978" s="331"/>
      <c r="D1978" s="333"/>
      <c r="E1978" s="294" t="s">
        <v>1438</v>
      </c>
    </row>
    <row r="1979" spans="1:5" x14ac:dyDescent="0.25">
      <c r="A1979" s="334" t="s">
        <v>2392</v>
      </c>
      <c r="B1979" s="336"/>
      <c r="C1979" s="337"/>
      <c r="D1979" s="340" t="s">
        <v>50</v>
      </c>
      <c r="E1979" s="291" t="s">
        <v>1437</v>
      </c>
    </row>
    <row r="1980" spans="1:5" x14ac:dyDescent="0.25">
      <c r="A1980" s="335"/>
      <c r="B1980" s="338"/>
      <c r="C1980" s="339"/>
      <c r="D1980" s="341"/>
      <c r="E1980" s="292" t="s">
        <v>1438</v>
      </c>
    </row>
    <row r="1981" spans="1:5" x14ac:dyDescent="0.25">
      <c r="A1981" s="326" t="s">
        <v>2400</v>
      </c>
      <c r="B1981" s="328"/>
      <c r="C1981" s="329"/>
      <c r="D1981" s="332" t="s">
        <v>50</v>
      </c>
      <c r="E1981" s="293" t="s">
        <v>1437</v>
      </c>
    </row>
    <row r="1982" spans="1:5" x14ac:dyDescent="0.25">
      <c r="A1982" s="327"/>
      <c r="B1982" s="330"/>
      <c r="C1982" s="331"/>
      <c r="D1982" s="333"/>
      <c r="E1982" s="294" t="s">
        <v>1438</v>
      </c>
    </row>
    <row r="1983" spans="1:5" x14ac:dyDescent="0.25">
      <c r="A1983" s="334" t="s">
        <v>2330</v>
      </c>
      <c r="B1983" s="336"/>
      <c r="C1983" s="337"/>
      <c r="D1983" s="340" t="s">
        <v>50</v>
      </c>
      <c r="E1983" s="291" t="s">
        <v>1437</v>
      </c>
    </row>
    <row r="1984" spans="1:5" x14ac:dyDescent="0.25">
      <c r="A1984" s="335"/>
      <c r="B1984" s="338"/>
      <c r="C1984" s="339"/>
      <c r="D1984" s="341"/>
      <c r="E1984" s="292" t="s">
        <v>1438</v>
      </c>
    </row>
    <row r="1985" spans="1:5" x14ac:dyDescent="0.25">
      <c r="A1985" s="326" t="s">
        <v>2409</v>
      </c>
      <c r="B1985" s="328" t="s">
        <v>2214</v>
      </c>
      <c r="C1985" s="329"/>
      <c r="D1985" s="332" t="s">
        <v>50</v>
      </c>
      <c r="E1985" s="293" t="s">
        <v>1437</v>
      </c>
    </row>
    <row r="1986" spans="1:5" x14ac:dyDescent="0.25">
      <c r="A1986" s="327"/>
      <c r="B1986" s="330"/>
      <c r="C1986" s="331"/>
      <c r="D1986" s="333"/>
      <c r="E1986" s="294" t="s">
        <v>1438</v>
      </c>
    </row>
    <row r="1987" spans="1:5" x14ac:dyDescent="0.25">
      <c r="A1987" s="334" t="s">
        <v>2410</v>
      </c>
      <c r="B1987" s="336" t="s">
        <v>2214</v>
      </c>
      <c r="C1987" s="337"/>
      <c r="D1987" s="340" t="s">
        <v>50</v>
      </c>
      <c r="E1987" s="291" t="s">
        <v>1437</v>
      </c>
    </row>
    <row r="1988" spans="1:5" x14ac:dyDescent="0.25">
      <c r="A1988" s="335"/>
      <c r="B1988" s="338"/>
      <c r="C1988" s="339"/>
      <c r="D1988" s="341"/>
      <c r="E1988" s="292" t="s">
        <v>1438</v>
      </c>
    </row>
    <row r="1989" spans="1:5" x14ac:dyDescent="0.25">
      <c r="A1989" s="326" t="s">
        <v>2411</v>
      </c>
      <c r="B1989" s="328" t="s">
        <v>2214</v>
      </c>
      <c r="C1989" s="329"/>
      <c r="D1989" s="332" t="s">
        <v>50</v>
      </c>
      <c r="E1989" s="293" t="s">
        <v>1437</v>
      </c>
    </row>
    <row r="1990" spans="1:5" x14ac:dyDescent="0.25">
      <c r="A1990" s="327"/>
      <c r="B1990" s="330"/>
      <c r="C1990" s="331"/>
      <c r="D1990" s="333"/>
      <c r="E1990" s="294" t="s">
        <v>1438</v>
      </c>
    </row>
    <row r="1991" spans="1:5" x14ac:dyDescent="0.25">
      <c r="A1991" s="334" t="s">
        <v>2412</v>
      </c>
      <c r="B1991" s="336" t="s">
        <v>2239</v>
      </c>
      <c r="C1991" s="337"/>
      <c r="D1991" s="340" t="s">
        <v>50</v>
      </c>
      <c r="E1991" s="291" t="s">
        <v>1437</v>
      </c>
    </row>
    <row r="1992" spans="1:5" x14ac:dyDescent="0.25">
      <c r="A1992" s="335"/>
      <c r="B1992" s="338"/>
      <c r="C1992" s="339"/>
      <c r="D1992" s="341"/>
      <c r="E1992" s="292" t="s">
        <v>1438</v>
      </c>
    </row>
    <row r="1993" spans="1:5" x14ac:dyDescent="0.25">
      <c r="A1993" s="326" t="s">
        <v>2413</v>
      </c>
      <c r="B1993" s="328" t="s">
        <v>2239</v>
      </c>
      <c r="C1993" s="329"/>
      <c r="D1993" s="332" t="s">
        <v>50</v>
      </c>
      <c r="E1993" s="293" t="s">
        <v>1437</v>
      </c>
    </row>
    <row r="1994" spans="1:5" x14ac:dyDescent="0.25">
      <c r="A1994" s="327"/>
      <c r="B1994" s="330"/>
      <c r="C1994" s="331"/>
      <c r="D1994" s="333"/>
      <c r="E1994" s="294" t="s">
        <v>1438</v>
      </c>
    </row>
    <row r="1995" spans="1:5" x14ac:dyDescent="0.25">
      <c r="A1995" s="334" t="s">
        <v>1782</v>
      </c>
      <c r="B1995" s="336" t="s">
        <v>2247</v>
      </c>
      <c r="C1995" s="337"/>
      <c r="D1995" s="340" t="s">
        <v>50</v>
      </c>
      <c r="E1995" s="291" t="s">
        <v>1437</v>
      </c>
    </row>
    <row r="1996" spans="1:5" x14ac:dyDescent="0.25">
      <c r="A1996" s="335"/>
      <c r="B1996" s="338"/>
      <c r="C1996" s="339"/>
      <c r="D1996" s="341"/>
      <c r="E1996" s="292" t="s">
        <v>1438</v>
      </c>
    </row>
    <row r="1997" spans="1:5" x14ac:dyDescent="0.25">
      <c r="A1997" s="326" t="s">
        <v>2414</v>
      </c>
      <c r="B1997" s="328" t="s">
        <v>2247</v>
      </c>
      <c r="C1997" s="329"/>
      <c r="D1997" s="332" t="s">
        <v>50</v>
      </c>
      <c r="E1997" s="293" t="s">
        <v>1437</v>
      </c>
    </row>
    <row r="1998" spans="1:5" x14ac:dyDescent="0.25">
      <c r="A1998" s="327"/>
      <c r="B1998" s="330"/>
      <c r="C1998" s="331"/>
      <c r="D1998" s="333"/>
      <c r="E1998" s="294" t="s">
        <v>1438</v>
      </c>
    </row>
    <row r="1999" spans="1:5" x14ac:dyDescent="0.25">
      <c r="A1999" s="334" t="s">
        <v>2415</v>
      </c>
      <c r="B1999" s="336" t="s">
        <v>2247</v>
      </c>
      <c r="C1999" s="337"/>
      <c r="D1999" s="340" t="s">
        <v>50</v>
      </c>
      <c r="E1999" s="291" t="s">
        <v>1437</v>
      </c>
    </row>
    <row r="2000" spans="1:5" x14ac:dyDescent="0.25">
      <c r="A2000" s="335"/>
      <c r="B2000" s="338"/>
      <c r="C2000" s="339"/>
      <c r="D2000" s="341"/>
      <c r="E2000" s="292" t="s">
        <v>1438</v>
      </c>
    </row>
    <row r="2001" spans="1:5" x14ac:dyDescent="0.25">
      <c r="A2001" s="326" t="s">
        <v>2416</v>
      </c>
      <c r="B2001" s="328" t="s">
        <v>2278</v>
      </c>
      <c r="C2001" s="329"/>
      <c r="D2001" s="332" t="s">
        <v>50</v>
      </c>
      <c r="E2001" s="293" t="s">
        <v>1437</v>
      </c>
    </row>
    <row r="2002" spans="1:5" x14ac:dyDescent="0.25">
      <c r="A2002" s="327"/>
      <c r="B2002" s="330"/>
      <c r="C2002" s="331"/>
      <c r="D2002" s="333"/>
      <c r="E2002" s="294" t="s">
        <v>1438</v>
      </c>
    </row>
    <row r="2003" spans="1:5" x14ac:dyDescent="0.25">
      <c r="A2003" s="334" t="s">
        <v>2417</v>
      </c>
      <c r="B2003" s="336" t="s">
        <v>2286</v>
      </c>
      <c r="C2003" s="337"/>
      <c r="D2003" s="340" t="s">
        <v>50</v>
      </c>
      <c r="E2003" s="291" t="s">
        <v>1437</v>
      </c>
    </row>
    <row r="2004" spans="1:5" x14ac:dyDescent="0.25">
      <c r="A2004" s="335"/>
      <c r="B2004" s="338"/>
      <c r="C2004" s="339"/>
      <c r="D2004" s="341"/>
      <c r="E2004" s="292" t="s">
        <v>1438</v>
      </c>
    </row>
    <row r="2005" spans="1:5" x14ac:dyDescent="0.25">
      <c r="A2005" s="326" t="s">
        <v>2418</v>
      </c>
      <c r="B2005" s="328" t="s">
        <v>2300</v>
      </c>
      <c r="C2005" s="329"/>
      <c r="D2005" s="332" t="s">
        <v>50</v>
      </c>
      <c r="E2005" s="293" t="s">
        <v>1437</v>
      </c>
    </row>
    <row r="2006" spans="1:5" x14ac:dyDescent="0.25">
      <c r="A2006" s="327"/>
      <c r="B2006" s="330"/>
      <c r="C2006" s="331"/>
      <c r="D2006" s="333"/>
      <c r="E2006" s="294" t="s">
        <v>1438</v>
      </c>
    </row>
    <row r="2007" spans="1:5" x14ac:dyDescent="0.25">
      <c r="A2007" s="334" t="s">
        <v>2419</v>
      </c>
      <c r="B2007" s="336" t="s">
        <v>2311</v>
      </c>
      <c r="C2007" s="337"/>
      <c r="D2007" s="340" t="s">
        <v>50</v>
      </c>
      <c r="E2007" s="291" t="s">
        <v>1437</v>
      </c>
    </row>
    <row r="2008" spans="1:5" x14ac:dyDescent="0.25">
      <c r="A2008" s="335"/>
      <c r="B2008" s="338"/>
      <c r="C2008" s="339"/>
      <c r="D2008" s="341"/>
      <c r="E2008" s="292" t="s">
        <v>1438</v>
      </c>
    </row>
    <row r="2009" spans="1:5" x14ac:dyDescent="0.25">
      <c r="A2009" s="326" t="s">
        <v>2420</v>
      </c>
      <c r="B2009" s="328" t="s">
        <v>2311</v>
      </c>
      <c r="C2009" s="329"/>
      <c r="D2009" s="332" t="s">
        <v>50</v>
      </c>
      <c r="E2009" s="293" t="s">
        <v>1437</v>
      </c>
    </row>
    <row r="2010" spans="1:5" x14ac:dyDescent="0.25">
      <c r="A2010" s="327"/>
      <c r="B2010" s="330"/>
      <c r="C2010" s="331"/>
      <c r="D2010" s="333"/>
      <c r="E2010" s="294" t="s">
        <v>1438</v>
      </c>
    </row>
    <row r="2011" spans="1:5" x14ac:dyDescent="0.25">
      <c r="A2011" s="334" t="s">
        <v>2421</v>
      </c>
      <c r="B2011" s="336" t="s">
        <v>2321</v>
      </c>
      <c r="C2011" s="337"/>
      <c r="D2011" s="340" t="s">
        <v>50</v>
      </c>
      <c r="E2011" s="291" t="s">
        <v>1437</v>
      </c>
    </row>
    <row r="2012" spans="1:5" x14ac:dyDescent="0.25">
      <c r="A2012" s="335"/>
      <c r="B2012" s="338"/>
      <c r="C2012" s="339"/>
      <c r="D2012" s="341"/>
      <c r="E2012" s="292" t="s">
        <v>1438</v>
      </c>
    </row>
    <row r="2013" spans="1:5" x14ac:dyDescent="0.25">
      <c r="A2013" s="326" t="s">
        <v>2422</v>
      </c>
      <c r="B2013" s="328" t="s">
        <v>2321</v>
      </c>
      <c r="C2013" s="329"/>
      <c r="D2013" s="332" t="s">
        <v>50</v>
      </c>
      <c r="E2013" s="293" t="s">
        <v>1437</v>
      </c>
    </row>
    <row r="2014" spans="1:5" x14ac:dyDescent="0.25">
      <c r="A2014" s="327"/>
      <c r="B2014" s="330"/>
      <c r="C2014" s="331"/>
      <c r="D2014" s="333"/>
      <c r="E2014" s="294" t="s">
        <v>1438</v>
      </c>
    </row>
    <row r="2015" spans="1:5" x14ac:dyDescent="0.25">
      <c r="A2015" s="334" t="s">
        <v>2423</v>
      </c>
      <c r="B2015" s="336" t="s">
        <v>2364</v>
      </c>
      <c r="C2015" s="337"/>
      <c r="D2015" s="340" t="s">
        <v>50</v>
      </c>
      <c r="E2015" s="291" t="s">
        <v>1437</v>
      </c>
    </row>
    <row r="2016" spans="1:5" x14ac:dyDescent="0.25">
      <c r="A2016" s="335"/>
      <c r="B2016" s="338"/>
      <c r="C2016" s="339"/>
      <c r="D2016" s="341"/>
      <c r="E2016" s="292" t="s">
        <v>1438</v>
      </c>
    </row>
    <row r="2017" spans="1:5" x14ac:dyDescent="0.25">
      <c r="A2017" s="326" t="s">
        <v>2424</v>
      </c>
      <c r="B2017" s="328" t="s">
        <v>2392</v>
      </c>
      <c r="C2017" s="329"/>
      <c r="D2017" s="332" t="s">
        <v>50</v>
      </c>
      <c r="E2017" s="293" t="s">
        <v>1437</v>
      </c>
    </row>
    <row r="2018" spans="1:5" x14ac:dyDescent="0.25">
      <c r="A2018" s="327"/>
      <c r="B2018" s="330"/>
      <c r="C2018" s="331"/>
      <c r="D2018" s="333"/>
      <c r="E2018" s="294" t="s">
        <v>1438</v>
      </c>
    </row>
    <row r="2019" spans="1:5" x14ac:dyDescent="0.25">
      <c r="A2019" s="287" t="s">
        <v>2425</v>
      </c>
      <c r="B2019" s="317"/>
      <c r="C2019" s="318"/>
      <c r="D2019" s="278" t="s">
        <v>50</v>
      </c>
      <c r="E2019" s="288"/>
    </row>
    <row r="2020" spans="1:5" x14ac:dyDescent="0.25">
      <c r="A2020" s="326" t="s">
        <v>2426</v>
      </c>
      <c r="B2020" s="328" t="s">
        <v>2346</v>
      </c>
      <c r="C2020" s="329"/>
      <c r="D2020" s="332" t="s">
        <v>50</v>
      </c>
      <c r="E2020" s="293" t="s">
        <v>1437</v>
      </c>
    </row>
    <row r="2021" spans="1:5" x14ac:dyDescent="0.25">
      <c r="A2021" s="327"/>
      <c r="B2021" s="330"/>
      <c r="C2021" s="331"/>
      <c r="D2021" s="333"/>
      <c r="E2021" s="294" t="s">
        <v>1438</v>
      </c>
    </row>
    <row r="2022" spans="1:5" x14ac:dyDescent="0.25">
      <c r="A2022" s="334" t="s">
        <v>2427</v>
      </c>
      <c r="B2022" s="336" t="s">
        <v>2370</v>
      </c>
      <c r="C2022" s="337"/>
      <c r="D2022" s="340" t="s">
        <v>50</v>
      </c>
      <c r="E2022" s="291" t="s">
        <v>1437</v>
      </c>
    </row>
    <row r="2023" spans="1:5" x14ac:dyDescent="0.25">
      <c r="A2023" s="335"/>
      <c r="B2023" s="338"/>
      <c r="C2023" s="339"/>
      <c r="D2023" s="341"/>
      <c r="E2023" s="292" t="s">
        <v>1438</v>
      </c>
    </row>
    <row r="2024" spans="1:5" x14ac:dyDescent="0.25">
      <c r="A2024" s="326" t="s">
        <v>2428</v>
      </c>
      <c r="B2024" s="328" t="s">
        <v>2400</v>
      </c>
      <c r="C2024" s="329"/>
      <c r="D2024" s="332" t="s">
        <v>50</v>
      </c>
      <c r="E2024" s="293" t="s">
        <v>1437</v>
      </c>
    </row>
    <row r="2025" spans="1:5" x14ac:dyDescent="0.25">
      <c r="A2025" s="327"/>
      <c r="B2025" s="330"/>
      <c r="C2025" s="331"/>
      <c r="D2025" s="333"/>
      <c r="E2025" s="294" t="s">
        <v>1438</v>
      </c>
    </row>
    <row r="2026" spans="1:5" x14ac:dyDescent="0.25">
      <c r="A2026" s="334" t="s">
        <v>2429</v>
      </c>
      <c r="B2026" s="336" t="s">
        <v>2404</v>
      </c>
      <c r="C2026" s="337"/>
      <c r="D2026" s="340" t="s">
        <v>50</v>
      </c>
      <c r="E2026" s="291" t="s">
        <v>1437</v>
      </c>
    </row>
    <row r="2027" spans="1:5" x14ac:dyDescent="0.25">
      <c r="A2027" s="335"/>
      <c r="B2027" s="338"/>
      <c r="C2027" s="339"/>
      <c r="D2027" s="341"/>
      <c r="E2027" s="292" t="s">
        <v>1438</v>
      </c>
    </row>
    <row r="2028" spans="1:5" x14ac:dyDescent="0.25">
      <c r="A2028" s="326" t="s">
        <v>2430</v>
      </c>
      <c r="B2028" s="328" t="s">
        <v>2346</v>
      </c>
      <c r="C2028" s="329"/>
      <c r="D2028" s="332" t="s">
        <v>50</v>
      </c>
      <c r="E2028" s="293" t="s">
        <v>1437</v>
      </c>
    </row>
    <row r="2029" spans="1:5" x14ac:dyDescent="0.25">
      <c r="A2029" s="327"/>
      <c r="B2029" s="330"/>
      <c r="C2029" s="331"/>
      <c r="D2029" s="333"/>
      <c r="E2029" s="294" t="s">
        <v>1438</v>
      </c>
    </row>
    <row r="2030" spans="1:5" x14ac:dyDescent="0.25">
      <c r="A2030" s="334" t="s">
        <v>2431</v>
      </c>
      <c r="B2030" s="336" t="s">
        <v>2239</v>
      </c>
      <c r="C2030" s="337"/>
      <c r="D2030" s="340" t="s">
        <v>50</v>
      </c>
      <c r="E2030" s="291" t="s">
        <v>1437</v>
      </c>
    </row>
    <row r="2031" spans="1:5" x14ac:dyDescent="0.25">
      <c r="A2031" s="335"/>
      <c r="B2031" s="338"/>
      <c r="C2031" s="339"/>
      <c r="D2031" s="341"/>
      <c r="E2031" s="292" t="s">
        <v>1438</v>
      </c>
    </row>
    <row r="2032" spans="1:5" x14ac:dyDescent="0.25">
      <c r="A2032" s="326" t="s">
        <v>2432</v>
      </c>
      <c r="B2032" s="328" t="s">
        <v>2256</v>
      </c>
      <c r="C2032" s="329"/>
      <c r="D2032" s="332" t="s">
        <v>50</v>
      </c>
      <c r="E2032" s="293" t="s">
        <v>1437</v>
      </c>
    </row>
    <row r="2033" spans="1:5" x14ac:dyDescent="0.25">
      <c r="A2033" s="327"/>
      <c r="B2033" s="330"/>
      <c r="C2033" s="331"/>
      <c r="D2033" s="333"/>
      <c r="E2033" s="294" t="s">
        <v>1438</v>
      </c>
    </row>
    <row r="2034" spans="1:5" x14ac:dyDescent="0.25">
      <c r="A2034" s="334" t="s">
        <v>2433</v>
      </c>
      <c r="B2034" s="336" t="s">
        <v>2311</v>
      </c>
      <c r="C2034" s="337"/>
      <c r="D2034" s="340" t="s">
        <v>50</v>
      </c>
      <c r="E2034" s="291" t="s">
        <v>1437</v>
      </c>
    </row>
    <row r="2035" spans="1:5" x14ac:dyDescent="0.25">
      <c r="A2035" s="335"/>
      <c r="B2035" s="338"/>
      <c r="C2035" s="339"/>
      <c r="D2035" s="341"/>
      <c r="E2035" s="292" t="s">
        <v>1438</v>
      </c>
    </row>
    <row r="2036" spans="1:5" x14ac:dyDescent="0.25">
      <c r="A2036" s="326" t="s">
        <v>2434</v>
      </c>
      <c r="B2036" s="328" t="s">
        <v>2346</v>
      </c>
      <c r="C2036" s="329"/>
      <c r="D2036" s="332" t="s">
        <v>50</v>
      </c>
      <c r="E2036" s="293" t="s">
        <v>1437</v>
      </c>
    </row>
    <row r="2037" spans="1:5" x14ac:dyDescent="0.25">
      <c r="A2037" s="327"/>
      <c r="B2037" s="330"/>
      <c r="C2037" s="331"/>
      <c r="D2037" s="333"/>
      <c r="E2037" s="294" t="s">
        <v>1438</v>
      </c>
    </row>
    <row r="2038" spans="1:5" x14ac:dyDescent="0.25">
      <c r="A2038" s="334" t="s">
        <v>1862</v>
      </c>
      <c r="B2038" s="336" t="s">
        <v>2364</v>
      </c>
      <c r="C2038" s="337"/>
      <c r="D2038" s="340" t="s">
        <v>50</v>
      </c>
      <c r="E2038" s="291" t="s">
        <v>1437</v>
      </c>
    </row>
    <row r="2039" spans="1:5" x14ac:dyDescent="0.25">
      <c r="A2039" s="335"/>
      <c r="B2039" s="338"/>
      <c r="C2039" s="339"/>
      <c r="D2039" s="341"/>
      <c r="E2039" s="292" t="s">
        <v>1438</v>
      </c>
    </row>
    <row r="2040" spans="1:5" x14ac:dyDescent="0.25">
      <c r="A2040" s="326" t="s">
        <v>2435</v>
      </c>
      <c r="B2040" s="328" t="s">
        <v>2370</v>
      </c>
      <c r="C2040" s="329"/>
      <c r="D2040" s="332" t="s">
        <v>50</v>
      </c>
      <c r="E2040" s="293" t="s">
        <v>1437</v>
      </c>
    </row>
    <row r="2041" spans="1:5" x14ac:dyDescent="0.25">
      <c r="A2041" s="327"/>
      <c r="B2041" s="330"/>
      <c r="C2041" s="331"/>
      <c r="D2041" s="333"/>
      <c r="E2041" s="294" t="s">
        <v>1438</v>
      </c>
    </row>
    <row r="2042" spans="1:5" x14ac:dyDescent="0.25">
      <c r="A2042" s="334" t="s">
        <v>2436</v>
      </c>
      <c r="B2042" s="336" t="s">
        <v>2392</v>
      </c>
      <c r="C2042" s="337"/>
      <c r="D2042" s="340" t="s">
        <v>50</v>
      </c>
      <c r="E2042" s="291" t="s">
        <v>1437</v>
      </c>
    </row>
    <row r="2043" spans="1:5" x14ac:dyDescent="0.25">
      <c r="A2043" s="335"/>
      <c r="B2043" s="338"/>
      <c r="C2043" s="339"/>
      <c r="D2043" s="341"/>
      <c r="E2043" s="292" t="s">
        <v>1438</v>
      </c>
    </row>
    <row r="2044" spans="1:5" x14ac:dyDescent="0.25">
      <c r="A2044" s="326" t="s">
        <v>2437</v>
      </c>
      <c r="B2044" s="328" t="s">
        <v>2214</v>
      </c>
      <c r="C2044" s="329"/>
      <c r="D2044" s="332" t="s">
        <v>50</v>
      </c>
      <c r="E2044" s="293" t="s">
        <v>1437</v>
      </c>
    </row>
    <row r="2045" spans="1:5" x14ac:dyDescent="0.25">
      <c r="A2045" s="327"/>
      <c r="B2045" s="330"/>
      <c r="C2045" s="331"/>
      <c r="D2045" s="333"/>
      <c r="E2045" s="294" t="s">
        <v>1438</v>
      </c>
    </row>
    <row r="2046" spans="1:5" x14ac:dyDescent="0.25">
      <c r="A2046" s="334" t="s">
        <v>2438</v>
      </c>
      <c r="B2046" s="336" t="s">
        <v>2239</v>
      </c>
      <c r="C2046" s="337"/>
      <c r="D2046" s="340" t="s">
        <v>50</v>
      </c>
      <c r="E2046" s="291" t="s">
        <v>1437</v>
      </c>
    </row>
    <row r="2047" spans="1:5" x14ac:dyDescent="0.25">
      <c r="A2047" s="335"/>
      <c r="B2047" s="338"/>
      <c r="C2047" s="339"/>
      <c r="D2047" s="341"/>
      <c r="E2047" s="292" t="s">
        <v>1438</v>
      </c>
    </row>
    <row r="2048" spans="1:5" x14ac:dyDescent="0.25">
      <c r="A2048" s="326" t="s">
        <v>2404</v>
      </c>
      <c r="B2048" s="328"/>
      <c r="C2048" s="329"/>
      <c r="D2048" s="332" t="s">
        <v>50</v>
      </c>
      <c r="E2048" s="293" t="s">
        <v>1437</v>
      </c>
    </row>
    <row r="2049" spans="1:5" x14ac:dyDescent="0.25">
      <c r="A2049" s="327"/>
      <c r="B2049" s="330"/>
      <c r="C2049" s="331"/>
      <c r="D2049" s="333"/>
      <c r="E2049" s="294" t="s">
        <v>1438</v>
      </c>
    </row>
    <row r="2050" spans="1:5" x14ac:dyDescent="0.25">
      <c r="A2050" s="334" t="s">
        <v>2262</v>
      </c>
      <c r="B2050" s="336"/>
      <c r="C2050" s="337"/>
      <c r="D2050" s="340" t="s">
        <v>50</v>
      </c>
      <c r="E2050" s="291" t="s">
        <v>1437</v>
      </c>
    </row>
    <row r="2051" spans="1:5" ht="14.4" thickBot="1" x14ac:dyDescent="0.3">
      <c r="A2051" s="342"/>
      <c r="B2051" s="343"/>
      <c r="C2051" s="344"/>
      <c r="D2051" s="345"/>
      <c r="E2051" s="295" t="s">
        <v>1438</v>
      </c>
    </row>
  </sheetData>
  <mergeCells count="3045">
    <mergeCell ref="A2048:A2049"/>
    <mergeCell ref="B2048:C2049"/>
    <mergeCell ref="D2048:D2049"/>
    <mergeCell ref="A2050:A2051"/>
    <mergeCell ref="B2050:C2051"/>
    <mergeCell ref="D2050:D2051"/>
    <mergeCell ref="A2044:A2045"/>
    <mergeCell ref="B2044:C2045"/>
    <mergeCell ref="D2044:D2045"/>
    <mergeCell ref="A2046:A2047"/>
    <mergeCell ref="B2046:C2047"/>
    <mergeCell ref="D2046:D2047"/>
    <mergeCell ref="A2040:A2041"/>
    <mergeCell ref="B2040:C2041"/>
    <mergeCell ref="D2040:D2041"/>
    <mergeCell ref="A2042:A2043"/>
    <mergeCell ref="B2042:C2043"/>
    <mergeCell ref="D2042:D2043"/>
    <mergeCell ref="A2036:A2037"/>
    <mergeCell ref="B2036:C2037"/>
    <mergeCell ref="D2036:D2037"/>
    <mergeCell ref="A2038:A2039"/>
    <mergeCell ref="B2038:C2039"/>
    <mergeCell ref="D2038:D2039"/>
    <mergeCell ref="A2032:A2033"/>
    <mergeCell ref="B2032:C2033"/>
    <mergeCell ref="D2032:D2033"/>
    <mergeCell ref="A2034:A2035"/>
    <mergeCell ref="B2034:C2035"/>
    <mergeCell ref="D2034:D2035"/>
    <mergeCell ref="A2028:A2029"/>
    <mergeCell ref="B2028:C2029"/>
    <mergeCell ref="D2028:D2029"/>
    <mergeCell ref="A2030:A2031"/>
    <mergeCell ref="B2030:C2031"/>
    <mergeCell ref="D2030:D2031"/>
    <mergeCell ref="A2024:A2025"/>
    <mergeCell ref="B2024:C2025"/>
    <mergeCell ref="D2024:D2025"/>
    <mergeCell ref="A2026:A2027"/>
    <mergeCell ref="B2026:C2027"/>
    <mergeCell ref="D2026:D2027"/>
    <mergeCell ref="B2019:C2019"/>
    <mergeCell ref="A2020:A2021"/>
    <mergeCell ref="B2020:C2021"/>
    <mergeCell ref="D2020:D2021"/>
    <mergeCell ref="A2022:A2023"/>
    <mergeCell ref="B2022:C2023"/>
    <mergeCell ref="D2022:D2023"/>
    <mergeCell ref="A2015:A2016"/>
    <mergeCell ref="B2015:C2016"/>
    <mergeCell ref="D2015:D2016"/>
    <mergeCell ref="A2017:A2018"/>
    <mergeCell ref="B2017:C2018"/>
    <mergeCell ref="D2017:D2018"/>
    <mergeCell ref="A2011:A2012"/>
    <mergeCell ref="B2011:C2012"/>
    <mergeCell ref="D2011:D2012"/>
    <mergeCell ref="A2013:A2014"/>
    <mergeCell ref="B2013:C2014"/>
    <mergeCell ref="D2013:D2014"/>
    <mergeCell ref="A2007:A2008"/>
    <mergeCell ref="B2007:C2008"/>
    <mergeCell ref="D2007:D2008"/>
    <mergeCell ref="A2009:A2010"/>
    <mergeCell ref="B2009:C2010"/>
    <mergeCell ref="D2009:D2010"/>
    <mergeCell ref="A2003:A2004"/>
    <mergeCell ref="B2003:C2004"/>
    <mergeCell ref="D2003:D2004"/>
    <mergeCell ref="A2005:A2006"/>
    <mergeCell ref="B2005:C2006"/>
    <mergeCell ref="D2005:D2006"/>
    <mergeCell ref="A1999:A2000"/>
    <mergeCell ref="B1999:C2000"/>
    <mergeCell ref="D1999:D2000"/>
    <mergeCell ref="A2001:A2002"/>
    <mergeCell ref="B2001:C2002"/>
    <mergeCell ref="D2001:D2002"/>
    <mergeCell ref="A1995:A1996"/>
    <mergeCell ref="B1995:C1996"/>
    <mergeCell ref="D1995:D1996"/>
    <mergeCell ref="A1997:A1998"/>
    <mergeCell ref="B1997:C1998"/>
    <mergeCell ref="D1997:D1998"/>
    <mergeCell ref="A1991:A1992"/>
    <mergeCell ref="B1991:C1992"/>
    <mergeCell ref="D1991:D1992"/>
    <mergeCell ref="A1993:A1994"/>
    <mergeCell ref="B1993:C1994"/>
    <mergeCell ref="D1993:D1994"/>
    <mergeCell ref="A1987:A1988"/>
    <mergeCell ref="B1987:C1988"/>
    <mergeCell ref="D1987:D1988"/>
    <mergeCell ref="A1989:A1990"/>
    <mergeCell ref="B1989:C1990"/>
    <mergeCell ref="D1989:D1990"/>
    <mergeCell ref="A1983:A1984"/>
    <mergeCell ref="B1983:C1984"/>
    <mergeCell ref="D1983:D1984"/>
    <mergeCell ref="A1985:A1986"/>
    <mergeCell ref="B1985:C1986"/>
    <mergeCell ref="D1985:D1986"/>
    <mergeCell ref="A1979:A1980"/>
    <mergeCell ref="B1979:C1980"/>
    <mergeCell ref="D1979:D1980"/>
    <mergeCell ref="A1981:A1982"/>
    <mergeCell ref="B1981:C1982"/>
    <mergeCell ref="D1981:D1982"/>
    <mergeCell ref="A1975:A1976"/>
    <mergeCell ref="B1975:C1976"/>
    <mergeCell ref="D1975:D1976"/>
    <mergeCell ref="A1977:A1978"/>
    <mergeCell ref="B1977:C1978"/>
    <mergeCell ref="D1977:D1978"/>
    <mergeCell ref="A1971:A1972"/>
    <mergeCell ref="B1971:C1972"/>
    <mergeCell ref="D1971:D1972"/>
    <mergeCell ref="A1973:A1974"/>
    <mergeCell ref="B1973:C1974"/>
    <mergeCell ref="D1973:D1974"/>
    <mergeCell ref="A1967:A1968"/>
    <mergeCell ref="B1967:C1968"/>
    <mergeCell ref="D1967:D1968"/>
    <mergeCell ref="A1969:A1970"/>
    <mergeCell ref="B1969:C1970"/>
    <mergeCell ref="D1969:D1970"/>
    <mergeCell ref="A1963:A1964"/>
    <mergeCell ref="B1963:C1964"/>
    <mergeCell ref="D1963:D1964"/>
    <mergeCell ref="A1965:A1966"/>
    <mergeCell ref="B1965:C1966"/>
    <mergeCell ref="D1965:D1966"/>
    <mergeCell ref="A1959:A1960"/>
    <mergeCell ref="B1959:C1960"/>
    <mergeCell ref="D1959:D1960"/>
    <mergeCell ref="A1961:A1962"/>
    <mergeCell ref="B1961:C1962"/>
    <mergeCell ref="D1961:D1962"/>
    <mergeCell ref="A1955:A1956"/>
    <mergeCell ref="B1955:C1956"/>
    <mergeCell ref="D1955:D1956"/>
    <mergeCell ref="A1957:A1958"/>
    <mergeCell ref="B1957:C1958"/>
    <mergeCell ref="D1957:D1958"/>
    <mergeCell ref="A1951:A1952"/>
    <mergeCell ref="B1951:C1952"/>
    <mergeCell ref="D1951:D1952"/>
    <mergeCell ref="A1953:A1954"/>
    <mergeCell ref="B1953:C1954"/>
    <mergeCell ref="D1953:D1954"/>
    <mergeCell ref="A1947:A1948"/>
    <mergeCell ref="B1947:C1948"/>
    <mergeCell ref="D1947:D1948"/>
    <mergeCell ref="A1949:A1950"/>
    <mergeCell ref="B1949:C1950"/>
    <mergeCell ref="D1949:D1950"/>
    <mergeCell ref="A1943:A1944"/>
    <mergeCell ref="B1943:C1944"/>
    <mergeCell ref="D1943:D1944"/>
    <mergeCell ref="A1945:A1946"/>
    <mergeCell ref="B1945:C1946"/>
    <mergeCell ref="D1945:D1946"/>
    <mergeCell ref="A1939:A1940"/>
    <mergeCell ref="B1939:C1940"/>
    <mergeCell ref="D1939:D1940"/>
    <mergeCell ref="A1941:A1942"/>
    <mergeCell ref="B1941:C1942"/>
    <mergeCell ref="D1941:D1942"/>
    <mergeCell ref="A1935:A1936"/>
    <mergeCell ref="B1935:C1936"/>
    <mergeCell ref="D1935:D1936"/>
    <mergeCell ref="A1937:A1938"/>
    <mergeCell ref="B1937:C1938"/>
    <mergeCell ref="D1937:D1938"/>
    <mergeCell ref="A1931:A1932"/>
    <mergeCell ref="B1931:C1932"/>
    <mergeCell ref="D1931:D1932"/>
    <mergeCell ref="A1933:A1934"/>
    <mergeCell ref="B1933:C1934"/>
    <mergeCell ref="D1933:D1934"/>
    <mergeCell ref="A1927:A1928"/>
    <mergeCell ref="B1927:C1928"/>
    <mergeCell ref="D1927:D1928"/>
    <mergeCell ref="A1929:A1930"/>
    <mergeCell ref="B1929:C1930"/>
    <mergeCell ref="D1929:D1930"/>
    <mergeCell ref="A1923:A1924"/>
    <mergeCell ref="B1923:C1924"/>
    <mergeCell ref="D1923:D1924"/>
    <mergeCell ref="A1925:A1926"/>
    <mergeCell ref="B1925:C1926"/>
    <mergeCell ref="D1925:D1926"/>
    <mergeCell ref="A1919:A1920"/>
    <mergeCell ref="B1919:C1920"/>
    <mergeCell ref="D1919:D1920"/>
    <mergeCell ref="A1921:A1922"/>
    <mergeCell ref="B1921:C1922"/>
    <mergeCell ref="D1921:D1922"/>
    <mergeCell ref="A1915:A1916"/>
    <mergeCell ref="B1915:C1916"/>
    <mergeCell ref="D1915:D1916"/>
    <mergeCell ref="A1917:A1918"/>
    <mergeCell ref="B1917:C1918"/>
    <mergeCell ref="D1917:D1918"/>
    <mergeCell ref="A1911:A1912"/>
    <mergeCell ref="B1911:C1912"/>
    <mergeCell ref="D1911:D1912"/>
    <mergeCell ref="A1913:A1914"/>
    <mergeCell ref="B1913:C1914"/>
    <mergeCell ref="D1913:D1914"/>
    <mergeCell ref="A1907:A1908"/>
    <mergeCell ref="B1907:C1908"/>
    <mergeCell ref="D1907:D1908"/>
    <mergeCell ref="A1909:A1910"/>
    <mergeCell ref="B1909:C1910"/>
    <mergeCell ref="D1909:D1910"/>
    <mergeCell ref="A1903:A1904"/>
    <mergeCell ref="B1903:C1904"/>
    <mergeCell ref="D1903:D1904"/>
    <mergeCell ref="A1905:A1906"/>
    <mergeCell ref="B1905:C1906"/>
    <mergeCell ref="D1905:D1906"/>
    <mergeCell ref="A1899:A1900"/>
    <mergeCell ref="B1899:C1900"/>
    <mergeCell ref="D1899:D1900"/>
    <mergeCell ref="A1901:A1902"/>
    <mergeCell ref="B1901:C1902"/>
    <mergeCell ref="D1901:D1902"/>
    <mergeCell ref="A1895:A1896"/>
    <mergeCell ref="B1895:C1896"/>
    <mergeCell ref="D1895:D1896"/>
    <mergeCell ref="A1897:A1898"/>
    <mergeCell ref="B1897:C1898"/>
    <mergeCell ref="D1897:D1898"/>
    <mergeCell ref="A1891:A1892"/>
    <mergeCell ref="B1891:C1892"/>
    <mergeCell ref="D1891:D1892"/>
    <mergeCell ref="A1893:A1894"/>
    <mergeCell ref="B1893:C1894"/>
    <mergeCell ref="D1893:D1894"/>
    <mergeCell ref="A1887:A1888"/>
    <mergeCell ref="B1887:C1888"/>
    <mergeCell ref="D1887:D1888"/>
    <mergeCell ref="A1889:A1890"/>
    <mergeCell ref="B1889:C1890"/>
    <mergeCell ref="D1889:D1890"/>
    <mergeCell ref="A1883:A1884"/>
    <mergeCell ref="B1883:C1884"/>
    <mergeCell ref="D1883:D1884"/>
    <mergeCell ref="A1885:A1886"/>
    <mergeCell ref="B1885:C1886"/>
    <mergeCell ref="D1885:D1886"/>
    <mergeCell ref="A1879:A1880"/>
    <mergeCell ref="B1879:C1880"/>
    <mergeCell ref="D1879:D1880"/>
    <mergeCell ref="A1881:A1882"/>
    <mergeCell ref="B1881:C1882"/>
    <mergeCell ref="D1881:D1882"/>
    <mergeCell ref="A1875:A1876"/>
    <mergeCell ref="B1875:C1876"/>
    <mergeCell ref="D1875:D1876"/>
    <mergeCell ref="A1877:A1878"/>
    <mergeCell ref="B1877:C1878"/>
    <mergeCell ref="D1877:D1878"/>
    <mergeCell ref="A1871:A1872"/>
    <mergeCell ref="B1871:C1872"/>
    <mergeCell ref="D1871:D1872"/>
    <mergeCell ref="A1873:A1874"/>
    <mergeCell ref="B1873:C1874"/>
    <mergeCell ref="D1873:D1874"/>
    <mergeCell ref="A1867:A1868"/>
    <mergeCell ref="B1867:C1868"/>
    <mergeCell ref="D1867:D1868"/>
    <mergeCell ref="A1869:A1870"/>
    <mergeCell ref="B1869:C1870"/>
    <mergeCell ref="D1869:D1870"/>
    <mergeCell ref="A1863:A1864"/>
    <mergeCell ref="B1863:C1864"/>
    <mergeCell ref="D1863:D1864"/>
    <mergeCell ref="A1865:A1866"/>
    <mergeCell ref="B1865:C1866"/>
    <mergeCell ref="D1865:D1866"/>
    <mergeCell ref="A1859:A1860"/>
    <mergeCell ref="B1859:C1860"/>
    <mergeCell ref="D1859:D1860"/>
    <mergeCell ref="A1861:A1862"/>
    <mergeCell ref="B1861:C1862"/>
    <mergeCell ref="D1861:D1862"/>
    <mergeCell ref="A1855:A1856"/>
    <mergeCell ref="B1855:C1856"/>
    <mergeCell ref="D1855:D1856"/>
    <mergeCell ref="A1857:A1858"/>
    <mergeCell ref="B1857:C1858"/>
    <mergeCell ref="D1857:D1858"/>
    <mergeCell ref="A1851:A1852"/>
    <mergeCell ref="B1851:C1852"/>
    <mergeCell ref="D1851:D1852"/>
    <mergeCell ref="A1853:A1854"/>
    <mergeCell ref="B1853:C1854"/>
    <mergeCell ref="D1853:D1854"/>
    <mergeCell ref="A1847:A1848"/>
    <mergeCell ref="B1847:C1848"/>
    <mergeCell ref="D1847:D1848"/>
    <mergeCell ref="A1849:A1850"/>
    <mergeCell ref="B1849:C1850"/>
    <mergeCell ref="D1849:D1850"/>
    <mergeCell ref="A1843:A1844"/>
    <mergeCell ref="B1843:C1844"/>
    <mergeCell ref="D1843:D1844"/>
    <mergeCell ref="A1845:A1846"/>
    <mergeCell ref="B1845:C1846"/>
    <mergeCell ref="D1845:D1846"/>
    <mergeCell ref="A1839:A1840"/>
    <mergeCell ref="B1839:C1840"/>
    <mergeCell ref="D1839:D1840"/>
    <mergeCell ref="A1841:A1842"/>
    <mergeCell ref="B1841:C1842"/>
    <mergeCell ref="D1841:D1842"/>
    <mergeCell ref="A1835:A1836"/>
    <mergeCell ref="B1835:C1836"/>
    <mergeCell ref="D1835:D1836"/>
    <mergeCell ref="A1837:A1838"/>
    <mergeCell ref="B1837:C1838"/>
    <mergeCell ref="D1837:D1838"/>
    <mergeCell ref="A1831:A1832"/>
    <mergeCell ref="B1831:C1832"/>
    <mergeCell ref="D1831:D1832"/>
    <mergeCell ref="A1833:A1834"/>
    <mergeCell ref="B1833:C1834"/>
    <mergeCell ref="D1833:D1834"/>
    <mergeCell ref="A1827:A1828"/>
    <mergeCell ref="B1827:C1828"/>
    <mergeCell ref="D1827:D1828"/>
    <mergeCell ref="A1829:A1830"/>
    <mergeCell ref="B1829:C1830"/>
    <mergeCell ref="D1829:D1830"/>
    <mergeCell ref="A1823:A1824"/>
    <mergeCell ref="B1823:C1824"/>
    <mergeCell ref="D1823:D1824"/>
    <mergeCell ref="A1825:A1826"/>
    <mergeCell ref="B1825:C1826"/>
    <mergeCell ref="D1825:D1826"/>
    <mergeCell ref="A1819:A1820"/>
    <mergeCell ref="B1819:C1820"/>
    <mergeCell ref="D1819:D1820"/>
    <mergeCell ref="A1821:A1822"/>
    <mergeCell ref="B1821:C1822"/>
    <mergeCell ref="D1821:D1822"/>
    <mergeCell ref="A1815:A1816"/>
    <mergeCell ref="B1815:C1816"/>
    <mergeCell ref="D1815:D1816"/>
    <mergeCell ref="A1817:A1818"/>
    <mergeCell ref="B1817:C1818"/>
    <mergeCell ref="D1817:D1818"/>
    <mergeCell ref="A1811:A1812"/>
    <mergeCell ref="B1811:C1812"/>
    <mergeCell ref="D1811:D1812"/>
    <mergeCell ref="A1813:A1814"/>
    <mergeCell ref="B1813:C1814"/>
    <mergeCell ref="D1813:D1814"/>
    <mergeCell ref="A1807:A1808"/>
    <mergeCell ref="B1807:C1808"/>
    <mergeCell ref="D1807:D1808"/>
    <mergeCell ref="A1809:A1810"/>
    <mergeCell ref="B1809:C1810"/>
    <mergeCell ref="D1809:D1810"/>
    <mergeCell ref="A1803:A1804"/>
    <mergeCell ref="B1803:C1804"/>
    <mergeCell ref="D1803:D1804"/>
    <mergeCell ref="A1805:A1806"/>
    <mergeCell ref="B1805:C1806"/>
    <mergeCell ref="D1805:D1806"/>
    <mergeCell ref="A1799:A1800"/>
    <mergeCell ref="B1799:C1800"/>
    <mergeCell ref="D1799:D1800"/>
    <mergeCell ref="A1801:A1802"/>
    <mergeCell ref="B1801:C1802"/>
    <mergeCell ref="D1801:D1802"/>
    <mergeCell ref="A1795:A1796"/>
    <mergeCell ref="B1795:C1796"/>
    <mergeCell ref="D1795:D1796"/>
    <mergeCell ref="A1797:A1798"/>
    <mergeCell ref="B1797:C1798"/>
    <mergeCell ref="D1797:D1798"/>
    <mergeCell ref="A1791:A1792"/>
    <mergeCell ref="B1791:C1792"/>
    <mergeCell ref="D1791:D1792"/>
    <mergeCell ref="A1793:A1794"/>
    <mergeCell ref="B1793:C1794"/>
    <mergeCell ref="D1793:D1794"/>
    <mergeCell ref="A1787:A1788"/>
    <mergeCell ref="B1787:C1788"/>
    <mergeCell ref="D1787:D1788"/>
    <mergeCell ref="A1789:A1790"/>
    <mergeCell ref="B1789:C1790"/>
    <mergeCell ref="D1789:D1790"/>
    <mergeCell ref="A1783:A1784"/>
    <mergeCell ref="B1783:C1784"/>
    <mergeCell ref="D1783:D1784"/>
    <mergeCell ref="A1785:A1786"/>
    <mergeCell ref="B1785:C1786"/>
    <mergeCell ref="D1785:D1786"/>
    <mergeCell ref="A1779:A1780"/>
    <mergeCell ref="B1779:C1780"/>
    <mergeCell ref="D1779:D1780"/>
    <mergeCell ref="A1781:A1782"/>
    <mergeCell ref="B1781:C1782"/>
    <mergeCell ref="D1781:D1782"/>
    <mergeCell ref="A1775:A1776"/>
    <mergeCell ref="B1775:C1776"/>
    <mergeCell ref="D1775:D1776"/>
    <mergeCell ref="A1777:A1778"/>
    <mergeCell ref="B1777:C1778"/>
    <mergeCell ref="D1777:D1778"/>
    <mergeCell ref="A1771:A1772"/>
    <mergeCell ref="B1771:C1772"/>
    <mergeCell ref="D1771:D1772"/>
    <mergeCell ref="A1773:A1774"/>
    <mergeCell ref="B1773:C1774"/>
    <mergeCell ref="D1773:D1774"/>
    <mergeCell ref="A1767:A1768"/>
    <mergeCell ref="B1767:C1768"/>
    <mergeCell ref="D1767:D1768"/>
    <mergeCell ref="A1769:A1770"/>
    <mergeCell ref="B1769:C1770"/>
    <mergeCell ref="D1769:D1770"/>
    <mergeCell ref="A1763:A1764"/>
    <mergeCell ref="B1763:C1764"/>
    <mergeCell ref="D1763:D1764"/>
    <mergeCell ref="A1765:A1766"/>
    <mergeCell ref="B1765:C1766"/>
    <mergeCell ref="D1765:D1766"/>
    <mergeCell ref="A1759:A1760"/>
    <mergeCell ref="B1759:C1760"/>
    <mergeCell ref="D1759:D1760"/>
    <mergeCell ref="A1761:A1762"/>
    <mergeCell ref="B1761:C1762"/>
    <mergeCell ref="D1761:D1762"/>
    <mergeCell ref="A1755:A1756"/>
    <mergeCell ref="B1755:C1756"/>
    <mergeCell ref="D1755:D1756"/>
    <mergeCell ref="A1757:A1758"/>
    <mergeCell ref="B1757:C1758"/>
    <mergeCell ref="D1757:D1758"/>
    <mergeCell ref="A1751:A1752"/>
    <mergeCell ref="B1751:C1752"/>
    <mergeCell ref="D1751:D1752"/>
    <mergeCell ref="A1753:A1754"/>
    <mergeCell ref="B1753:C1754"/>
    <mergeCell ref="D1753:D1754"/>
    <mergeCell ref="A1747:A1748"/>
    <mergeCell ref="B1747:C1748"/>
    <mergeCell ref="D1747:D1748"/>
    <mergeCell ref="A1749:A1750"/>
    <mergeCell ref="B1749:C1750"/>
    <mergeCell ref="D1749:D1750"/>
    <mergeCell ref="A1743:A1744"/>
    <mergeCell ref="B1743:C1744"/>
    <mergeCell ref="D1743:D1744"/>
    <mergeCell ref="A1745:A1746"/>
    <mergeCell ref="B1745:C1746"/>
    <mergeCell ref="D1745:D1746"/>
    <mergeCell ref="A1739:A1740"/>
    <mergeCell ref="B1739:C1740"/>
    <mergeCell ref="D1739:D1740"/>
    <mergeCell ref="A1741:A1742"/>
    <mergeCell ref="B1741:C1742"/>
    <mergeCell ref="D1741:D1742"/>
    <mergeCell ref="A1735:A1736"/>
    <mergeCell ref="B1735:C1736"/>
    <mergeCell ref="D1735:D1736"/>
    <mergeCell ref="A1737:A1738"/>
    <mergeCell ref="B1737:C1738"/>
    <mergeCell ref="D1737:D1738"/>
    <mergeCell ref="A1731:A1732"/>
    <mergeCell ref="B1731:C1732"/>
    <mergeCell ref="D1731:D1732"/>
    <mergeCell ref="A1733:A1734"/>
    <mergeCell ref="B1733:C1734"/>
    <mergeCell ref="D1733:D1734"/>
    <mergeCell ref="A1727:A1728"/>
    <mergeCell ref="B1727:C1728"/>
    <mergeCell ref="D1727:D1728"/>
    <mergeCell ref="A1729:A1730"/>
    <mergeCell ref="B1729:C1730"/>
    <mergeCell ref="D1729:D1730"/>
    <mergeCell ref="A1723:A1724"/>
    <mergeCell ref="B1723:C1724"/>
    <mergeCell ref="D1723:D1724"/>
    <mergeCell ref="A1725:A1726"/>
    <mergeCell ref="B1725:C1726"/>
    <mergeCell ref="D1725:D1726"/>
    <mergeCell ref="A1719:A1720"/>
    <mergeCell ref="B1719:C1720"/>
    <mergeCell ref="D1719:D1720"/>
    <mergeCell ref="A1721:A1722"/>
    <mergeCell ref="B1721:C1722"/>
    <mergeCell ref="D1721:D1722"/>
    <mergeCell ref="A1715:A1716"/>
    <mergeCell ref="B1715:C1716"/>
    <mergeCell ref="D1715:D1716"/>
    <mergeCell ref="A1717:A1718"/>
    <mergeCell ref="B1717:C1718"/>
    <mergeCell ref="D1717:D1718"/>
    <mergeCell ref="A1711:A1712"/>
    <mergeCell ref="B1711:C1712"/>
    <mergeCell ref="D1711:D1712"/>
    <mergeCell ref="A1713:A1714"/>
    <mergeCell ref="B1713:C1714"/>
    <mergeCell ref="D1713:D1714"/>
    <mergeCell ref="A1707:A1708"/>
    <mergeCell ref="B1707:C1708"/>
    <mergeCell ref="D1707:D1708"/>
    <mergeCell ref="A1709:A1710"/>
    <mergeCell ref="B1709:C1710"/>
    <mergeCell ref="D1709:D1710"/>
    <mergeCell ref="A1703:A1704"/>
    <mergeCell ref="B1703:C1704"/>
    <mergeCell ref="D1703:D1704"/>
    <mergeCell ref="A1705:A1706"/>
    <mergeCell ref="B1705:C1706"/>
    <mergeCell ref="D1705:D1706"/>
    <mergeCell ref="A1699:A1700"/>
    <mergeCell ref="B1699:C1700"/>
    <mergeCell ref="D1699:D1700"/>
    <mergeCell ref="A1701:A1702"/>
    <mergeCell ref="B1701:C1702"/>
    <mergeCell ref="D1701:D1702"/>
    <mergeCell ref="A1695:A1696"/>
    <mergeCell ref="B1695:C1696"/>
    <mergeCell ref="D1695:D1696"/>
    <mergeCell ref="A1697:A1698"/>
    <mergeCell ref="B1697:C1698"/>
    <mergeCell ref="D1697:D1698"/>
    <mergeCell ref="A1691:A1692"/>
    <mergeCell ref="B1691:C1692"/>
    <mergeCell ref="D1691:D1692"/>
    <mergeCell ref="A1693:A1694"/>
    <mergeCell ref="B1693:C1694"/>
    <mergeCell ref="D1693:D1694"/>
    <mergeCell ref="A1687:A1688"/>
    <mergeCell ref="B1687:C1688"/>
    <mergeCell ref="D1687:D1688"/>
    <mergeCell ref="A1689:A1690"/>
    <mergeCell ref="B1689:C1690"/>
    <mergeCell ref="D1689:D1690"/>
    <mergeCell ref="A1683:A1684"/>
    <mergeCell ref="B1683:C1684"/>
    <mergeCell ref="D1683:D1684"/>
    <mergeCell ref="A1685:A1686"/>
    <mergeCell ref="B1685:C1686"/>
    <mergeCell ref="D1685:D1686"/>
    <mergeCell ref="A1679:A1680"/>
    <mergeCell ref="B1679:C1680"/>
    <mergeCell ref="D1679:D1680"/>
    <mergeCell ref="A1681:A1682"/>
    <mergeCell ref="B1681:C1682"/>
    <mergeCell ref="D1681:D1682"/>
    <mergeCell ref="A1675:A1676"/>
    <mergeCell ref="B1675:C1676"/>
    <mergeCell ref="D1675:D1676"/>
    <mergeCell ref="A1677:A1678"/>
    <mergeCell ref="B1677:C1678"/>
    <mergeCell ref="D1677:D1678"/>
    <mergeCell ref="A1671:A1672"/>
    <mergeCell ref="B1671:C1672"/>
    <mergeCell ref="D1671:D1672"/>
    <mergeCell ref="A1673:A1674"/>
    <mergeCell ref="B1673:C1674"/>
    <mergeCell ref="D1673:D1674"/>
    <mergeCell ref="A1667:A1668"/>
    <mergeCell ref="B1667:C1668"/>
    <mergeCell ref="D1667:D1668"/>
    <mergeCell ref="A1669:A1670"/>
    <mergeCell ref="B1669:C1670"/>
    <mergeCell ref="D1669:D1670"/>
    <mergeCell ref="A1663:A1664"/>
    <mergeCell ref="B1663:C1664"/>
    <mergeCell ref="D1663:D1664"/>
    <mergeCell ref="A1665:A1666"/>
    <mergeCell ref="B1665:C1666"/>
    <mergeCell ref="D1665:D1666"/>
    <mergeCell ref="A1659:A1660"/>
    <mergeCell ref="B1659:C1660"/>
    <mergeCell ref="D1659:D1660"/>
    <mergeCell ref="A1661:A1662"/>
    <mergeCell ref="B1661:C1662"/>
    <mergeCell ref="D1661:D1662"/>
    <mergeCell ref="A1655:A1656"/>
    <mergeCell ref="B1655:C1656"/>
    <mergeCell ref="D1655:D1656"/>
    <mergeCell ref="A1657:A1658"/>
    <mergeCell ref="B1657:C1658"/>
    <mergeCell ref="D1657:D1658"/>
    <mergeCell ref="A1651:A1652"/>
    <mergeCell ref="B1651:C1652"/>
    <mergeCell ref="D1651:D1652"/>
    <mergeCell ref="A1653:A1654"/>
    <mergeCell ref="B1653:C1654"/>
    <mergeCell ref="D1653:D1654"/>
    <mergeCell ref="A1647:A1648"/>
    <mergeCell ref="B1647:C1648"/>
    <mergeCell ref="D1647:D1648"/>
    <mergeCell ref="A1649:A1650"/>
    <mergeCell ref="B1649:C1650"/>
    <mergeCell ref="D1649:D1650"/>
    <mergeCell ref="A1643:A1644"/>
    <mergeCell ref="B1643:C1644"/>
    <mergeCell ref="D1643:D1644"/>
    <mergeCell ref="A1645:A1646"/>
    <mergeCell ref="B1645:C1646"/>
    <mergeCell ref="D1645:D1646"/>
    <mergeCell ref="A1639:A1640"/>
    <mergeCell ref="B1639:C1640"/>
    <mergeCell ref="D1639:D1640"/>
    <mergeCell ref="A1641:A1642"/>
    <mergeCell ref="B1641:C1642"/>
    <mergeCell ref="D1641:D1642"/>
    <mergeCell ref="A1635:A1636"/>
    <mergeCell ref="B1635:C1636"/>
    <mergeCell ref="D1635:D1636"/>
    <mergeCell ref="A1637:A1638"/>
    <mergeCell ref="B1637:C1638"/>
    <mergeCell ref="D1637:D1638"/>
    <mergeCell ref="A1631:A1632"/>
    <mergeCell ref="B1631:C1632"/>
    <mergeCell ref="D1631:D1632"/>
    <mergeCell ref="A1633:A1634"/>
    <mergeCell ref="B1633:C1634"/>
    <mergeCell ref="D1633:D1634"/>
    <mergeCell ref="A1627:A1628"/>
    <mergeCell ref="B1627:C1628"/>
    <mergeCell ref="D1627:D1628"/>
    <mergeCell ref="A1629:A1630"/>
    <mergeCell ref="B1629:C1630"/>
    <mergeCell ref="D1629:D1630"/>
    <mergeCell ref="A1623:A1624"/>
    <mergeCell ref="B1623:C1624"/>
    <mergeCell ref="D1623:D1624"/>
    <mergeCell ref="A1625:A1626"/>
    <mergeCell ref="B1625:C1626"/>
    <mergeCell ref="D1625:D1626"/>
    <mergeCell ref="A1619:A1620"/>
    <mergeCell ref="B1619:C1620"/>
    <mergeCell ref="D1619:D1620"/>
    <mergeCell ref="A1621:A1622"/>
    <mergeCell ref="B1621:C1622"/>
    <mergeCell ref="D1621:D1622"/>
    <mergeCell ref="A1615:A1616"/>
    <mergeCell ref="B1615:C1616"/>
    <mergeCell ref="D1615:D1616"/>
    <mergeCell ref="A1617:A1618"/>
    <mergeCell ref="B1617:C1618"/>
    <mergeCell ref="D1617:D1618"/>
    <mergeCell ref="A1611:A1612"/>
    <mergeCell ref="B1611:C1612"/>
    <mergeCell ref="D1611:D1612"/>
    <mergeCell ref="A1613:A1614"/>
    <mergeCell ref="B1613:C1614"/>
    <mergeCell ref="D1613:D1614"/>
    <mergeCell ref="A1607:A1608"/>
    <mergeCell ref="B1607:C1608"/>
    <mergeCell ref="D1607:D1608"/>
    <mergeCell ref="A1609:A1610"/>
    <mergeCell ref="B1609:C1610"/>
    <mergeCell ref="D1609:D1610"/>
    <mergeCell ref="A1603:A1604"/>
    <mergeCell ref="B1603:C1604"/>
    <mergeCell ref="D1603:D1604"/>
    <mergeCell ref="A1605:A1606"/>
    <mergeCell ref="B1605:C1606"/>
    <mergeCell ref="D1605:D1606"/>
    <mergeCell ref="A1599:A1600"/>
    <mergeCell ref="B1599:C1600"/>
    <mergeCell ref="D1599:D1600"/>
    <mergeCell ref="A1601:A1602"/>
    <mergeCell ref="B1601:C1602"/>
    <mergeCell ref="D1601:D1602"/>
    <mergeCell ref="A1595:A1596"/>
    <mergeCell ref="B1595:C1596"/>
    <mergeCell ref="D1595:D1596"/>
    <mergeCell ref="A1597:A1598"/>
    <mergeCell ref="B1597:C1598"/>
    <mergeCell ref="D1597:D1598"/>
    <mergeCell ref="A1591:A1592"/>
    <mergeCell ref="B1591:C1592"/>
    <mergeCell ref="D1591:D1592"/>
    <mergeCell ref="A1593:A1594"/>
    <mergeCell ref="B1593:C1594"/>
    <mergeCell ref="D1593:D1594"/>
    <mergeCell ref="B1585:C1585"/>
    <mergeCell ref="B1586:C1586"/>
    <mergeCell ref="A1587:A1588"/>
    <mergeCell ref="B1587:C1588"/>
    <mergeCell ref="D1587:D1588"/>
    <mergeCell ref="A1589:A1590"/>
    <mergeCell ref="B1589:C1590"/>
    <mergeCell ref="D1589:D1590"/>
    <mergeCell ref="D1578:D1579"/>
    <mergeCell ref="B1580:C1580"/>
    <mergeCell ref="B1581:C1581"/>
    <mergeCell ref="B1582:C1582"/>
    <mergeCell ref="B1583:C1583"/>
    <mergeCell ref="B1584:C1584"/>
    <mergeCell ref="B1573:C1573"/>
    <mergeCell ref="B1574:C1574"/>
    <mergeCell ref="B1575:C1575"/>
    <mergeCell ref="B1576:C1576"/>
    <mergeCell ref="B1577:C1577"/>
    <mergeCell ref="A1578:A1579"/>
    <mergeCell ref="B1578:C1579"/>
    <mergeCell ref="B1567:C1567"/>
    <mergeCell ref="B1568:C1568"/>
    <mergeCell ref="B1569:C1569"/>
    <mergeCell ref="B1570:C1570"/>
    <mergeCell ref="B1571:C1571"/>
    <mergeCell ref="B1572:C1572"/>
    <mergeCell ref="A1563:A1564"/>
    <mergeCell ref="B1563:C1564"/>
    <mergeCell ref="D1563:D1564"/>
    <mergeCell ref="A1565:A1566"/>
    <mergeCell ref="B1565:C1566"/>
    <mergeCell ref="D1565:D1566"/>
    <mergeCell ref="A1559:A1560"/>
    <mergeCell ref="B1559:C1560"/>
    <mergeCell ref="D1559:D1560"/>
    <mergeCell ref="A1561:A1562"/>
    <mergeCell ref="B1561:C1562"/>
    <mergeCell ref="D1561:D1562"/>
    <mergeCell ref="A1555:A1556"/>
    <mergeCell ref="B1555:C1556"/>
    <mergeCell ref="D1555:D1556"/>
    <mergeCell ref="A1557:A1558"/>
    <mergeCell ref="B1557:C1558"/>
    <mergeCell ref="D1557:D1558"/>
    <mergeCell ref="A1551:A1552"/>
    <mergeCell ref="B1551:C1552"/>
    <mergeCell ref="D1551:D1552"/>
    <mergeCell ref="A1553:A1554"/>
    <mergeCell ref="B1553:C1554"/>
    <mergeCell ref="D1553:D1554"/>
    <mergeCell ref="A1547:A1548"/>
    <mergeCell ref="B1547:C1548"/>
    <mergeCell ref="D1547:D1548"/>
    <mergeCell ref="A1549:A1550"/>
    <mergeCell ref="B1549:C1550"/>
    <mergeCell ref="D1549:D1550"/>
    <mergeCell ref="A1543:A1544"/>
    <mergeCell ref="B1543:C1544"/>
    <mergeCell ref="D1543:D1544"/>
    <mergeCell ref="A1545:A1546"/>
    <mergeCell ref="B1545:C1546"/>
    <mergeCell ref="D1545:D1546"/>
    <mergeCell ref="A1539:A1540"/>
    <mergeCell ref="B1539:C1540"/>
    <mergeCell ref="D1539:D1540"/>
    <mergeCell ref="A1541:A1542"/>
    <mergeCell ref="B1541:C1542"/>
    <mergeCell ref="D1541:D1542"/>
    <mergeCell ref="A1535:A1536"/>
    <mergeCell ref="B1535:C1536"/>
    <mergeCell ref="D1535:D1536"/>
    <mergeCell ref="A1537:A1538"/>
    <mergeCell ref="B1537:C1538"/>
    <mergeCell ref="D1537:D1538"/>
    <mergeCell ref="A1531:A1532"/>
    <mergeCell ref="B1531:C1532"/>
    <mergeCell ref="D1531:D1532"/>
    <mergeCell ref="A1533:A1534"/>
    <mergeCell ref="B1533:C1534"/>
    <mergeCell ref="D1533:D1534"/>
    <mergeCell ref="A1527:A1528"/>
    <mergeCell ref="B1527:C1528"/>
    <mergeCell ref="D1527:D1528"/>
    <mergeCell ref="A1529:A1530"/>
    <mergeCell ref="B1529:C1530"/>
    <mergeCell ref="D1529:D1530"/>
    <mergeCell ref="A1523:A1524"/>
    <mergeCell ref="B1523:C1524"/>
    <mergeCell ref="D1523:D1524"/>
    <mergeCell ref="A1525:A1526"/>
    <mergeCell ref="B1525:C1526"/>
    <mergeCell ref="D1525:D1526"/>
    <mergeCell ref="A1519:A1520"/>
    <mergeCell ref="B1519:C1520"/>
    <mergeCell ref="D1519:D1520"/>
    <mergeCell ref="A1521:A1522"/>
    <mergeCell ref="B1521:C1522"/>
    <mergeCell ref="D1521:D1522"/>
    <mergeCell ref="A1515:A1516"/>
    <mergeCell ref="B1515:C1516"/>
    <mergeCell ref="D1515:D1516"/>
    <mergeCell ref="A1517:A1518"/>
    <mergeCell ref="B1517:C1518"/>
    <mergeCell ref="D1517:D1518"/>
    <mergeCell ref="A1511:A1512"/>
    <mergeCell ref="B1511:C1512"/>
    <mergeCell ref="D1511:D1512"/>
    <mergeCell ref="A1513:A1514"/>
    <mergeCell ref="B1513:C1514"/>
    <mergeCell ref="D1513:D1514"/>
    <mergeCell ref="A1507:A1508"/>
    <mergeCell ref="B1507:C1508"/>
    <mergeCell ref="D1507:D1508"/>
    <mergeCell ref="A1509:A1510"/>
    <mergeCell ref="B1509:C1510"/>
    <mergeCell ref="D1509:D1510"/>
    <mergeCell ref="A1503:A1504"/>
    <mergeCell ref="B1503:C1504"/>
    <mergeCell ref="D1503:D1504"/>
    <mergeCell ref="A1505:A1506"/>
    <mergeCell ref="B1505:C1506"/>
    <mergeCell ref="D1505:D1506"/>
    <mergeCell ref="A1499:A1500"/>
    <mergeCell ref="B1499:C1500"/>
    <mergeCell ref="D1499:D1500"/>
    <mergeCell ref="A1501:A1502"/>
    <mergeCell ref="B1501:C1502"/>
    <mergeCell ref="D1501:D1502"/>
    <mergeCell ref="A1495:A1496"/>
    <mergeCell ref="B1495:C1496"/>
    <mergeCell ref="D1495:D1496"/>
    <mergeCell ref="A1497:A1498"/>
    <mergeCell ref="B1497:C1498"/>
    <mergeCell ref="D1497:D1498"/>
    <mergeCell ref="A1491:A1492"/>
    <mergeCell ref="B1491:C1492"/>
    <mergeCell ref="D1491:D1492"/>
    <mergeCell ref="A1493:A1494"/>
    <mergeCell ref="B1493:C1494"/>
    <mergeCell ref="D1493:D1494"/>
    <mergeCell ref="A1487:A1488"/>
    <mergeCell ref="B1487:C1488"/>
    <mergeCell ref="D1487:D1488"/>
    <mergeCell ref="A1489:A1490"/>
    <mergeCell ref="B1489:C1490"/>
    <mergeCell ref="D1489:D1490"/>
    <mergeCell ref="A1483:A1484"/>
    <mergeCell ref="B1483:C1484"/>
    <mergeCell ref="D1483:D1484"/>
    <mergeCell ref="A1485:A1486"/>
    <mergeCell ref="B1485:C1486"/>
    <mergeCell ref="D1485:D1486"/>
    <mergeCell ref="A1479:A1480"/>
    <mergeCell ref="B1479:C1480"/>
    <mergeCell ref="D1479:D1480"/>
    <mergeCell ref="A1481:A1482"/>
    <mergeCell ref="B1481:C1482"/>
    <mergeCell ref="D1481:D1482"/>
    <mergeCell ref="A1475:A1476"/>
    <mergeCell ref="B1475:C1476"/>
    <mergeCell ref="D1475:D1476"/>
    <mergeCell ref="A1477:A1478"/>
    <mergeCell ref="B1477:C1478"/>
    <mergeCell ref="D1477:D1478"/>
    <mergeCell ref="A1471:A1472"/>
    <mergeCell ref="B1471:C1472"/>
    <mergeCell ref="D1471:D1472"/>
    <mergeCell ref="A1473:A1474"/>
    <mergeCell ref="B1473:C1474"/>
    <mergeCell ref="D1473:D1474"/>
    <mergeCell ref="A1467:A1468"/>
    <mergeCell ref="B1467:C1468"/>
    <mergeCell ref="D1467:D1468"/>
    <mergeCell ref="A1469:A1470"/>
    <mergeCell ref="B1469:C1470"/>
    <mergeCell ref="D1469:D1470"/>
    <mergeCell ref="A1463:A1464"/>
    <mergeCell ref="B1463:C1464"/>
    <mergeCell ref="D1463:D1464"/>
    <mergeCell ref="A1465:A1466"/>
    <mergeCell ref="B1465:C1466"/>
    <mergeCell ref="D1465:D1466"/>
    <mergeCell ref="A1459:A1460"/>
    <mergeCell ref="B1459:C1460"/>
    <mergeCell ref="D1459:D1460"/>
    <mergeCell ref="A1461:A1462"/>
    <mergeCell ref="B1461:C1462"/>
    <mergeCell ref="D1461:D1462"/>
    <mergeCell ref="A1455:A1456"/>
    <mergeCell ref="B1455:C1456"/>
    <mergeCell ref="D1455:D1456"/>
    <mergeCell ref="A1457:A1458"/>
    <mergeCell ref="B1457:C1458"/>
    <mergeCell ref="D1457:D1458"/>
    <mergeCell ref="A1451:A1452"/>
    <mergeCell ref="B1451:C1452"/>
    <mergeCell ref="D1451:D1452"/>
    <mergeCell ref="A1453:A1454"/>
    <mergeCell ref="B1453:C1454"/>
    <mergeCell ref="D1453:D1454"/>
    <mergeCell ref="A1447:A1448"/>
    <mergeCell ref="B1447:C1448"/>
    <mergeCell ref="D1447:D1448"/>
    <mergeCell ref="A1449:A1450"/>
    <mergeCell ref="B1449:C1450"/>
    <mergeCell ref="D1449:D1450"/>
    <mergeCell ref="A1443:A1444"/>
    <mergeCell ref="B1443:C1444"/>
    <mergeCell ref="D1443:D1444"/>
    <mergeCell ref="A1445:A1446"/>
    <mergeCell ref="B1445:C1446"/>
    <mergeCell ref="D1445:D1446"/>
    <mergeCell ref="A1439:A1440"/>
    <mergeCell ref="B1439:C1440"/>
    <mergeCell ref="D1439:D1440"/>
    <mergeCell ref="A1441:A1442"/>
    <mergeCell ref="B1441:C1442"/>
    <mergeCell ref="D1441:D1442"/>
    <mergeCell ref="A1435:A1436"/>
    <mergeCell ref="B1435:C1436"/>
    <mergeCell ref="D1435:D1436"/>
    <mergeCell ref="A1437:A1438"/>
    <mergeCell ref="B1437:C1438"/>
    <mergeCell ref="D1437:D1438"/>
    <mergeCell ref="A1431:A1432"/>
    <mergeCell ref="B1431:C1432"/>
    <mergeCell ref="D1431:D1432"/>
    <mergeCell ref="A1433:A1434"/>
    <mergeCell ref="B1433:C1434"/>
    <mergeCell ref="D1433:D1434"/>
    <mergeCell ref="A1427:A1428"/>
    <mergeCell ref="B1427:C1428"/>
    <mergeCell ref="D1427:D1428"/>
    <mergeCell ref="A1429:A1430"/>
    <mergeCell ref="B1429:C1430"/>
    <mergeCell ref="D1429:D1430"/>
    <mergeCell ref="A1423:A1424"/>
    <mergeCell ref="B1423:C1424"/>
    <mergeCell ref="D1423:D1424"/>
    <mergeCell ref="A1425:A1426"/>
    <mergeCell ref="B1425:C1426"/>
    <mergeCell ref="D1425:D1426"/>
    <mergeCell ref="A1419:A1420"/>
    <mergeCell ref="B1419:C1420"/>
    <mergeCell ref="D1419:D1420"/>
    <mergeCell ref="A1421:A1422"/>
    <mergeCell ref="B1421:C1422"/>
    <mergeCell ref="D1421:D1422"/>
    <mergeCell ref="A1415:A1416"/>
    <mergeCell ref="B1415:C1416"/>
    <mergeCell ref="D1415:D1416"/>
    <mergeCell ref="A1417:A1418"/>
    <mergeCell ref="B1417:C1418"/>
    <mergeCell ref="D1417:D1418"/>
    <mergeCell ref="A1411:A1412"/>
    <mergeCell ref="B1411:C1412"/>
    <mergeCell ref="D1411:D1412"/>
    <mergeCell ref="A1413:A1414"/>
    <mergeCell ref="B1413:C1414"/>
    <mergeCell ref="D1413:D1414"/>
    <mergeCell ref="A1407:A1408"/>
    <mergeCell ref="B1407:C1408"/>
    <mergeCell ref="D1407:D1408"/>
    <mergeCell ref="A1409:A1410"/>
    <mergeCell ref="B1409:C1410"/>
    <mergeCell ref="D1409:D1410"/>
    <mergeCell ref="A1403:A1404"/>
    <mergeCell ref="B1403:C1404"/>
    <mergeCell ref="D1403:D1404"/>
    <mergeCell ref="A1405:A1406"/>
    <mergeCell ref="B1405:C1406"/>
    <mergeCell ref="D1405:D1406"/>
    <mergeCell ref="A1399:A1400"/>
    <mergeCell ref="B1399:C1400"/>
    <mergeCell ref="D1399:D1400"/>
    <mergeCell ref="A1401:A1402"/>
    <mergeCell ref="B1401:C1402"/>
    <mergeCell ref="D1401:D1402"/>
    <mergeCell ref="A1395:A1396"/>
    <mergeCell ref="B1395:C1396"/>
    <mergeCell ref="D1395:D1396"/>
    <mergeCell ref="A1397:A1398"/>
    <mergeCell ref="B1397:C1398"/>
    <mergeCell ref="D1397:D1398"/>
    <mergeCell ref="A1391:A1392"/>
    <mergeCell ref="B1391:C1392"/>
    <mergeCell ref="D1391:D1392"/>
    <mergeCell ref="A1393:A1394"/>
    <mergeCell ref="B1393:C1394"/>
    <mergeCell ref="D1393:D1394"/>
    <mergeCell ref="A1387:A1388"/>
    <mergeCell ref="B1387:C1388"/>
    <mergeCell ref="D1387:D1388"/>
    <mergeCell ref="A1389:A1390"/>
    <mergeCell ref="B1389:C1390"/>
    <mergeCell ref="D1389:D1390"/>
    <mergeCell ref="A1383:A1384"/>
    <mergeCell ref="B1383:C1384"/>
    <mergeCell ref="D1383:D1384"/>
    <mergeCell ref="A1385:A1386"/>
    <mergeCell ref="B1385:C1386"/>
    <mergeCell ref="D1385:D1386"/>
    <mergeCell ref="A1379:A1380"/>
    <mergeCell ref="B1379:C1380"/>
    <mergeCell ref="D1379:D1380"/>
    <mergeCell ref="A1381:A1382"/>
    <mergeCell ref="B1381:C1382"/>
    <mergeCell ref="D1381:D1382"/>
    <mergeCell ref="A1375:A1376"/>
    <mergeCell ref="B1375:C1376"/>
    <mergeCell ref="D1375:D1376"/>
    <mergeCell ref="A1377:A1378"/>
    <mergeCell ref="B1377:C1378"/>
    <mergeCell ref="D1377:D1378"/>
    <mergeCell ref="A1371:A1372"/>
    <mergeCell ref="B1371:C1372"/>
    <mergeCell ref="D1371:D1372"/>
    <mergeCell ref="A1373:A1374"/>
    <mergeCell ref="B1373:C1374"/>
    <mergeCell ref="D1373:D1374"/>
    <mergeCell ref="A1367:A1368"/>
    <mergeCell ref="B1367:C1368"/>
    <mergeCell ref="D1367:D1368"/>
    <mergeCell ref="A1369:A1370"/>
    <mergeCell ref="B1369:C1370"/>
    <mergeCell ref="D1369:D1370"/>
    <mergeCell ref="A1363:A1364"/>
    <mergeCell ref="B1363:C1364"/>
    <mergeCell ref="D1363:D1364"/>
    <mergeCell ref="A1365:A1366"/>
    <mergeCell ref="B1365:C1366"/>
    <mergeCell ref="D1365:D1366"/>
    <mergeCell ref="A1359:A1360"/>
    <mergeCell ref="B1359:C1360"/>
    <mergeCell ref="D1359:D1360"/>
    <mergeCell ref="A1361:A1362"/>
    <mergeCell ref="B1361:C1362"/>
    <mergeCell ref="D1361:D1362"/>
    <mergeCell ref="A1355:A1356"/>
    <mergeCell ref="B1355:C1356"/>
    <mergeCell ref="D1355:D1356"/>
    <mergeCell ref="A1357:A1358"/>
    <mergeCell ref="B1357:C1358"/>
    <mergeCell ref="D1357:D1358"/>
    <mergeCell ref="A1351:A1352"/>
    <mergeCell ref="B1351:C1352"/>
    <mergeCell ref="D1351:D1352"/>
    <mergeCell ref="A1353:A1354"/>
    <mergeCell ref="B1353:C1354"/>
    <mergeCell ref="D1353:D1354"/>
    <mergeCell ref="A1347:A1348"/>
    <mergeCell ref="B1347:C1348"/>
    <mergeCell ref="D1347:D1348"/>
    <mergeCell ref="A1349:A1350"/>
    <mergeCell ref="B1349:C1350"/>
    <mergeCell ref="D1349:D1350"/>
    <mergeCell ref="A1343:A1344"/>
    <mergeCell ref="B1343:C1344"/>
    <mergeCell ref="D1343:D1344"/>
    <mergeCell ref="A1345:A1346"/>
    <mergeCell ref="B1345:C1346"/>
    <mergeCell ref="D1345:D1346"/>
    <mergeCell ref="A1339:A1340"/>
    <mergeCell ref="B1339:C1340"/>
    <mergeCell ref="D1339:D1340"/>
    <mergeCell ref="A1341:A1342"/>
    <mergeCell ref="B1341:C1342"/>
    <mergeCell ref="D1341:D1342"/>
    <mergeCell ref="A1335:A1336"/>
    <mergeCell ref="B1335:C1336"/>
    <mergeCell ref="D1335:D1336"/>
    <mergeCell ref="A1337:A1338"/>
    <mergeCell ref="B1337:C1338"/>
    <mergeCell ref="D1337:D1338"/>
    <mergeCell ref="A1331:A1332"/>
    <mergeCell ref="B1331:C1332"/>
    <mergeCell ref="D1331:D1332"/>
    <mergeCell ref="A1333:A1334"/>
    <mergeCell ref="B1333:C1334"/>
    <mergeCell ref="D1333:D1334"/>
    <mergeCell ref="A1327:A1328"/>
    <mergeCell ref="B1327:C1328"/>
    <mergeCell ref="D1327:D1328"/>
    <mergeCell ref="A1329:A1330"/>
    <mergeCell ref="B1329:C1330"/>
    <mergeCell ref="D1329:D1330"/>
    <mergeCell ref="A1323:A1324"/>
    <mergeCell ref="B1323:C1324"/>
    <mergeCell ref="D1323:D1324"/>
    <mergeCell ref="A1325:A1326"/>
    <mergeCell ref="B1325:C1326"/>
    <mergeCell ref="D1325:D1326"/>
    <mergeCell ref="A1319:A1320"/>
    <mergeCell ref="B1319:C1320"/>
    <mergeCell ref="D1319:D1320"/>
    <mergeCell ref="A1321:A1322"/>
    <mergeCell ref="B1321:C1322"/>
    <mergeCell ref="D1321:D1322"/>
    <mergeCell ref="A1315:A1316"/>
    <mergeCell ref="B1315:C1316"/>
    <mergeCell ref="D1315:D1316"/>
    <mergeCell ref="A1317:A1318"/>
    <mergeCell ref="B1317:C1318"/>
    <mergeCell ref="D1317:D1318"/>
    <mergeCell ref="A1311:A1312"/>
    <mergeCell ref="B1311:C1312"/>
    <mergeCell ref="D1311:D1312"/>
    <mergeCell ref="A1313:A1314"/>
    <mergeCell ref="B1313:C1314"/>
    <mergeCell ref="D1313:D1314"/>
    <mergeCell ref="A1307:A1308"/>
    <mergeCell ref="B1307:C1308"/>
    <mergeCell ref="D1307:D1308"/>
    <mergeCell ref="A1309:A1310"/>
    <mergeCell ref="B1309:C1310"/>
    <mergeCell ref="D1309:D1310"/>
    <mergeCell ref="A1303:A1304"/>
    <mergeCell ref="B1303:C1304"/>
    <mergeCell ref="D1303:D1304"/>
    <mergeCell ref="A1305:A1306"/>
    <mergeCell ref="B1305:C1306"/>
    <mergeCell ref="D1305:D1306"/>
    <mergeCell ref="A1299:A1300"/>
    <mergeCell ref="B1299:C1300"/>
    <mergeCell ref="D1299:D1300"/>
    <mergeCell ref="A1301:A1302"/>
    <mergeCell ref="B1301:C1302"/>
    <mergeCell ref="D1301:D1302"/>
    <mergeCell ref="A1295:A1296"/>
    <mergeCell ref="B1295:C1296"/>
    <mergeCell ref="D1295:D1296"/>
    <mergeCell ref="A1297:A1298"/>
    <mergeCell ref="B1297:C1298"/>
    <mergeCell ref="D1297:D1298"/>
    <mergeCell ref="A1291:A1292"/>
    <mergeCell ref="B1291:C1292"/>
    <mergeCell ref="D1291:D1292"/>
    <mergeCell ref="A1293:A1294"/>
    <mergeCell ref="B1293:C1294"/>
    <mergeCell ref="D1293:D1294"/>
    <mergeCell ref="A1287:A1288"/>
    <mergeCell ref="B1287:C1288"/>
    <mergeCell ref="D1287:D1288"/>
    <mergeCell ref="A1289:A1290"/>
    <mergeCell ref="B1289:C1290"/>
    <mergeCell ref="D1289:D1290"/>
    <mergeCell ref="A1283:A1284"/>
    <mergeCell ref="B1283:C1284"/>
    <mergeCell ref="D1283:D1284"/>
    <mergeCell ref="A1285:A1286"/>
    <mergeCell ref="B1285:C1286"/>
    <mergeCell ref="D1285:D1286"/>
    <mergeCell ref="A1279:A1280"/>
    <mergeCell ref="B1279:C1280"/>
    <mergeCell ref="D1279:D1280"/>
    <mergeCell ref="A1281:A1282"/>
    <mergeCell ref="B1281:C1282"/>
    <mergeCell ref="D1281:D1282"/>
    <mergeCell ref="A1275:A1276"/>
    <mergeCell ref="B1275:C1276"/>
    <mergeCell ref="D1275:D1276"/>
    <mergeCell ref="A1277:A1278"/>
    <mergeCell ref="B1277:C1278"/>
    <mergeCell ref="D1277:D1278"/>
    <mergeCell ref="A1271:A1272"/>
    <mergeCell ref="B1271:C1272"/>
    <mergeCell ref="D1271:D1272"/>
    <mergeCell ref="A1273:A1274"/>
    <mergeCell ref="B1273:C1274"/>
    <mergeCell ref="D1273:D1274"/>
    <mergeCell ref="A1267:A1268"/>
    <mergeCell ref="B1267:C1268"/>
    <mergeCell ref="D1267:D1268"/>
    <mergeCell ref="A1269:A1270"/>
    <mergeCell ref="B1269:C1270"/>
    <mergeCell ref="D1269:D1270"/>
    <mergeCell ref="A1263:A1264"/>
    <mergeCell ref="B1263:C1264"/>
    <mergeCell ref="D1263:D1264"/>
    <mergeCell ref="A1265:A1266"/>
    <mergeCell ref="B1265:C1266"/>
    <mergeCell ref="D1265:D1266"/>
    <mergeCell ref="A1259:A1260"/>
    <mergeCell ref="B1259:C1260"/>
    <mergeCell ref="D1259:D1260"/>
    <mergeCell ref="A1261:A1262"/>
    <mergeCell ref="B1261:C1262"/>
    <mergeCell ref="D1261:D1262"/>
    <mergeCell ref="A1255:A1256"/>
    <mergeCell ref="B1255:C1256"/>
    <mergeCell ref="D1255:D1256"/>
    <mergeCell ref="A1257:A1258"/>
    <mergeCell ref="B1257:C1258"/>
    <mergeCell ref="D1257:D1258"/>
    <mergeCell ref="A1251:A1252"/>
    <mergeCell ref="B1251:C1252"/>
    <mergeCell ref="D1251:D1252"/>
    <mergeCell ref="A1253:A1254"/>
    <mergeCell ref="B1253:C1254"/>
    <mergeCell ref="D1253:D1254"/>
    <mergeCell ref="A1247:A1248"/>
    <mergeCell ref="B1247:C1248"/>
    <mergeCell ref="D1247:D1248"/>
    <mergeCell ref="A1249:A1250"/>
    <mergeCell ref="B1249:C1250"/>
    <mergeCell ref="D1249:D1250"/>
    <mergeCell ref="A1243:A1244"/>
    <mergeCell ref="B1243:C1244"/>
    <mergeCell ref="D1243:D1244"/>
    <mergeCell ref="A1245:A1246"/>
    <mergeCell ref="B1245:C1246"/>
    <mergeCell ref="D1245:D1246"/>
    <mergeCell ref="A1239:A1240"/>
    <mergeCell ref="B1239:C1240"/>
    <mergeCell ref="D1239:D1240"/>
    <mergeCell ref="A1241:A1242"/>
    <mergeCell ref="B1241:C1242"/>
    <mergeCell ref="D1241:D1242"/>
    <mergeCell ref="A1235:A1236"/>
    <mergeCell ref="B1235:C1236"/>
    <mergeCell ref="D1235:D1236"/>
    <mergeCell ref="A1237:A1238"/>
    <mergeCell ref="B1237:C1238"/>
    <mergeCell ref="D1237:D1238"/>
    <mergeCell ref="A1231:A1232"/>
    <mergeCell ref="B1231:C1232"/>
    <mergeCell ref="D1231:D1232"/>
    <mergeCell ref="A1233:A1234"/>
    <mergeCell ref="B1233:C1234"/>
    <mergeCell ref="D1233:D1234"/>
    <mergeCell ref="A1227:A1228"/>
    <mergeCell ref="B1227:C1228"/>
    <mergeCell ref="D1227:D1228"/>
    <mergeCell ref="A1229:A1230"/>
    <mergeCell ref="B1229:C1230"/>
    <mergeCell ref="D1229:D1230"/>
    <mergeCell ref="A1223:A1224"/>
    <mergeCell ref="B1223:C1224"/>
    <mergeCell ref="D1223:D1224"/>
    <mergeCell ref="A1225:A1226"/>
    <mergeCell ref="B1225:C1226"/>
    <mergeCell ref="D1225:D1226"/>
    <mergeCell ref="A1219:A1220"/>
    <mergeCell ref="B1219:C1220"/>
    <mergeCell ref="D1219:D1220"/>
    <mergeCell ref="A1221:A1222"/>
    <mergeCell ref="B1221:C1222"/>
    <mergeCell ref="D1221:D1222"/>
    <mergeCell ref="A1215:A1216"/>
    <mergeCell ref="B1215:C1216"/>
    <mergeCell ref="D1215:D1216"/>
    <mergeCell ref="A1217:A1218"/>
    <mergeCell ref="B1217:C1218"/>
    <mergeCell ref="D1217:D1218"/>
    <mergeCell ref="A1211:A1212"/>
    <mergeCell ref="B1211:C1212"/>
    <mergeCell ref="D1211:D1212"/>
    <mergeCell ref="A1213:A1214"/>
    <mergeCell ref="B1213:C1214"/>
    <mergeCell ref="D1213:D1214"/>
    <mergeCell ref="A1207:A1208"/>
    <mergeCell ref="B1207:C1208"/>
    <mergeCell ref="D1207:D1208"/>
    <mergeCell ref="A1209:A1210"/>
    <mergeCell ref="B1209:C1210"/>
    <mergeCell ref="D1209:D1210"/>
    <mergeCell ref="A1203:A1204"/>
    <mergeCell ref="B1203:C1204"/>
    <mergeCell ref="D1203:D1204"/>
    <mergeCell ref="A1205:A1206"/>
    <mergeCell ref="B1205:C1206"/>
    <mergeCell ref="D1205:D1206"/>
    <mergeCell ref="A1199:A1200"/>
    <mergeCell ref="B1199:C1200"/>
    <mergeCell ref="D1199:D1200"/>
    <mergeCell ref="A1201:A1202"/>
    <mergeCell ref="B1201:C1202"/>
    <mergeCell ref="D1201:D1202"/>
    <mergeCell ref="A1195:A1196"/>
    <mergeCell ref="B1195:C1196"/>
    <mergeCell ref="D1195:D1196"/>
    <mergeCell ref="A1197:A1198"/>
    <mergeCell ref="B1197:C1198"/>
    <mergeCell ref="D1197:D1198"/>
    <mergeCell ref="A1191:A1192"/>
    <mergeCell ref="B1191:C1192"/>
    <mergeCell ref="D1191:D1192"/>
    <mergeCell ref="A1193:A1194"/>
    <mergeCell ref="B1193:C1194"/>
    <mergeCell ref="D1193:D1194"/>
    <mergeCell ref="A1187:A1188"/>
    <mergeCell ref="B1187:C1188"/>
    <mergeCell ref="D1187:D1188"/>
    <mergeCell ref="A1189:A1190"/>
    <mergeCell ref="B1189:C1190"/>
    <mergeCell ref="D1189:D1190"/>
    <mergeCell ref="A1183:A1184"/>
    <mergeCell ref="B1183:C1184"/>
    <mergeCell ref="D1183:D1184"/>
    <mergeCell ref="A1185:A1186"/>
    <mergeCell ref="B1185:C1186"/>
    <mergeCell ref="D1185:D1186"/>
    <mergeCell ref="A1179:A1180"/>
    <mergeCell ref="B1179:C1180"/>
    <mergeCell ref="D1179:D1180"/>
    <mergeCell ref="A1181:A1182"/>
    <mergeCell ref="B1181:C1182"/>
    <mergeCell ref="D1181:D1182"/>
    <mergeCell ref="A1175:A1176"/>
    <mergeCell ref="B1175:C1176"/>
    <mergeCell ref="D1175:D1176"/>
    <mergeCell ref="A1177:A1178"/>
    <mergeCell ref="B1177:C1178"/>
    <mergeCell ref="D1177:D1178"/>
    <mergeCell ref="A1171:A1172"/>
    <mergeCell ref="B1171:C1172"/>
    <mergeCell ref="D1171:D1172"/>
    <mergeCell ref="A1173:A1174"/>
    <mergeCell ref="B1173:C1174"/>
    <mergeCell ref="D1173:D1174"/>
    <mergeCell ref="A1167:A1168"/>
    <mergeCell ref="B1167:C1168"/>
    <mergeCell ref="D1167:D1168"/>
    <mergeCell ref="A1169:A1170"/>
    <mergeCell ref="B1169:C1170"/>
    <mergeCell ref="D1169:D1170"/>
    <mergeCell ref="A1163:A1164"/>
    <mergeCell ref="B1163:C1164"/>
    <mergeCell ref="D1163:D1164"/>
    <mergeCell ref="A1165:A1166"/>
    <mergeCell ref="B1165:C1166"/>
    <mergeCell ref="D1165:D1166"/>
    <mergeCell ref="A1159:A1160"/>
    <mergeCell ref="B1159:C1160"/>
    <mergeCell ref="D1159:D1160"/>
    <mergeCell ref="A1161:A1162"/>
    <mergeCell ref="B1161:C1162"/>
    <mergeCell ref="D1161:D1162"/>
    <mergeCell ref="A1155:A1156"/>
    <mergeCell ref="B1155:C1156"/>
    <mergeCell ref="D1155:D1156"/>
    <mergeCell ref="A1157:A1158"/>
    <mergeCell ref="B1157:C1158"/>
    <mergeCell ref="D1157:D1158"/>
    <mergeCell ref="A1151:A1152"/>
    <mergeCell ref="B1151:C1152"/>
    <mergeCell ref="D1151:D1152"/>
    <mergeCell ref="A1153:A1154"/>
    <mergeCell ref="B1153:C1154"/>
    <mergeCell ref="D1153:D1154"/>
    <mergeCell ref="A1147:A1148"/>
    <mergeCell ref="B1147:C1148"/>
    <mergeCell ref="D1147:D1148"/>
    <mergeCell ref="A1149:A1150"/>
    <mergeCell ref="B1149:C1150"/>
    <mergeCell ref="D1149:D1150"/>
    <mergeCell ref="A1143:A1144"/>
    <mergeCell ref="B1143:C1144"/>
    <mergeCell ref="D1143:D1144"/>
    <mergeCell ref="A1145:A1146"/>
    <mergeCell ref="B1145:C1146"/>
    <mergeCell ref="D1145:D1146"/>
    <mergeCell ref="A1139:A1140"/>
    <mergeCell ref="B1139:C1140"/>
    <mergeCell ref="D1139:D1140"/>
    <mergeCell ref="A1141:A1142"/>
    <mergeCell ref="B1141:C1142"/>
    <mergeCell ref="D1141:D1142"/>
    <mergeCell ref="A1135:A1136"/>
    <mergeCell ref="B1135:C1136"/>
    <mergeCell ref="D1135:D1136"/>
    <mergeCell ref="A1137:A1138"/>
    <mergeCell ref="B1137:C1138"/>
    <mergeCell ref="D1137:D1138"/>
    <mergeCell ref="A1131:A1132"/>
    <mergeCell ref="B1131:C1132"/>
    <mergeCell ref="D1131:D1132"/>
    <mergeCell ref="A1133:A1134"/>
    <mergeCell ref="B1133:C1134"/>
    <mergeCell ref="D1133:D1134"/>
    <mergeCell ref="A1127:A1128"/>
    <mergeCell ref="B1127:C1128"/>
    <mergeCell ref="D1127:D1128"/>
    <mergeCell ref="A1129:A1130"/>
    <mergeCell ref="B1129:C1130"/>
    <mergeCell ref="D1129:D1130"/>
    <mergeCell ref="A1123:A1124"/>
    <mergeCell ref="B1123:C1124"/>
    <mergeCell ref="D1123:D1124"/>
    <mergeCell ref="A1125:A1126"/>
    <mergeCell ref="B1125:C1126"/>
    <mergeCell ref="D1125:D1126"/>
    <mergeCell ref="A1119:A1120"/>
    <mergeCell ref="B1119:C1120"/>
    <mergeCell ref="D1119:D1120"/>
    <mergeCell ref="A1121:A1122"/>
    <mergeCell ref="B1121:C1122"/>
    <mergeCell ref="D1121:D1122"/>
    <mergeCell ref="A1115:A1116"/>
    <mergeCell ref="B1115:C1116"/>
    <mergeCell ref="D1115:D1116"/>
    <mergeCell ref="A1117:A1118"/>
    <mergeCell ref="B1117:C1118"/>
    <mergeCell ref="D1117:D1118"/>
    <mergeCell ref="A1111:A1112"/>
    <mergeCell ref="B1111:C1112"/>
    <mergeCell ref="D1111:D1112"/>
    <mergeCell ref="A1113:A1114"/>
    <mergeCell ref="B1113:C1114"/>
    <mergeCell ref="D1113:D1114"/>
    <mergeCell ref="A1107:A1108"/>
    <mergeCell ref="B1107:C1108"/>
    <mergeCell ref="D1107:D1108"/>
    <mergeCell ref="A1109:A1110"/>
    <mergeCell ref="B1109:C1110"/>
    <mergeCell ref="D1109:D1110"/>
    <mergeCell ref="A1103:A1104"/>
    <mergeCell ref="B1103:C1104"/>
    <mergeCell ref="D1103:D1104"/>
    <mergeCell ref="A1105:A1106"/>
    <mergeCell ref="B1105:C1106"/>
    <mergeCell ref="D1105:D1106"/>
    <mergeCell ref="A1099:A1100"/>
    <mergeCell ref="B1099:C1100"/>
    <mergeCell ref="D1099:D1100"/>
    <mergeCell ref="A1101:A1102"/>
    <mergeCell ref="B1101:C1102"/>
    <mergeCell ref="D1101:D1102"/>
    <mergeCell ref="A1095:A1096"/>
    <mergeCell ref="B1095:C1096"/>
    <mergeCell ref="D1095:D1096"/>
    <mergeCell ref="A1097:A1098"/>
    <mergeCell ref="B1097:C1098"/>
    <mergeCell ref="D1097:D1098"/>
    <mergeCell ref="A1091:A1092"/>
    <mergeCell ref="B1091:C1092"/>
    <mergeCell ref="D1091:D1092"/>
    <mergeCell ref="A1093:A1094"/>
    <mergeCell ref="B1093:C1094"/>
    <mergeCell ref="D1093:D1094"/>
    <mergeCell ref="A1087:A1088"/>
    <mergeCell ref="B1087:C1088"/>
    <mergeCell ref="D1087:D1088"/>
    <mergeCell ref="A1089:A1090"/>
    <mergeCell ref="B1089:C1090"/>
    <mergeCell ref="D1089:D1090"/>
    <mergeCell ref="A1083:A1084"/>
    <mergeCell ref="B1083:C1084"/>
    <mergeCell ref="D1083:D1084"/>
    <mergeCell ref="A1085:A1086"/>
    <mergeCell ref="B1085:C1086"/>
    <mergeCell ref="D1085:D1086"/>
    <mergeCell ref="A1079:A1080"/>
    <mergeCell ref="B1079:C1080"/>
    <mergeCell ref="D1079:D1080"/>
    <mergeCell ref="A1081:A1082"/>
    <mergeCell ref="B1081:C1082"/>
    <mergeCell ref="D1081:D1082"/>
    <mergeCell ref="A1075:A1076"/>
    <mergeCell ref="B1075:C1076"/>
    <mergeCell ref="D1075:D1076"/>
    <mergeCell ref="A1077:A1078"/>
    <mergeCell ref="B1077:C1078"/>
    <mergeCell ref="D1077:D1078"/>
    <mergeCell ref="A1071:A1072"/>
    <mergeCell ref="B1071:C1072"/>
    <mergeCell ref="D1071:D1072"/>
    <mergeCell ref="A1073:A1074"/>
    <mergeCell ref="B1073:C1074"/>
    <mergeCell ref="D1073:D1074"/>
    <mergeCell ref="A1067:A1068"/>
    <mergeCell ref="B1067:C1068"/>
    <mergeCell ref="D1067:D1068"/>
    <mergeCell ref="A1069:A1070"/>
    <mergeCell ref="B1069:C1070"/>
    <mergeCell ref="D1069:D1070"/>
    <mergeCell ref="A1063:A1064"/>
    <mergeCell ref="B1063:C1064"/>
    <mergeCell ref="D1063:D1064"/>
    <mergeCell ref="A1065:A1066"/>
    <mergeCell ref="B1065:C1066"/>
    <mergeCell ref="D1065:D1066"/>
    <mergeCell ref="A1059:A1060"/>
    <mergeCell ref="B1059:C1060"/>
    <mergeCell ref="D1059:D1060"/>
    <mergeCell ref="A1061:A1062"/>
    <mergeCell ref="B1061:C1062"/>
    <mergeCell ref="D1061:D1062"/>
    <mergeCell ref="A1055:A1056"/>
    <mergeCell ref="B1055:C1056"/>
    <mergeCell ref="D1055:D1056"/>
    <mergeCell ref="A1057:A1058"/>
    <mergeCell ref="B1057:C1058"/>
    <mergeCell ref="D1057:D1058"/>
    <mergeCell ref="A1051:A1052"/>
    <mergeCell ref="B1051:C1052"/>
    <mergeCell ref="D1051:D1052"/>
    <mergeCell ref="A1053:A1054"/>
    <mergeCell ref="B1053:C1054"/>
    <mergeCell ref="D1053:D1054"/>
    <mergeCell ref="A1047:A1048"/>
    <mergeCell ref="B1047:C1048"/>
    <mergeCell ref="D1047:D1048"/>
    <mergeCell ref="A1049:A1050"/>
    <mergeCell ref="B1049:C1050"/>
    <mergeCell ref="D1049:D1050"/>
    <mergeCell ref="A1043:A1044"/>
    <mergeCell ref="B1043:C1044"/>
    <mergeCell ref="D1043:D1044"/>
    <mergeCell ref="A1045:A1046"/>
    <mergeCell ref="B1045:C1046"/>
    <mergeCell ref="D1045:D1046"/>
    <mergeCell ref="A1039:A1040"/>
    <mergeCell ref="B1039:C1040"/>
    <mergeCell ref="D1039:D1040"/>
    <mergeCell ref="A1041:A1042"/>
    <mergeCell ref="B1041:C1042"/>
    <mergeCell ref="D1041:D1042"/>
    <mergeCell ref="A1035:A1036"/>
    <mergeCell ref="B1035:C1036"/>
    <mergeCell ref="D1035:D1036"/>
    <mergeCell ref="A1037:A1038"/>
    <mergeCell ref="B1037:C1038"/>
    <mergeCell ref="D1037:D1038"/>
    <mergeCell ref="A1031:A1032"/>
    <mergeCell ref="B1031:C1032"/>
    <mergeCell ref="D1031:D1032"/>
    <mergeCell ref="A1033:A1034"/>
    <mergeCell ref="B1033:C1034"/>
    <mergeCell ref="D1033:D1034"/>
    <mergeCell ref="A1027:A1028"/>
    <mergeCell ref="B1027:C1028"/>
    <mergeCell ref="D1027:D1028"/>
    <mergeCell ref="A1029:A1030"/>
    <mergeCell ref="B1029:C1030"/>
    <mergeCell ref="D1029:D1030"/>
    <mergeCell ref="A1023:A1024"/>
    <mergeCell ref="B1023:C1024"/>
    <mergeCell ref="D1023:D1024"/>
    <mergeCell ref="A1025:A1026"/>
    <mergeCell ref="B1025:C1026"/>
    <mergeCell ref="D1025:D1026"/>
    <mergeCell ref="A1019:A1020"/>
    <mergeCell ref="B1019:C1020"/>
    <mergeCell ref="D1019:D1020"/>
    <mergeCell ref="A1021:A1022"/>
    <mergeCell ref="B1021:C1022"/>
    <mergeCell ref="D1021:D1022"/>
    <mergeCell ref="A1015:A1016"/>
    <mergeCell ref="B1015:C1016"/>
    <mergeCell ref="D1015:D1016"/>
    <mergeCell ref="A1017:A1018"/>
    <mergeCell ref="B1017:C1018"/>
    <mergeCell ref="D1017:D1018"/>
    <mergeCell ref="A1011:A1012"/>
    <mergeCell ref="B1011:C1012"/>
    <mergeCell ref="D1011:D1012"/>
    <mergeCell ref="A1013:A1014"/>
    <mergeCell ref="B1013:C1014"/>
    <mergeCell ref="D1013:D1014"/>
    <mergeCell ref="A1007:A1008"/>
    <mergeCell ref="B1007:C1008"/>
    <mergeCell ref="D1007:D1008"/>
    <mergeCell ref="A1009:A1010"/>
    <mergeCell ref="B1009:C1010"/>
    <mergeCell ref="D1009:D1010"/>
    <mergeCell ref="A1003:A1004"/>
    <mergeCell ref="B1003:C1004"/>
    <mergeCell ref="D1003:D1004"/>
    <mergeCell ref="A1005:A1006"/>
    <mergeCell ref="B1005:C1006"/>
    <mergeCell ref="D1005:D1006"/>
    <mergeCell ref="A999:A1000"/>
    <mergeCell ref="B999:C1000"/>
    <mergeCell ref="D999:D1000"/>
    <mergeCell ref="A1001:A1002"/>
    <mergeCell ref="B1001:C1002"/>
    <mergeCell ref="D1001:D1002"/>
    <mergeCell ref="A995:A996"/>
    <mergeCell ref="B995:C996"/>
    <mergeCell ref="D995:D996"/>
    <mergeCell ref="A997:A998"/>
    <mergeCell ref="B997:C998"/>
    <mergeCell ref="D997:D998"/>
    <mergeCell ref="A991:A992"/>
    <mergeCell ref="B991:C992"/>
    <mergeCell ref="D991:D992"/>
    <mergeCell ref="A993:A994"/>
    <mergeCell ref="B993:C994"/>
    <mergeCell ref="D993:D994"/>
    <mergeCell ref="A987:A988"/>
    <mergeCell ref="B987:C988"/>
    <mergeCell ref="D987:D988"/>
    <mergeCell ref="A989:A990"/>
    <mergeCell ref="B989:C990"/>
    <mergeCell ref="D989:D990"/>
    <mergeCell ref="A983:A984"/>
    <mergeCell ref="B983:C984"/>
    <mergeCell ref="D983:D984"/>
    <mergeCell ref="A985:A986"/>
    <mergeCell ref="B985:C986"/>
    <mergeCell ref="D985:D986"/>
    <mergeCell ref="A979:A980"/>
    <mergeCell ref="B979:C980"/>
    <mergeCell ref="D979:D980"/>
    <mergeCell ref="A981:A982"/>
    <mergeCell ref="B981:C982"/>
    <mergeCell ref="D981:D982"/>
    <mergeCell ref="A975:A976"/>
    <mergeCell ref="B975:C976"/>
    <mergeCell ref="D975:D976"/>
    <mergeCell ref="A977:A978"/>
    <mergeCell ref="B977:C978"/>
    <mergeCell ref="D977:D978"/>
    <mergeCell ref="A971:A972"/>
    <mergeCell ref="B971:C972"/>
    <mergeCell ref="D971:D972"/>
    <mergeCell ref="A973:A974"/>
    <mergeCell ref="B973:C974"/>
    <mergeCell ref="D973:D974"/>
    <mergeCell ref="A967:A968"/>
    <mergeCell ref="B967:C968"/>
    <mergeCell ref="D967:D968"/>
    <mergeCell ref="A969:A970"/>
    <mergeCell ref="B969:C970"/>
    <mergeCell ref="D969:D970"/>
    <mergeCell ref="A963:A964"/>
    <mergeCell ref="B963:C964"/>
    <mergeCell ref="D963:D964"/>
    <mergeCell ref="A965:A966"/>
    <mergeCell ref="B965:C966"/>
    <mergeCell ref="D965:D966"/>
    <mergeCell ref="A959:A960"/>
    <mergeCell ref="B959:C960"/>
    <mergeCell ref="D959:D960"/>
    <mergeCell ref="A961:A962"/>
    <mergeCell ref="B961:C962"/>
    <mergeCell ref="D961:D962"/>
    <mergeCell ref="A955:A956"/>
    <mergeCell ref="B955:C956"/>
    <mergeCell ref="D955:D956"/>
    <mergeCell ref="A957:A958"/>
    <mergeCell ref="B957:C958"/>
    <mergeCell ref="D957:D958"/>
    <mergeCell ref="A951:A952"/>
    <mergeCell ref="B951:C952"/>
    <mergeCell ref="D951:D952"/>
    <mergeCell ref="A953:A954"/>
    <mergeCell ref="B953:C954"/>
    <mergeCell ref="D953:D954"/>
    <mergeCell ref="A947:A948"/>
    <mergeCell ref="B947:C948"/>
    <mergeCell ref="D947:D948"/>
    <mergeCell ref="A949:A950"/>
    <mergeCell ref="B949:C950"/>
    <mergeCell ref="D949:D950"/>
    <mergeCell ref="A943:A944"/>
    <mergeCell ref="B943:C944"/>
    <mergeCell ref="D943:D944"/>
    <mergeCell ref="A945:A946"/>
    <mergeCell ref="B945:C946"/>
    <mergeCell ref="D945:D946"/>
    <mergeCell ref="A939:A940"/>
    <mergeCell ref="B939:C940"/>
    <mergeCell ref="D939:D940"/>
    <mergeCell ref="A941:A942"/>
    <mergeCell ref="B941:C942"/>
    <mergeCell ref="D941:D942"/>
    <mergeCell ref="A935:A936"/>
    <mergeCell ref="B935:C936"/>
    <mergeCell ref="D935:D936"/>
    <mergeCell ref="A937:A938"/>
    <mergeCell ref="B937:C938"/>
    <mergeCell ref="D937:D938"/>
    <mergeCell ref="A931:A932"/>
    <mergeCell ref="B931:C932"/>
    <mergeCell ref="D931:D932"/>
    <mergeCell ref="A933:A934"/>
    <mergeCell ref="B933:C934"/>
    <mergeCell ref="D933:D934"/>
    <mergeCell ref="A927:A928"/>
    <mergeCell ref="B927:C928"/>
    <mergeCell ref="D927:D928"/>
    <mergeCell ref="A929:A930"/>
    <mergeCell ref="B929:C930"/>
    <mergeCell ref="D929:D930"/>
    <mergeCell ref="A923:A924"/>
    <mergeCell ref="B923:C924"/>
    <mergeCell ref="D923:D924"/>
    <mergeCell ref="A925:A926"/>
    <mergeCell ref="B925:C926"/>
    <mergeCell ref="D925:D926"/>
    <mergeCell ref="A919:A920"/>
    <mergeCell ref="B919:C920"/>
    <mergeCell ref="D919:D920"/>
    <mergeCell ref="A921:A922"/>
    <mergeCell ref="B921:C922"/>
    <mergeCell ref="D921:D922"/>
    <mergeCell ref="A915:A916"/>
    <mergeCell ref="B915:C916"/>
    <mergeCell ref="D915:D916"/>
    <mergeCell ref="A917:A918"/>
    <mergeCell ref="B917:C918"/>
    <mergeCell ref="D917:D918"/>
    <mergeCell ref="A911:A912"/>
    <mergeCell ref="B911:C912"/>
    <mergeCell ref="D911:D912"/>
    <mergeCell ref="A913:A914"/>
    <mergeCell ref="B913:C914"/>
    <mergeCell ref="D913:D914"/>
    <mergeCell ref="A907:A908"/>
    <mergeCell ref="B907:C908"/>
    <mergeCell ref="D907:D908"/>
    <mergeCell ref="A909:A910"/>
    <mergeCell ref="B909:C910"/>
    <mergeCell ref="D909:D910"/>
    <mergeCell ref="A903:A904"/>
    <mergeCell ref="B903:C904"/>
    <mergeCell ref="D903:D904"/>
    <mergeCell ref="A905:A906"/>
    <mergeCell ref="B905:C906"/>
    <mergeCell ref="D905:D906"/>
    <mergeCell ref="A899:A900"/>
    <mergeCell ref="B899:C900"/>
    <mergeCell ref="D899:D900"/>
    <mergeCell ref="A901:A902"/>
    <mergeCell ref="B901:C902"/>
    <mergeCell ref="D901:D902"/>
    <mergeCell ref="A895:A896"/>
    <mergeCell ref="B895:C896"/>
    <mergeCell ref="D895:D896"/>
    <mergeCell ref="A897:A898"/>
    <mergeCell ref="B897:C898"/>
    <mergeCell ref="D897:D898"/>
    <mergeCell ref="A891:A892"/>
    <mergeCell ref="B891:C892"/>
    <mergeCell ref="D891:D892"/>
    <mergeCell ref="A893:A894"/>
    <mergeCell ref="B893:C894"/>
    <mergeCell ref="D893:D894"/>
    <mergeCell ref="A887:A888"/>
    <mergeCell ref="B887:C888"/>
    <mergeCell ref="D887:D888"/>
    <mergeCell ref="A889:A890"/>
    <mergeCell ref="B889:C890"/>
    <mergeCell ref="D889:D890"/>
    <mergeCell ref="A883:A884"/>
    <mergeCell ref="B883:C884"/>
    <mergeCell ref="D883:D884"/>
    <mergeCell ref="A885:A886"/>
    <mergeCell ref="B885:C886"/>
    <mergeCell ref="D885:D886"/>
    <mergeCell ref="A879:A880"/>
    <mergeCell ref="B879:C880"/>
    <mergeCell ref="D879:D880"/>
    <mergeCell ref="A881:A882"/>
    <mergeCell ref="B881:C882"/>
    <mergeCell ref="D881:D882"/>
    <mergeCell ref="A875:A876"/>
    <mergeCell ref="B875:C876"/>
    <mergeCell ref="D875:D876"/>
    <mergeCell ref="A877:A878"/>
    <mergeCell ref="B877:C878"/>
    <mergeCell ref="D877:D878"/>
    <mergeCell ref="A871:A872"/>
    <mergeCell ref="B871:C872"/>
    <mergeCell ref="D871:D872"/>
    <mergeCell ref="A873:A874"/>
    <mergeCell ref="B873:C874"/>
    <mergeCell ref="D873:D874"/>
    <mergeCell ref="A867:A868"/>
    <mergeCell ref="B867:C868"/>
    <mergeCell ref="D867:D868"/>
    <mergeCell ref="A869:A870"/>
    <mergeCell ref="B869:C870"/>
    <mergeCell ref="D869:D870"/>
    <mergeCell ref="A863:A864"/>
    <mergeCell ref="B863:C864"/>
    <mergeCell ref="D863:D864"/>
    <mergeCell ref="A865:A866"/>
    <mergeCell ref="B865:C866"/>
    <mergeCell ref="D865:D866"/>
    <mergeCell ref="A859:A860"/>
    <mergeCell ref="B859:C860"/>
    <mergeCell ref="D859:D860"/>
    <mergeCell ref="A861:A862"/>
    <mergeCell ref="B861:C862"/>
    <mergeCell ref="D861:D862"/>
    <mergeCell ref="A855:A856"/>
    <mergeCell ref="B855:C856"/>
    <mergeCell ref="D855:D856"/>
    <mergeCell ref="A857:A858"/>
    <mergeCell ref="B857:C858"/>
    <mergeCell ref="D857:D858"/>
    <mergeCell ref="A851:A852"/>
    <mergeCell ref="B851:C852"/>
    <mergeCell ref="D851:D852"/>
    <mergeCell ref="A853:A854"/>
    <mergeCell ref="B853:C854"/>
    <mergeCell ref="D853:D854"/>
    <mergeCell ref="A847:A848"/>
    <mergeCell ref="B847:C848"/>
    <mergeCell ref="D847:D848"/>
    <mergeCell ref="A849:A850"/>
    <mergeCell ref="B849:C850"/>
    <mergeCell ref="D849:D850"/>
    <mergeCell ref="A843:A844"/>
    <mergeCell ref="B843:C844"/>
    <mergeCell ref="D843:D844"/>
    <mergeCell ref="A845:A846"/>
    <mergeCell ref="B845:C846"/>
    <mergeCell ref="D845:D846"/>
    <mergeCell ref="A839:A840"/>
    <mergeCell ref="B839:C840"/>
    <mergeCell ref="D839:D840"/>
    <mergeCell ref="A841:A842"/>
    <mergeCell ref="B841:C842"/>
    <mergeCell ref="D841:D842"/>
    <mergeCell ref="A835:A836"/>
    <mergeCell ref="B835:C836"/>
    <mergeCell ref="D835:D836"/>
    <mergeCell ref="A837:A838"/>
    <mergeCell ref="B837:C838"/>
    <mergeCell ref="D837:D838"/>
    <mergeCell ref="A831:A832"/>
    <mergeCell ref="B831:C832"/>
    <mergeCell ref="D831:D832"/>
    <mergeCell ref="A833:A834"/>
    <mergeCell ref="B833:C834"/>
    <mergeCell ref="D833:D834"/>
    <mergeCell ref="A827:A828"/>
    <mergeCell ref="B827:C828"/>
    <mergeCell ref="D827:D828"/>
    <mergeCell ref="A829:A830"/>
    <mergeCell ref="B829:C830"/>
    <mergeCell ref="D829:D830"/>
    <mergeCell ref="A823:A824"/>
    <mergeCell ref="B823:C824"/>
    <mergeCell ref="D823:D824"/>
    <mergeCell ref="A825:A826"/>
    <mergeCell ref="B825:C826"/>
    <mergeCell ref="D825:D826"/>
    <mergeCell ref="A819:A820"/>
    <mergeCell ref="B819:C820"/>
    <mergeCell ref="D819:D820"/>
    <mergeCell ref="A821:A822"/>
    <mergeCell ref="B821:C822"/>
    <mergeCell ref="D821:D822"/>
    <mergeCell ref="A815:A816"/>
    <mergeCell ref="B815:C816"/>
    <mergeCell ref="D815:D816"/>
    <mergeCell ref="A817:A818"/>
    <mergeCell ref="B817:C818"/>
    <mergeCell ref="D817:D818"/>
    <mergeCell ref="A811:A812"/>
    <mergeCell ref="B811:C812"/>
    <mergeCell ref="D811:D812"/>
    <mergeCell ref="A813:A814"/>
    <mergeCell ref="B813:C814"/>
    <mergeCell ref="D813:D814"/>
    <mergeCell ref="A807:A808"/>
    <mergeCell ref="B807:C808"/>
    <mergeCell ref="D807:D808"/>
    <mergeCell ref="A809:A810"/>
    <mergeCell ref="B809:C810"/>
    <mergeCell ref="D809:D810"/>
    <mergeCell ref="A803:A804"/>
    <mergeCell ref="B803:C804"/>
    <mergeCell ref="D803:D804"/>
    <mergeCell ref="A805:A806"/>
    <mergeCell ref="B805:C806"/>
    <mergeCell ref="D805:D806"/>
    <mergeCell ref="A799:A800"/>
    <mergeCell ref="B799:C800"/>
    <mergeCell ref="D799:D800"/>
    <mergeCell ref="A801:A802"/>
    <mergeCell ref="B801:C802"/>
    <mergeCell ref="D801:D802"/>
    <mergeCell ref="A795:A796"/>
    <mergeCell ref="B795:C796"/>
    <mergeCell ref="D795:D796"/>
    <mergeCell ref="A797:A798"/>
    <mergeCell ref="B797:C798"/>
    <mergeCell ref="D797:D798"/>
    <mergeCell ref="A791:A792"/>
    <mergeCell ref="B791:C792"/>
    <mergeCell ref="D791:D792"/>
    <mergeCell ref="A793:A794"/>
    <mergeCell ref="B793:C794"/>
    <mergeCell ref="D793:D794"/>
    <mergeCell ref="A787:A788"/>
    <mergeCell ref="B787:C788"/>
    <mergeCell ref="D787:D788"/>
    <mergeCell ref="A789:A790"/>
    <mergeCell ref="B789:C790"/>
    <mergeCell ref="D789:D790"/>
    <mergeCell ref="A783:A784"/>
    <mergeCell ref="B783:C784"/>
    <mergeCell ref="D783:D784"/>
    <mergeCell ref="A785:A786"/>
    <mergeCell ref="B785:C786"/>
    <mergeCell ref="D785:D786"/>
    <mergeCell ref="A779:A780"/>
    <mergeCell ref="B779:C780"/>
    <mergeCell ref="D779:D780"/>
    <mergeCell ref="A781:A782"/>
    <mergeCell ref="B781:C782"/>
    <mergeCell ref="D781:D782"/>
    <mergeCell ref="A774:A775"/>
    <mergeCell ref="B774:C775"/>
    <mergeCell ref="D774:D775"/>
    <mergeCell ref="B776:C776"/>
    <mergeCell ref="A777:A778"/>
    <mergeCell ref="B777:C778"/>
    <mergeCell ref="D777:D778"/>
    <mergeCell ref="A770:A771"/>
    <mergeCell ref="B770:C771"/>
    <mergeCell ref="D770:D771"/>
    <mergeCell ref="A772:A773"/>
    <mergeCell ref="B772:C773"/>
    <mergeCell ref="D772:D773"/>
    <mergeCell ref="A766:A767"/>
    <mergeCell ref="B766:C767"/>
    <mergeCell ref="D766:D767"/>
    <mergeCell ref="A768:A769"/>
    <mergeCell ref="B768:C769"/>
    <mergeCell ref="D768:D769"/>
    <mergeCell ref="A762:A763"/>
    <mergeCell ref="B762:C763"/>
    <mergeCell ref="D762:D763"/>
    <mergeCell ref="A764:A765"/>
    <mergeCell ref="B764:C765"/>
    <mergeCell ref="D764:D765"/>
    <mergeCell ref="A758:A759"/>
    <mergeCell ref="B758:C759"/>
    <mergeCell ref="D758:D759"/>
    <mergeCell ref="A760:A761"/>
    <mergeCell ref="B760:C761"/>
    <mergeCell ref="D760:D761"/>
    <mergeCell ref="A754:A755"/>
    <mergeCell ref="B754:C755"/>
    <mergeCell ref="D754:D755"/>
    <mergeCell ref="A756:A757"/>
    <mergeCell ref="B756:C757"/>
    <mergeCell ref="D756:D757"/>
    <mergeCell ref="A750:A751"/>
    <mergeCell ref="B750:C751"/>
    <mergeCell ref="D750:D751"/>
    <mergeCell ref="A752:A753"/>
    <mergeCell ref="B752:C753"/>
    <mergeCell ref="D752:D753"/>
    <mergeCell ref="A746:A747"/>
    <mergeCell ref="B746:C747"/>
    <mergeCell ref="D746:D747"/>
    <mergeCell ref="A748:A749"/>
    <mergeCell ref="B748:C749"/>
    <mergeCell ref="D748:D749"/>
    <mergeCell ref="A742:A743"/>
    <mergeCell ref="B742:C743"/>
    <mergeCell ref="D742:D743"/>
    <mergeCell ref="A744:A745"/>
    <mergeCell ref="B744:C745"/>
    <mergeCell ref="D744:D745"/>
    <mergeCell ref="A738:A739"/>
    <mergeCell ref="B738:C739"/>
    <mergeCell ref="D738:D739"/>
    <mergeCell ref="A740:A741"/>
    <mergeCell ref="B740:C741"/>
    <mergeCell ref="D740:D741"/>
    <mergeCell ref="A734:A735"/>
    <mergeCell ref="B734:C735"/>
    <mergeCell ref="D734:D735"/>
    <mergeCell ref="A736:A737"/>
    <mergeCell ref="B736:C737"/>
    <mergeCell ref="D736:D737"/>
    <mergeCell ref="A730:A731"/>
    <mergeCell ref="B730:C731"/>
    <mergeCell ref="D730:D731"/>
    <mergeCell ref="A732:A733"/>
    <mergeCell ref="B732:C733"/>
    <mergeCell ref="D732:D733"/>
    <mergeCell ref="A726:A727"/>
    <mergeCell ref="B726:C727"/>
    <mergeCell ref="D726:D727"/>
    <mergeCell ref="A728:A729"/>
    <mergeCell ref="B728:C729"/>
    <mergeCell ref="D728:D729"/>
    <mergeCell ref="A722:A723"/>
    <mergeCell ref="B722:C723"/>
    <mergeCell ref="D722:D723"/>
    <mergeCell ref="A724:A725"/>
    <mergeCell ref="B724:C725"/>
    <mergeCell ref="D724:D725"/>
    <mergeCell ref="A718:A719"/>
    <mergeCell ref="B718:C719"/>
    <mergeCell ref="D718:D719"/>
    <mergeCell ref="A720:A721"/>
    <mergeCell ref="B720:C721"/>
    <mergeCell ref="D720:D721"/>
    <mergeCell ref="A714:A715"/>
    <mergeCell ref="B714:C715"/>
    <mergeCell ref="D714:D715"/>
    <mergeCell ref="A716:A717"/>
    <mergeCell ref="B716:C717"/>
    <mergeCell ref="D716:D717"/>
    <mergeCell ref="A710:A711"/>
    <mergeCell ref="B710:C711"/>
    <mergeCell ref="D710:D711"/>
    <mergeCell ref="A712:A713"/>
    <mergeCell ref="B712:C713"/>
    <mergeCell ref="D712:D713"/>
    <mergeCell ref="A706:A707"/>
    <mergeCell ref="B706:C707"/>
    <mergeCell ref="D706:D707"/>
    <mergeCell ref="A708:A709"/>
    <mergeCell ref="B708:C709"/>
    <mergeCell ref="D708:D709"/>
    <mergeCell ref="A702:A703"/>
    <mergeCell ref="B702:C703"/>
    <mergeCell ref="D702:D703"/>
    <mergeCell ref="A704:A705"/>
    <mergeCell ref="B704:C705"/>
    <mergeCell ref="D704:D705"/>
    <mergeCell ref="A698:A699"/>
    <mergeCell ref="B698:C699"/>
    <mergeCell ref="D698:D699"/>
    <mergeCell ref="A700:A701"/>
    <mergeCell ref="B700:C701"/>
    <mergeCell ref="D700:D701"/>
    <mergeCell ref="A694:A695"/>
    <mergeCell ref="B694:C695"/>
    <mergeCell ref="D694:D695"/>
    <mergeCell ref="A696:A697"/>
    <mergeCell ref="B696:C697"/>
    <mergeCell ref="D696:D697"/>
    <mergeCell ref="A690:A691"/>
    <mergeCell ref="B690:C691"/>
    <mergeCell ref="D690:D691"/>
    <mergeCell ref="A692:A693"/>
    <mergeCell ref="B692:C693"/>
    <mergeCell ref="D692:D693"/>
    <mergeCell ref="A686:A687"/>
    <mergeCell ref="B686:C687"/>
    <mergeCell ref="D686:D687"/>
    <mergeCell ref="A688:A689"/>
    <mergeCell ref="B688:C689"/>
    <mergeCell ref="D688:D689"/>
    <mergeCell ref="A682:A683"/>
    <mergeCell ref="B682:C683"/>
    <mergeCell ref="D682:D683"/>
    <mergeCell ref="A684:A685"/>
    <mergeCell ref="B684:C685"/>
    <mergeCell ref="D684:D685"/>
    <mergeCell ref="A678:A679"/>
    <mergeCell ref="B678:C679"/>
    <mergeCell ref="D678:D679"/>
    <mergeCell ref="A680:A681"/>
    <mergeCell ref="B680:C681"/>
    <mergeCell ref="D680:D681"/>
    <mergeCell ref="A674:A675"/>
    <mergeCell ref="B674:C675"/>
    <mergeCell ref="D674:D675"/>
    <mergeCell ref="A676:A677"/>
    <mergeCell ref="B676:C677"/>
    <mergeCell ref="D676:D677"/>
    <mergeCell ref="A670:A671"/>
    <mergeCell ref="B670:C671"/>
    <mergeCell ref="D670:D671"/>
    <mergeCell ref="A672:A673"/>
    <mergeCell ref="B672:C673"/>
    <mergeCell ref="D672:D673"/>
    <mergeCell ref="A666:A667"/>
    <mergeCell ref="B666:C667"/>
    <mergeCell ref="D666:D667"/>
    <mergeCell ref="A668:A669"/>
    <mergeCell ref="B668:C669"/>
    <mergeCell ref="D668:D669"/>
    <mergeCell ref="A662:A663"/>
    <mergeCell ref="B662:C663"/>
    <mergeCell ref="D662:D663"/>
    <mergeCell ref="A664:A665"/>
    <mergeCell ref="B664:C665"/>
    <mergeCell ref="D664:D665"/>
    <mergeCell ref="A658:A659"/>
    <mergeCell ref="B658:C659"/>
    <mergeCell ref="D658:D659"/>
    <mergeCell ref="A660:A661"/>
    <mergeCell ref="B660:C661"/>
    <mergeCell ref="D660:D661"/>
    <mergeCell ref="A654:A655"/>
    <mergeCell ref="B654:C655"/>
    <mergeCell ref="D654:D655"/>
    <mergeCell ref="A656:A657"/>
    <mergeCell ref="B656:C657"/>
    <mergeCell ref="D656:D657"/>
    <mergeCell ref="A650:A651"/>
    <mergeCell ref="B650:C651"/>
    <mergeCell ref="D650:D651"/>
    <mergeCell ref="A652:A653"/>
    <mergeCell ref="B652:C653"/>
    <mergeCell ref="D652:D653"/>
    <mergeCell ref="A646:A647"/>
    <mergeCell ref="B646:C647"/>
    <mergeCell ref="D646:D647"/>
    <mergeCell ref="A648:A649"/>
    <mergeCell ref="B648:C649"/>
    <mergeCell ref="D648:D649"/>
    <mergeCell ref="A642:A643"/>
    <mergeCell ref="B642:C643"/>
    <mergeCell ref="D642:D643"/>
    <mergeCell ref="A644:A645"/>
    <mergeCell ref="B644:C645"/>
    <mergeCell ref="D644:D645"/>
    <mergeCell ref="A638:A639"/>
    <mergeCell ref="B638:C639"/>
    <mergeCell ref="D638:D639"/>
    <mergeCell ref="A640:A641"/>
    <mergeCell ref="B640:C641"/>
    <mergeCell ref="D640:D641"/>
    <mergeCell ref="A634:A635"/>
    <mergeCell ref="B634:C635"/>
    <mergeCell ref="D634:D635"/>
    <mergeCell ref="A636:A637"/>
    <mergeCell ref="B636:C637"/>
    <mergeCell ref="D636:D637"/>
    <mergeCell ref="A630:A631"/>
    <mergeCell ref="B630:C631"/>
    <mergeCell ref="D630:D631"/>
    <mergeCell ref="A632:A633"/>
    <mergeCell ref="B632:C633"/>
    <mergeCell ref="D632:D633"/>
    <mergeCell ref="A626:A627"/>
    <mergeCell ref="B626:C627"/>
    <mergeCell ref="D626:D627"/>
    <mergeCell ref="A628:A629"/>
    <mergeCell ref="B628:C629"/>
    <mergeCell ref="D628:D629"/>
    <mergeCell ref="A622:A623"/>
    <mergeCell ref="B622:C623"/>
    <mergeCell ref="D622:D623"/>
    <mergeCell ref="A624:A625"/>
    <mergeCell ref="B624:C625"/>
    <mergeCell ref="D624:D625"/>
    <mergeCell ref="A618:A619"/>
    <mergeCell ref="B618:C619"/>
    <mergeCell ref="D618:D619"/>
    <mergeCell ref="A620:A621"/>
    <mergeCell ref="B620:C621"/>
    <mergeCell ref="D620:D621"/>
    <mergeCell ref="A614:A615"/>
    <mergeCell ref="B614:C615"/>
    <mergeCell ref="D614:D615"/>
    <mergeCell ref="A616:A617"/>
    <mergeCell ref="B616:C617"/>
    <mergeCell ref="D616:D617"/>
    <mergeCell ref="A610:A611"/>
    <mergeCell ref="B610:C611"/>
    <mergeCell ref="D610:D611"/>
    <mergeCell ref="A612:A613"/>
    <mergeCell ref="B612:C613"/>
    <mergeCell ref="D612:D613"/>
    <mergeCell ref="A606:A607"/>
    <mergeCell ref="B606:C607"/>
    <mergeCell ref="D606:D607"/>
    <mergeCell ref="A608:A609"/>
    <mergeCell ref="B608:C609"/>
    <mergeCell ref="D608:D609"/>
    <mergeCell ref="A602:A603"/>
    <mergeCell ref="B602:C603"/>
    <mergeCell ref="D602:D603"/>
    <mergeCell ref="A604:A605"/>
    <mergeCell ref="B604:C605"/>
    <mergeCell ref="D604:D605"/>
    <mergeCell ref="A598:A599"/>
    <mergeCell ref="B598:C599"/>
    <mergeCell ref="D598:D599"/>
    <mergeCell ref="A600:A601"/>
    <mergeCell ref="B600:C601"/>
    <mergeCell ref="D600:D601"/>
    <mergeCell ref="A594:A595"/>
    <mergeCell ref="B594:C595"/>
    <mergeCell ref="D594:D595"/>
    <mergeCell ref="A596:A597"/>
    <mergeCell ref="B596:C597"/>
    <mergeCell ref="D596:D597"/>
    <mergeCell ref="A590:A591"/>
    <mergeCell ref="B590:C591"/>
    <mergeCell ref="D590:D591"/>
    <mergeCell ref="A592:A593"/>
    <mergeCell ref="B592:C593"/>
    <mergeCell ref="D592:D593"/>
    <mergeCell ref="A586:A587"/>
    <mergeCell ref="B586:C587"/>
    <mergeCell ref="D586:D587"/>
    <mergeCell ref="A588:A589"/>
    <mergeCell ref="B588:C589"/>
    <mergeCell ref="D588:D589"/>
    <mergeCell ref="A582:A583"/>
    <mergeCell ref="B582:C583"/>
    <mergeCell ref="D582:D583"/>
    <mergeCell ref="A584:A585"/>
    <mergeCell ref="B584:C585"/>
    <mergeCell ref="D584:D585"/>
    <mergeCell ref="A578:A579"/>
    <mergeCell ref="B578:C579"/>
    <mergeCell ref="D578:D579"/>
    <mergeCell ref="A580:A581"/>
    <mergeCell ref="B580:C581"/>
    <mergeCell ref="D580:D581"/>
    <mergeCell ref="A574:A575"/>
    <mergeCell ref="B574:C575"/>
    <mergeCell ref="D574:D575"/>
    <mergeCell ref="A576:A577"/>
    <mergeCell ref="B576:C577"/>
    <mergeCell ref="D576:D577"/>
    <mergeCell ref="A570:A571"/>
    <mergeCell ref="B570:C571"/>
    <mergeCell ref="D570:D571"/>
    <mergeCell ref="A572:A573"/>
    <mergeCell ref="B572:C573"/>
    <mergeCell ref="D572:D573"/>
    <mergeCell ref="A566:A567"/>
    <mergeCell ref="B566:C567"/>
    <mergeCell ref="D566:D567"/>
    <mergeCell ref="A568:A569"/>
    <mergeCell ref="B568:C569"/>
    <mergeCell ref="D568:D569"/>
    <mergeCell ref="A562:A563"/>
    <mergeCell ref="B562:C563"/>
    <mergeCell ref="D562:D563"/>
    <mergeCell ref="A564:A565"/>
    <mergeCell ref="B564:C565"/>
    <mergeCell ref="D564:D565"/>
    <mergeCell ref="A558:A559"/>
    <mergeCell ref="B558:C559"/>
    <mergeCell ref="D558:D559"/>
    <mergeCell ref="A560:A561"/>
    <mergeCell ref="B560:C561"/>
    <mergeCell ref="D560:D561"/>
    <mergeCell ref="A554:A555"/>
    <mergeCell ref="B554:C555"/>
    <mergeCell ref="D554:D555"/>
    <mergeCell ref="A556:A557"/>
    <mergeCell ref="B556:C557"/>
    <mergeCell ref="D556:D557"/>
    <mergeCell ref="A550:A551"/>
    <mergeCell ref="B550:C551"/>
    <mergeCell ref="D550:D551"/>
    <mergeCell ref="A552:A553"/>
    <mergeCell ref="B552:C553"/>
    <mergeCell ref="D552:D553"/>
    <mergeCell ref="A546:A547"/>
    <mergeCell ref="B546:C547"/>
    <mergeCell ref="D546:D547"/>
    <mergeCell ref="A548:A549"/>
    <mergeCell ref="B548:C549"/>
    <mergeCell ref="D548:D549"/>
    <mergeCell ref="A542:A543"/>
    <mergeCell ref="B542:C543"/>
    <mergeCell ref="D542:D543"/>
    <mergeCell ref="A544:A545"/>
    <mergeCell ref="B544:C545"/>
    <mergeCell ref="D544:D545"/>
    <mergeCell ref="A538:A539"/>
    <mergeCell ref="B538:C539"/>
    <mergeCell ref="D538:D539"/>
    <mergeCell ref="A540:A541"/>
    <mergeCell ref="B540:C541"/>
    <mergeCell ref="D540:D541"/>
    <mergeCell ref="A534:A535"/>
    <mergeCell ref="B534:C535"/>
    <mergeCell ref="D534:D535"/>
    <mergeCell ref="A536:A537"/>
    <mergeCell ref="B536:C537"/>
    <mergeCell ref="D536:D537"/>
    <mergeCell ref="A530:A531"/>
    <mergeCell ref="B530:C531"/>
    <mergeCell ref="D530:D531"/>
    <mergeCell ref="A532:A533"/>
    <mergeCell ref="B532:C533"/>
    <mergeCell ref="D532:D533"/>
    <mergeCell ref="A526:A527"/>
    <mergeCell ref="B526:C527"/>
    <mergeCell ref="D526:D527"/>
    <mergeCell ref="A528:A529"/>
    <mergeCell ref="B528:C529"/>
    <mergeCell ref="D528:D529"/>
    <mergeCell ref="A522:A523"/>
    <mergeCell ref="B522:C523"/>
    <mergeCell ref="D522:D523"/>
    <mergeCell ref="A524:A525"/>
    <mergeCell ref="B524:C525"/>
    <mergeCell ref="D524:D525"/>
    <mergeCell ref="A518:A519"/>
    <mergeCell ref="B518:C519"/>
    <mergeCell ref="D518:D519"/>
    <mergeCell ref="A520:A521"/>
    <mergeCell ref="B520:C521"/>
    <mergeCell ref="D520:D521"/>
    <mergeCell ref="A514:A515"/>
    <mergeCell ref="B514:C515"/>
    <mergeCell ref="D514:D515"/>
    <mergeCell ref="A516:A517"/>
    <mergeCell ref="B516:C517"/>
    <mergeCell ref="D516:D517"/>
    <mergeCell ref="D508:D509"/>
    <mergeCell ref="A510:A511"/>
    <mergeCell ref="B510:C511"/>
    <mergeCell ref="D510:D511"/>
    <mergeCell ref="A512:A513"/>
    <mergeCell ref="B512:C513"/>
    <mergeCell ref="D512:D513"/>
    <mergeCell ref="B504:C504"/>
    <mergeCell ref="B505:C505"/>
    <mergeCell ref="B506:C506"/>
    <mergeCell ref="B507:C507"/>
    <mergeCell ref="A508:A509"/>
    <mergeCell ref="B508:C509"/>
    <mergeCell ref="B498:C498"/>
    <mergeCell ref="B499:C499"/>
    <mergeCell ref="B500:C500"/>
    <mergeCell ref="B501:C501"/>
    <mergeCell ref="B502:C502"/>
    <mergeCell ref="B503:C503"/>
    <mergeCell ref="A493:A494"/>
    <mergeCell ref="B493:C494"/>
    <mergeCell ref="D493:D494"/>
    <mergeCell ref="B495:C495"/>
    <mergeCell ref="B496:C496"/>
    <mergeCell ref="B497:C497"/>
    <mergeCell ref="A489:A490"/>
    <mergeCell ref="B489:C490"/>
    <mergeCell ref="D489:D490"/>
    <mergeCell ref="A491:A492"/>
    <mergeCell ref="B491:C492"/>
    <mergeCell ref="D491:D492"/>
    <mergeCell ref="A485:A486"/>
    <mergeCell ref="B485:C486"/>
    <mergeCell ref="D485:D486"/>
    <mergeCell ref="A487:A488"/>
    <mergeCell ref="B487:C488"/>
    <mergeCell ref="D487:D488"/>
    <mergeCell ref="A481:A482"/>
    <mergeCell ref="B481:C482"/>
    <mergeCell ref="D481:D482"/>
    <mergeCell ref="A483:A484"/>
    <mergeCell ref="B483:C484"/>
    <mergeCell ref="D483:D484"/>
    <mergeCell ref="A477:A478"/>
    <mergeCell ref="B477:C478"/>
    <mergeCell ref="D477:D478"/>
    <mergeCell ref="A479:A480"/>
    <mergeCell ref="B479:C480"/>
    <mergeCell ref="D479:D480"/>
    <mergeCell ref="A473:A474"/>
    <mergeCell ref="B473:C474"/>
    <mergeCell ref="D473:D474"/>
    <mergeCell ref="A475:A476"/>
    <mergeCell ref="B475:C476"/>
    <mergeCell ref="D475:D476"/>
    <mergeCell ref="A469:A470"/>
    <mergeCell ref="B469:C470"/>
    <mergeCell ref="D469:D470"/>
    <mergeCell ref="A471:A472"/>
    <mergeCell ref="B471:C472"/>
    <mergeCell ref="D471:D472"/>
    <mergeCell ref="A465:A466"/>
    <mergeCell ref="B465:C466"/>
    <mergeCell ref="D465:D466"/>
    <mergeCell ref="A467:A468"/>
    <mergeCell ref="B467:C468"/>
    <mergeCell ref="D467:D468"/>
    <mergeCell ref="A461:A462"/>
    <mergeCell ref="B461:C462"/>
    <mergeCell ref="D461:D462"/>
    <mergeCell ref="A463:A464"/>
    <mergeCell ref="B463:C464"/>
    <mergeCell ref="D463:D464"/>
    <mergeCell ref="A457:A458"/>
    <mergeCell ref="B457:C458"/>
    <mergeCell ref="D457:D458"/>
    <mergeCell ref="A459:A460"/>
    <mergeCell ref="B459:C460"/>
    <mergeCell ref="D459:D460"/>
    <mergeCell ref="A453:A454"/>
    <mergeCell ref="B453:C454"/>
    <mergeCell ref="D453:D454"/>
    <mergeCell ref="A455:A456"/>
    <mergeCell ref="B455:C456"/>
    <mergeCell ref="D455:D456"/>
    <mergeCell ref="A449:A450"/>
    <mergeCell ref="B449:C450"/>
    <mergeCell ref="D449:D450"/>
    <mergeCell ref="A451:A452"/>
    <mergeCell ref="B451:C452"/>
    <mergeCell ref="D451:D452"/>
    <mergeCell ref="A445:A446"/>
    <mergeCell ref="B445:C446"/>
    <mergeCell ref="D445:D446"/>
    <mergeCell ref="A447:A448"/>
    <mergeCell ref="B447:C448"/>
    <mergeCell ref="D447:D448"/>
    <mergeCell ref="A441:A442"/>
    <mergeCell ref="B441:C442"/>
    <mergeCell ref="D441:D442"/>
    <mergeCell ref="A443:A444"/>
    <mergeCell ref="B443:C444"/>
    <mergeCell ref="D443:D444"/>
    <mergeCell ref="A437:A438"/>
    <mergeCell ref="B437:C438"/>
    <mergeCell ref="D437:D438"/>
    <mergeCell ref="A439:A440"/>
    <mergeCell ref="B439:C440"/>
    <mergeCell ref="D439:D440"/>
    <mergeCell ref="A433:A434"/>
    <mergeCell ref="B433:C434"/>
    <mergeCell ref="D433:D434"/>
    <mergeCell ref="A435:A436"/>
    <mergeCell ref="B435:C436"/>
    <mergeCell ref="D435:D436"/>
    <mergeCell ref="A429:A430"/>
    <mergeCell ref="B429:C430"/>
    <mergeCell ref="D429:D430"/>
    <mergeCell ref="A431:A432"/>
    <mergeCell ref="B431:C432"/>
    <mergeCell ref="D431:D432"/>
    <mergeCell ref="A425:A426"/>
    <mergeCell ref="B425:C426"/>
    <mergeCell ref="D425:D426"/>
    <mergeCell ref="A427:A428"/>
    <mergeCell ref="B427:C428"/>
    <mergeCell ref="D427:D428"/>
    <mergeCell ref="A421:A422"/>
    <mergeCell ref="B421:C422"/>
    <mergeCell ref="D421:D422"/>
    <mergeCell ref="A423:A424"/>
    <mergeCell ref="B423:C424"/>
    <mergeCell ref="D423:D424"/>
    <mergeCell ref="A417:A418"/>
    <mergeCell ref="B417:C418"/>
    <mergeCell ref="D417:D418"/>
    <mergeCell ref="A419:A420"/>
    <mergeCell ref="B419:C420"/>
    <mergeCell ref="D419:D420"/>
    <mergeCell ref="A413:A414"/>
    <mergeCell ref="B413:C414"/>
    <mergeCell ref="D413:D414"/>
    <mergeCell ref="A415:A416"/>
    <mergeCell ref="B415:C416"/>
    <mergeCell ref="D415:D416"/>
    <mergeCell ref="A409:A410"/>
    <mergeCell ref="B409:C410"/>
    <mergeCell ref="D409:D410"/>
    <mergeCell ref="A411:A412"/>
    <mergeCell ref="B411:C412"/>
    <mergeCell ref="D411:D412"/>
    <mergeCell ref="A405:A406"/>
    <mergeCell ref="B405:C406"/>
    <mergeCell ref="D405:D406"/>
    <mergeCell ref="A407:A408"/>
    <mergeCell ref="B407:C408"/>
    <mergeCell ref="D407:D408"/>
    <mergeCell ref="A401:A402"/>
    <mergeCell ref="B401:C402"/>
    <mergeCell ref="D401:D402"/>
    <mergeCell ref="A403:A404"/>
    <mergeCell ref="B403:C404"/>
    <mergeCell ref="D403:D404"/>
    <mergeCell ref="A397:A398"/>
    <mergeCell ref="B397:C398"/>
    <mergeCell ref="D397:D398"/>
    <mergeCell ref="A399:A400"/>
    <mergeCell ref="B399:C400"/>
    <mergeCell ref="D399:D400"/>
    <mergeCell ref="A393:A394"/>
    <mergeCell ref="B393:C394"/>
    <mergeCell ref="D393:D394"/>
    <mergeCell ref="A395:A396"/>
    <mergeCell ref="B395:C396"/>
    <mergeCell ref="D395:D396"/>
    <mergeCell ref="A389:A390"/>
    <mergeCell ref="B389:C390"/>
    <mergeCell ref="D389:D390"/>
    <mergeCell ref="A391:A392"/>
    <mergeCell ref="B391:C392"/>
    <mergeCell ref="D391:D392"/>
    <mergeCell ref="A385:A386"/>
    <mergeCell ref="B385:C386"/>
    <mergeCell ref="D385:D386"/>
    <mergeCell ref="A387:A388"/>
    <mergeCell ref="B387:C388"/>
    <mergeCell ref="D387:D388"/>
    <mergeCell ref="A381:A382"/>
    <mergeCell ref="B381:C382"/>
    <mergeCell ref="D381:D382"/>
    <mergeCell ref="A383:A384"/>
    <mergeCell ref="B383:C384"/>
    <mergeCell ref="D383:D384"/>
    <mergeCell ref="A377:A378"/>
    <mergeCell ref="B377:C378"/>
    <mergeCell ref="D377:D378"/>
    <mergeCell ref="A379:A380"/>
    <mergeCell ref="B379:C380"/>
    <mergeCell ref="D379:D380"/>
    <mergeCell ref="A373:A374"/>
    <mergeCell ref="B373:C374"/>
    <mergeCell ref="D373:D374"/>
    <mergeCell ref="A375:A376"/>
    <mergeCell ref="B375:C376"/>
    <mergeCell ref="D375:D376"/>
    <mergeCell ref="A369:A370"/>
    <mergeCell ref="B369:C370"/>
    <mergeCell ref="D369:D370"/>
    <mergeCell ref="A371:A372"/>
    <mergeCell ref="B371:C372"/>
    <mergeCell ref="D371:D372"/>
    <mergeCell ref="A365:A366"/>
    <mergeCell ref="B365:C366"/>
    <mergeCell ref="D365:D366"/>
    <mergeCell ref="A367:A368"/>
    <mergeCell ref="B367:C368"/>
    <mergeCell ref="D367:D368"/>
    <mergeCell ref="A361:A362"/>
    <mergeCell ref="B361:C362"/>
    <mergeCell ref="D361:D362"/>
    <mergeCell ref="A363:A364"/>
    <mergeCell ref="B363:C364"/>
    <mergeCell ref="D363:D364"/>
    <mergeCell ref="A357:A358"/>
    <mergeCell ref="B357:C358"/>
    <mergeCell ref="D357:D358"/>
    <mergeCell ref="A359:A360"/>
    <mergeCell ref="B359:C360"/>
    <mergeCell ref="D359:D360"/>
    <mergeCell ref="D350:D351"/>
    <mergeCell ref="B352:C352"/>
    <mergeCell ref="A353:A354"/>
    <mergeCell ref="B353:C354"/>
    <mergeCell ref="D353:D354"/>
    <mergeCell ref="A355:A356"/>
    <mergeCell ref="B355:C356"/>
    <mergeCell ref="D355:D356"/>
    <mergeCell ref="B346:C346"/>
    <mergeCell ref="B347:C347"/>
    <mergeCell ref="B348:C348"/>
    <mergeCell ref="B349:C349"/>
    <mergeCell ref="A350:A351"/>
    <mergeCell ref="B350:C351"/>
    <mergeCell ref="A342:A343"/>
    <mergeCell ref="B342:C343"/>
    <mergeCell ref="D342:D343"/>
    <mergeCell ref="A344:A345"/>
    <mergeCell ref="B344:C345"/>
    <mergeCell ref="D344:D345"/>
    <mergeCell ref="A338:A339"/>
    <mergeCell ref="B338:C339"/>
    <mergeCell ref="D338:D339"/>
    <mergeCell ref="A340:A341"/>
    <mergeCell ref="B340:C341"/>
    <mergeCell ref="D340:D341"/>
    <mergeCell ref="A334:A335"/>
    <mergeCell ref="B334:C335"/>
    <mergeCell ref="D334:D335"/>
    <mergeCell ref="A336:A337"/>
    <mergeCell ref="B336:C337"/>
    <mergeCell ref="D336:D337"/>
    <mergeCell ref="A330:A331"/>
    <mergeCell ref="B330:C331"/>
    <mergeCell ref="D330:D331"/>
    <mergeCell ref="A332:A333"/>
    <mergeCell ref="B332:C333"/>
    <mergeCell ref="D332:D333"/>
    <mergeCell ref="A326:A327"/>
    <mergeCell ref="B326:C327"/>
    <mergeCell ref="D326:D327"/>
    <mergeCell ref="A328:A329"/>
    <mergeCell ref="B328:C329"/>
    <mergeCell ref="D328:D329"/>
    <mergeCell ref="A322:A323"/>
    <mergeCell ref="B322:C323"/>
    <mergeCell ref="D322:D323"/>
    <mergeCell ref="A324:A325"/>
    <mergeCell ref="B324:C325"/>
    <mergeCell ref="D324:D325"/>
    <mergeCell ref="A318:A319"/>
    <mergeCell ref="B318:C319"/>
    <mergeCell ref="D318:D319"/>
    <mergeCell ref="A320:A321"/>
    <mergeCell ref="B320:C321"/>
    <mergeCell ref="D320:D321"/>
    <mergeCell ref="A314:A315"/>
    <mergeCell ref="B314:C315"/>
    <mergeCell ref="D314:D315"/>
    <mergeCell ref="A316:A317"/>
    <mergeCell ref="B316:C317"/>
    <mergeCell ref="D316:D317"/>
    <mergeCell ref="A310:A311"/>
    <mergeCell ref="B310:C311"/>
    <mergeCell ref="D310:D311"/>
    <mergeCell ref="A312:A313"/>
    <mergeCell ref="B312:C313"/>
    <mergeCell ref="D312:D313"/>
    <mergeCell ref="A306:A307"/>
    <mergeCell ref="B306:C307"/>
    <mergeCell ref="D306:D307"/>
    <mergeCell ref="A308:A309"/>
    <mergeCell ref="B308:C309"/>
    <mergeCell ref="D308:D309"/>
    <mergeCell ref="A302:A303"/>
    <mergeCell ref="B302:C303"/>
    <mergeCell ref="D302:D303"/>
    <mergeCell ref="A304:A305"/>
    <mergeCell ref="B304:C305"/>
    <mergeCell ref="D304:D305"/>
    <mergeCell ref="A298:A299"/>
    <mergeCell ref="B298:C299"/>
    <mergeCell ref="D298:D299"/>
    <mergeCell ref="A300:A301"/>
    <mergeCell ref="B300:C301"/>
    <mergeCell ref="D300:D301"/>
    <mergeCell ref="A294:A295"/>
    <mergeCell ref="B294:C295"/>
    <mergeCell ref="D294:D295"/>
    <mergeCell ref="A296:A297"/>
    <mergeCell ref="B296:C297"/>
    <mergeCell ref="D296:D297"/>
    <mergeCell ref="A290:A291"/>
    <mergeCell ref="B290:C291"/>
    <mergeCell ref="D290:D291"/>
    <mergeCell ref="A292:A293"/>
    <mergeCell ref="B292:C293"/>
    <mergeCell ref="D292:D293"/>
    <mergeCell ref="A286:A287"/>
    <mergeCell ref="B286:C287"/>
    <mergeCell ref="D286:D287"/>
    <mergeCell ref="A288:A289"/>
    <mergeCell ref="B288:C289"/>
    <mergeCell ref="D288:D289"/>
    <mergeCell ref="A282:A283"/>
    <mergeCell ref="B282:C283"/>
    <mergeCell ref="D282:D283"/>
    <mergeCell ref="A284:A285"/>
    <mergeCell ref="B284:C285"/>
    <mergeCell ref="D284:D285"/>
    <mergeCell ref="A278:A279"/>
    <mergeCell ref="B278:C279"/>
    <mergeCell ref="D278:D279"/>
    <mergeCell ref="A280:A281"/>
    <mergeCell ref="B280:C281"/>
    <mergeCell ref="D280:D281"/>
    <mergeCell ref="A274:A275"/>
    <mergeCell ref="B274:C275"/>
    <mergeCell ref="D274:D275"/>
    <mergeCell ref="A276:A277"/>
    <mergeCell ref="B276:C277"/>
    <mergeCell ref="D276:D277"/>
    <mergeCell ref="A270:A271"/>
    <mergeCell ref="B270:C271"/>
    <mergeCell ref="D270:D271"/>
    <mergeCell ref="A272:A273"/>
    <mergeCell ref="B272:C273"/>
    <mergeCell ref="D272:D273"/>
    <mergeCell ref="A266:A267"/>
    <mergeCell ref="B266:C267"/>
    <mergeCell ref="D266:D267"/>
    <mergeCell ref="A268:A269"/>
    <mergeCell ref="B268:C269"/>
    <mergeCell ref="D268:D269"/>
    <mergeCell ref="A262:A263"/>
    <mergeCell ref="B262:C263"/>
    <mergeCell ref="D262:D263"/>
    <mergeCell ref="A264:A265"/>
    <mergeCell ref="B264:C265"/>
    <mergeCell ref="D264:D265"/>
    <mergeCell ref="A258:A259"/>
    <mergeCell ref="B258:C259"/>
    <mergeCell ref="D258:D259"/>
    <mergeCell ref="A260:A261"/>
    <mergeCell ref="B260:C261"/>
    <mergeCell ref="D260:D261"/>
    <mergeCell ref="A254:A255"/>
    <mergeCell ref="B254:C255"/>
    <mergeCell ref="D254:D255"/>
    <mergeCell ref="A256:A257"/>
    <mergeCell ref="B256:C257"/>
    <mergeCell ref="D256:D257"/>
    <mergeCell ref="A250:A251"/>
    <mergeCell ref="B250:C251"/>
    <mergeCell ref="D250:D251"/>
    <mergeCell ref="A252:A253"/>
    <mergeCell ref="B252:C253"/>
    <mergeCell ref="D252:D253"/>
    <mergeCell ref="A246:A247"/>
    <mergeCell ref="B246:C247"/>
    <mergeCell ref="D246:D247"/>
    <mergeCell ref="A248:A249"/>
    <mergeCell ref="B248:C249"/>
    <mergeCell ref="D248:D249"/>
    <mergeCell ref="A242:A243"/>
    <mergeCell ref="B242:C243"/>
    <mergeCell ref="D242:D243"/>
    <mergeCell ref="A244:A245"/>
    <mergeCell ref="B244:C245"/>
    <mergeCell ref="D244:D245"/>
    <mergeCell ref="A238:A239"/>
    <mergeCell ref="B238:C239"/>
    <mergeCell ref="D238:D239"/>
    <mergeCell ref="A240:A241"/>
    <mergeCell ref="B240:C241"/>
    <mergeCell ref="D240:D241"/>
    <mergeCell ref="A234:A235"/>
    <mergeCell ref="B234:C235"/>
    <mergeCell ref="D234:D235"/>
    <mergeCell ref="A236:A237"/>
    <mergeCell ref="B236:C237"/>
    <mergeCell ref="D236:D237"/>
    <mergeCell ref="A230:A231"/>
    <mergeCell ref="B230:C231"/>
    <mergeCell ref="D230:D231"/>
    <mergeCell ref="A232:A233"/>
    <mergeCell ref="B232:C233"/>
    <mergeCell ref="D232:D233"/>
    <mergeCell ref="A226:A227"/>
    <mergeCell ref="B226:C227"/>
    <mergeCell ref="D226:D227"/>
    <mergeCell ref="A228:A229"/>
    <mergeCell ref="B228:C229"/>
    <mergeCell ref="D228:D229"/>
    <mergeCell ref="A222:A223"/>
    <mergeCell ref="B222:C223"/>
    <mergeCell ref="D222:D223"/>
    <mergeCell ref="A224:A225"/>
    <mergeCell ref="B224:C225"/>
    <mergeCell ref="D224:D225"/>
    <mergeCell ref="A218:A219"/>
    <mergeCell ref="B218:C219"/>
    <mergeCell ref="D218:D219"/>
    <mergeCell ref="A220:A221"/>
    <mergeCell ref="B220:C221"/>
    <mergeCell ref="D220:D221"/>
    <mergeCell ref="A214:A215"/>
    <mergeCell ref="B214:C215"/>
    <mergeCell ref="D214:D215"/>
    <mergeCell ref="A216:A217"/>
    <mergeCell ref="B216:C217"/>
    <mergeCell ref="D216:D217"/>
    <mergeCell ref="A210:A211"/>
    <mergeCell ref="B210:C211"/>
    <mergeCell ref="D210:D211"/>
    <mergeCell ref="A212:A213"/>
    <mergeCell ref="B212:C213"/>
    <mergeCell ref="D212:D213"/>
    <mergeCell ref="A206:A207"/>
    <mergeCell ref="B206:C207"/>
    <mergeCell ref="D206:D207"/>
    <mergeCell ref="A208:A209"/>
    <mergeCell ref="B208:C209"/>
    <mergeCell ref="D208:D209"/>
    <mergeCell ref="A202:A203"/>
    <mergeCell ref="B202:C203"/>
    <mergeCell ref="D202:D203"/>
    <mergeCell ref="A204:A205"/>
    <mergeCell ref="B204:C205"/>
    <mergeCell ref="D204:D205"/>
    <mergeCell ref="A198:A199"/>
    <mergeCell ref="B198:C199"/>
    <mergeCell ref="D198:D199"/>
    <mergeCell ref="A200:A201"/>
    <mergeCell ref="B200:C201"/>
    <mergeCell ref="D200:D201"/>
    <mergeCell ref="A194:A195"/>
    <mergeCell ref="B194:C195"/>
    <mergeCell ref="D194:D195"/>
    <mergeCell ref="A196:A197"/>
    <mergeCell ref="B196:C197"/>
    <mergeCell ref="D196:D197"/>
    <mergeCell ref="A190:A191"/>
    <mergeCell ref="B190:C191"/>
    <mergeCell ref="D190:D191"/>
    <mergeCell ref="A192:A193"/>
    <mergeCell ref="B192:C193"/>
    <mergeCell ref="D192:D193"/>
    <mergeCell ref="A186:A187"/>
    <mergeCell ref="B186:C187"/>
    <mergeCell ref="D186:D187"/>
    <mergeCell ref="A188:A189"/>
    <mergeCell ref="B188:C189"/>
    <mergeCell ref="D188:D189"/>
    <mergeCell ref="A182:A183"/>
    <mergeCell ref="B182:C183"/>
    <mergeCell ref="D182:D183"/>
    <mergeCell ref="A184:A185"/>
    <mergeCell ref="B184:C185"/>
    <mergeCell ref="D184:D185"/>
    <mergeCell ref="A178:A179"/>
    <mergeCell ref="B178:C179"/>
    <mergeCell ref="D178:D179"/>
    <mergeCell ref="A180:A181"/>
    <mergeCell ref="B180:C181"/>
    <mergeCell ref="D180:D181"/>
    <mergeCell ref="A174:A175"/>
    <mergeCell ref="B174:C175"/>
    <mergeCell ref="D174:D175"/>
    <mergeCell ref="A176:A177"/>
    <mergeCell ref="B176:C177"/>
    <mergeCell ref="D176:D177"/>
    <mergeCell ref="A170:A171"/>
    <mergeCell ref="B170:C171"/>
    <mergeCell ref="D170:D171"/>
    <mergeCell ref="A172:A173"/>
    <mergeCell ref="B172:C173"/>
    <mergeCell ref="D172:D173"/>
    <mergeCell ref="A166:A167"/>
    <mergeCell ref="B166:C167"/>
    <mergeCell ref="D166:D167"/>
    <mergeCell ref="A168:A169"/>
    <mergeCell ref="B168:C169"/>
    <mergeCell ref="D168:D169"/>
    <mergeCell ref="A162:A163"/>
    <mergeCell ref="B162:C163"/>
    <mergeCell ref="D162:D163"/>
    <mergeCell ref="A164:A165"/>
    <mergeCell ref="B164:C165"/>
    <mergeCell ref="D164:D165"/>
    <mergeCell ref="A158:A159"/>
    <mergeCell ref="B158:C159"/>
    <mergeCell ref="D158:D159"/>
    <mergeCell ref="A160:A161"/>
    <mergeCell ref="B160:C161"/>
    <mergeCell ref="D160:D161"/>
    <mergeCell ref="A154:A155"/>
    <mergeCell ref="B154:C155"/>
    <mergeCell ref="D154:D155"/>
    <mergeCell ref="A156:A157"/>
    <mergeCell ref="B156:C157"/>
    <mergeCell ref="D156:D157"/>
    <mergeCell ref="A150:A151"/>
    <mergeCell ref="B150:C151"/>
    <mergeCell ref="D150:D151"/>
    <mergeCell ref="A152:A153"/>
    <mergeCell ref="B152:C153"/>
    <mergeCell ref="D152:D153"/>
    <mergeCell ref="A146:A147"/>
    <mergeCell ref="B146:C147"/>
    <mergeCell ref="D146:D147"/>
    <mergeCell ref="A148:A149"/>
    <mergeCell ref="B148:C149"/>
    <mergeCell ref="D148:D149"/>
    <mergeCell ref="A142:A143"/>
    <mergeCell ref="B142:C143"/>
    <mergeCell ref="D142:D143"/>
    <mergeCell ref="A144:A145"/>
    <mergeCell ref="B144:C145"/>
    <mergeCell ref="D144:D145"/>
    <mergeCell ref="A138:A139"/>
    <mergeCell ref="B138:C139"/>
    <mergeCell ref="D138:D139"/>
    <mergeCell ref="A140:A141"/>
    <mergeCell ref="B140:C141"/>
    <mergeCell ref="D140:D141"/>
    <mergeCell ref="A134:A135"/>
    <mergeCell ref="B134:C135"/>
    <mergeCell ref="D134:D135"/>
    <mergeCell ref="A136:A137"/>
    <mergeCell ref="B136:C137"/>
    <mergeCell ref="D136:D137"/>
    <mergeCell ref="A130:A131"/>
    <mergeCell ref="B130:C131"/>
    <mergeCell ref="D130:D131"/>
    <mergeCell ref="A132:A133"/>
    <mergeCell ref="B132:C133"/>
    <mergeCell ref="D132:D133"/>
    <mergeCell ref="A126:A127"/>
    <mergeCell ref="B126:C127"/>
    <mergeCell ref="D126:D127"/>
    <mergeCell ref="A128:A129"/>
    <mergeCell ref="B128:C129"/>
    <mergeCell ref="D128:D129"/>
    <mergeCell ref="A122:A123"/>
    <mergeCell ref="B122:C123"/>
    <mergeCell ref="D122:D123"/>
    <mergeCell ref="A124:A125"/>
    <mergeCell ref="B124:C125"/>
    <mergeCell ref="D124:D125"/>
    <mergeCell ref="A118:A119"/>
    <mergeCell ref="B118:C119"/>
    <mergeCell ref="D118:D119"/>
    <mergeCell ref="A120:A121"/>
    <mergeCell ref="B120:C121"/>
    <mergeCell ref="D120:D121"/>
    <mergeCell ref="A114:A115"/>
    <mergeCell ref="B114:C115"/>
    <mergeCell ref="D114:D115"/>
    <mergeCell ref="A116:A117"/>
    <mergeCell ref="B116:C117"/>
    <mergeCell ref="D116:D117"/>
    <mergeCell ref="A110:A111"/>
    <mergeCell ref="B110:C111"/>
    <mergeCell ref="D110:D111"/>
    <mergeCell ref="A112:A113"/>
    <mergeCell ref="B112:C113"/>
    <mergeCell ref="D112:D113"/>
    <mergeCell ref="A106:A107"/>
    <mergeCell ref="B106:C107"/>
    <mergeCell ref="D106:D107"/>
    <mergeCell ref="A108:A109"/>
    <mergeCell ref="B108:C109"/>
    <mergeCell ref="D108:D109"/>
    <mergeCell ref="A102:A103"/>
    <mergeCell ref="B102:C103"/>
    <mergeCell ref="D102:D103"/>
    <mergeCell ref="A104:A105"/>
    <mergeCell ref="B104:C105"/>
    <mergeCell ref="D104:D105"/>
    <mergeCell ref="A98:A99"/>
    <mergeCell ref="B98:C99"/>
    <mergeCell ref="D98:D99"/>
    <mergeCell ref="A100:A101"/>
    <mergeCell ref="B100:C101"/>
    <mergeCell ref="D100:D101"/>
    <mergeCell ref="A94:A95"/>
    <mergeCell ref="B94:C95"/>
    <mergeCell ref="D94:D95"/>
    <mergeCell ref="A96:A97"/>
    <mergeCell ref="B96:C97"/>
    <mergeCell ref="D96:D97"/>
    <mergeCell ref="A90:A91"/>
    <mergeCell ref="B90:C91"/>
    <mergeCell ref="D90:D91"/>
    <mergeCell ref="A92:A93"/>
    <mergeCell ref="B92:C93"/>
    <mergeCell ref="D92:D93"/>
    <mergeCell ref="A86:A87"/>
    <mergeCell ref="B86:C87"/>
    <mergeCell ref="D86:D87"/>
    <mergeCell ref="A88:A89"/>
    <mergeCell ref="B88:C89"/>
    <mergeCell ref="D88:D89"/>
    <mergeCell ref="A82:A83"/>
    <mergeCell ref="B82:C83"/>
    <mergeCell ref="D82:D83"/>
    <mergeCell ref="A84:A85"/>
    <mergeCell ref="B84:C85"/>
    <mergeCell ref="D84:D85"/>
    <mergeCell ref="A78:A79"/>
    <mergeCell ref="B78:C79"/>
    <mergeCell ref="D78:D79"/>
    <mergeCell ref="A80:A81"/>
    <mergeCell ref="B80:C81"/>
    <mergeCell ref="D80:D81"/>
    <mergeCell ref="A74:A75"/>
    <mergeCell ref="B74:C75"/>
    <mergeCell ref="D74:D75"/>
    <mergeCell ref="A76:A77"/>
    <mergeCell ref="B76:C77"/>
    <mergeCell ref="D76:D77"/>
    <mergeCell ref="A70:A71"/>
    <mergeCell ref="B70:C71"/>
    <mergeCell ref="D70:D71"/>
    <mergeCell ref="A72:A73"/>
    <mergeCell ref="B72:C73"/>
    <mergeCell ref="D72:D73"/>
    <mergeCell ref="A66:A67"/>
    <mergeCell ref="B66:C67"/>
    <mergeCell ref="D66:D67"/>
    <mergeCell ref="A68:A69"/>
    <mergeCell ref="B68:C69"/>
    <mergeCell ref="D68:D69"/>
    <mergeCell ref="A62:A63"/>
    <mergeCell ref="B62:C63"/>
    <mergeCell ref="D62:D63"/>
    <mergeCell ref="A64:A65"/>
    <mergeCell ref="B64:C65"/>
    <mergeCell ref="D64:D65"/>
    <mergeCell ref="A58:A59"/>
    <mergeCell ref="B58:C59"/>
    <mergeCell ref="D58:D59"/>
    <mergeCell ref="A60:A61"/>
    <mergeCell ref="B60:C61"/>
    <mergeCell ref="D60:D61"/>
    <mergeCell ref="A54:A55"/>
    <mergeCell ref="B54:C55"/>
    <mergeCell ref="D54:D55"/>
    <mergeCell ref="A56:A57"/>
    <mergeCell ref="B56:C57"/>
    <mergeCell ref="D56:D57"/>
    <mergeCell ref="A50:A51"/>
    <mergeCell ref="B50:C51"/>
    <mergeCell ref="D50:D51"/>
    <mergeCell ref="A52:A53"/>
    <mergeCell ref="B52:C53"/>
    <mergeCell ref="D52:D53"/>
    <mergeCell ref="A46:A47"/>
    <mergeCell ref="B46:C47"/>
    <mergeCell ref="D46:D47"/>
    <mergeCell ref="A48:A49"/>
    <mergeCell ref="B48:C49"/>
    <mergeCell ref="D48:D49"/>
    <mergeCell ref="A42:A43"/>
    <mergeCell ref="B42:C43"/>
    <mergeCell ref="D42:D43"/>
    <mergeCell ref="A44:A45"/>
    <mergeCell ref="B44:C45"/>
    <mergeCell ref="D44:D45"/>
    <mergeCell ref="A38:A39"/>
    <mergeCell ref="B38:C39"/>
    <mergeCell ref="D38:D39"/>
    <mergeCell ref="A40:A41"/>
    <mergeCell ref="B40:C41"/>
    <mergeCell ref="D40:D41"/>
    <mergeCell ref="A34:A35"/>
    <mergeCell ref="B34:C35"/>
    <mergeCell ref="D34:D35"/>
    <mergeCell ref="A36:A37"/>
    <mergeCell ref="B36:C37"/>
    <mergeCell ref="D36:D37"/>
    <mergeCell ref="A30:A31"/>
    <mergeCell ref="B30:C31"/>
    <mergeCell ref="D30:D31"/>
    <mergeCell ref="A32:A33"/>
    <mergeCell ref="B32:C33"/>
    <mergeCell ref="D32:D33"/>
    <mergeCell ref="B11:C11"/>
    <mergeCell ref="B12:C12"/>
    <mergeCell ref="B13:C13"/>
    <mergeCell ref="B14:C14"/>
    <mergeCell ref="B15:C15"/>
    <mergeCell ref="B16:C16"/>
    <mergeCell ref="B4:C4"/>
    <mergeCell ref="B5:C5"/>
    <mergeCell ref="B7:C7"/>
    <mergeCell ref="B8:C8"/>
    <mergeCell ref="B9:C9"/>
    <mergeCell ref="B10:C10"/>
    <mergeCell ref="A6:E6"/>
    <mergeCell ref="A26:A27"/>
    <mergeCell ref="B26:C27"/>
    <mergeCell ref="D26:D27"/>
    <mergeCell ref="A28:A29"/>
    <mergeCell ref="B28:C29"/>
    <mergeCell ref="D28:D29"/>
    <mergeCell ref="A22:A23"/>
    <mergeCell ref="B22:C23"/>
    <mergeCell ref="D22:D23"/>
    <mergeCell ref="A24:A25"/>
    <mergeCell ref="B24:C25"/>
    <mergeCell ref="D24:D25"/>
    <mergeCell ref="B17:C17"/>
    <mergeCell ref="B18:C18"/>
    <mergeCell ref="B19:C19"/>
    <mergeCell ref="A20:A21"/>
    <mergeCell ref="B20:C21"/>
    <mergeCell ref="D20:D21"/>
  </mergeCells>
  <hyperlinks>
    <hyperlink ref="E8" r:id="rId1" display="http://hfo63.cfo.in.th/CheckDataDtl.aspx?orgid=00511&amp;balance=&amp;month=4&amp;year=2020&amp;thetype=%A7%BA%CB%B9%E8%C7%C2%A7%D2%B9"/>
    <hyperlink ref="E9" r:id="rId2" display="http://hfo63.cfo.in.th/CheckDataDtl.aspx?orgid=00512&amp;balance=&amp;month=4&amp;year=2020&amp;thetype=%A7%BA%CB%B9%E8%C7%C2%A7%D2%B9"/>
    <hyperlink ref="E10" r:id="rId3" display="http://hfo63.cfo.in.th/CheckDataDtl.aspx?orgid=00513&amp;balance=&amp;month=4&amp;year=2020&amp;thetype=%A7%BA%CB%B9%E8%C7%C2%A7%D2%B9"/>
    <hyperlink ref="E11" r:id="rId4" display="http://hfo63.cfo.in.th/CheckDataDtl.aspx?orgid=00514&amp;balance=&amp;month=4&amp;year=2020&amp;thetype=%A7%BA%CB%B9%E8%C7%C2%A7%D2%B9"/>
    <hyperlink ref="E12" r:id="rId5" display="http://hfo63.cfo.in.th/CheckDataDtl.aspx?orgid=00515&amp;balance=&amp;month=4&amp;year=2020&amp;thetype=%A7%BA%CB%B9%E8%C7%C2%A7%D2%B9"/>
    <hyperlink ref="E13" r:id="rId6" display="http://hfo63.cfo.in.th/CheckDataDtl.aspx?orgid=00516&amp;balance=&amp;month=4&amp;year=2020&amp;thetype=%A7%BA%CB%B9%E8%C7%C2%A7%D2%B9"/>
    <hyperlink ref="E14" r:id="rId7" display="http://hfo63.cfo.in.th/CheckDataDtl.aspx?orgid=00517&amp;balance=&amp;month=4&amp;year=2020&amp;thetype=%A7%BA%CB%B9%E8%C7%C2%A7%D2%B9"/>
    <hyperlink ref="E15" r:id="rId8" display="http://hfo63.cfo.in.th/CheckDataDtl.aspx?orgid=00518&amp;balance=&amp;month=4&amp;year=2020&amp;thetype=%A7%BA%CB%B9%E8%C7%C2%A7%D2%B9"/>
    <hyperlink ref="E16" r:id="rId9" display="http://hfo63.cfo.in.th/CheckDataDtl.aspx?orgid=00519&amp;balance=&amp;month=4&amp;year=2020&amp;thetype=%A7%BA%CB%B9%E8%C7%C2%A7%D2%B9"/>
    <hyperlink ref="E17" r:id="rId10" display="http://hfo63.cfo.in.th/CheckDataDtl.aspx?orgid=00520&amp;balance=&amp;month=4&amp;year=2020&amp;thetype=%A7%BA%CB%B9%E8%C7%C2%A7%D2%B9"/>
    <hyperlink ref="E18" r:id="rId11" display="http://hfo63.cfo.in.th/CheckDataDtl.aspx?orgid=00521&amp;balance=&amp;month=4&amp;year=2020&amp;thetype=%A7%BA%CB%B9%E8%C7%C2%A7%D2%B9"/>
    <hyperlink ref="E19" r:id="rId12" display="http://hfo63.cfo.in.th/CheckDataDtl.aspx?orgid=00522&amp;balance=&amp;month=4&amp;year=2020&amp;thetype=%A7%BA%CB%B9%E8%C7%C2%A7%D2%B9"/>
    <hyperlink ref="E20" r:id="rId13" display="http://hfo63.cfo.in.th/CheckDataDtl.aspx?orgid=05595&amp;balance=%A7%BA%B4%D8%C5%3Cbr/%3E%A7%BA%CA%D1%C1%BE%D1%B9%B8%EC%A1%D1%B9&amp;month=4&amp;year=2020&amp;thetype=%A7%BA%CB%B9%E8%C7%C2%A7%D2%B9"/>
    <hyperlink ref="E21" r:id="rId14" display="http://hfo63.cfo.in.th/CheckDataDtl.aspx?orgid=05595&amp;balance=%A7%BA%B4%D8%C5%3Cbr/%3E%A7%BA%CA%D1%C1%BE%D1%B9%B8%EC%A1%D1%B9&amp;month=4&amp;year=2020&amp;thetype=%A7%BA%CB%B9%E8%C7%C2%A7%D2%B9"/>
    <hyperlink ref="E22" r:id="rId15" display="http://hfo63.cfo.in.th/CheckDataDtl.aspx?orgid=05596&amp;balance=%A7%BA%B4%D8%C5%3Cbr/%3E%A7%BA%CA%D1%C1%BE%D1%B9%B8%EC%A1%D1%B9&amp;month=4&amp;year=2020&amp;thetype=%A7%BA%CB%B9%E8%C7%C2%A7%D2%B9"/>
    <hyperlink ref="E23" r:id="rId16" display="http://hfo63.cfo.in.th/CheckDataDtl.aspx?orgid=05596&amp;balance=%A7%BA%B4%D8%C5%3Cbr/%3E%A7%BA%CA%D1%C1%BE%D1%B9%B8%EC%A1%D1%B9&amp;month=4&amp;year=2020&amp;thetype=%A7%BA%CB%B9%E8%C7%C2%A7%D2%B9"/>
    <hyperlink ref="E24" r:id="rId17" display="http://hfo63.cfo.in.th/CheckDataDtl.aspx?orgid=05597&amp;balance=%A7%BA%B4%D8%C5%3Cbr/%3E%A7%BA%CA%D1%C1%BE%D1%B9%B8%EC%A1%D1%B9&amp;month=4&amp;year=2020&amp;thetype=%A7%BA%CB%B9%E8%C7%C2%A7%D2%B9"/>
    <hyperlink ref="E25" r:id="rId18" display="http://hfo63.cfo.in.th/CheckDataDtl.aspx?orgid=05597&amp;balance=%A7%BA%B4%D8%C5%3Cbr/%3E%A7%BA%CA%D1%C1%BE%D1%B9%B8%EC%A1%D1%B9&amp;month=4&amp;year=2020&amp;thetype=%A7%BA%CB%B9%E8%C7%C2%A7%D2%B9"/>
    <hyperlink ref="E26" r:id="rId19" display="http://hfo63.cfo.in.th/CheckDataDtl.aspx?orgid=05598&amp;balance=%A7%BA%B4%D8%C5%3Cbr/%3E%A7%BA%CA%D1%C1%BE%D1%B9%B8%EC%A1%D1%B9&amp;month=4&amp;year=2020&amp;thetype=%A7%BA%CB%B9%E8%C7%C2%A7%D2%B9"/>
    <hyperlink ref="E27" r:id="rId20" display="http://hfo63.cfo.in.th/CheckDataDtl.aspx?orgid=05598&amp;balance=%A7%BA%B4%D8%C5%3Cbr/%3E%A7%BA%CA%D1%C1%BE%D1%B9%B8%EC%A1%D1%B9&amp;month=4&amp;year=2020&amp;thetype=%A7%BA%CB%B9%E8%C7%C2%A7%D2%B9"/>
    <hyperlink ref="E28" r:id="rId21" display="http://hfo63.cfo.in.th/CheckDataDtl.aspx?orgid=05599&amp;balance=%A7%BA%B4%D8%C5%3Cbr/%3E%A7%BA%CA%D1%C1%BE%D1%B9%B8%EC%A1%D1%B9&amp;month=4&amp;year=2020&amp;thetype=%A7%BA%CB%B9%E8%C7%C2%A7%D2%B9"/>
    <hyperlink ref="E29" r:id="rId22" display="http://hfo63.cfo.in.th/CheckDataDtl.aspx?orgid=05599&amp;balance=%A7%BA%B4%D8%C5%3Cbr/%3E%A7%BA%CA%D1%C1%BE%D1%B9%B8%EC%A1%D1%B9&amp;month=4&amp;year=2020&amp;thetype=%A7%BA%CB%B9%E8%C7%C2%A7%D2%B9"/>
    <hyperlink ref="E30" r:id="rId23" display="http://hfo63.cfo.in.th/CheckDataDtl.aspx?orgid=05600&amp;balance=%A7%BA%B4%D8%C5%3Cbr/%3E%A7%BA%CA%D1%C1%BE%D1%B9%B8%EC%A1%D1%B9&amp;month=4&amp;year=2020&amp;thetype=%A7%BA%CB%B9%E8%C7%C2%A7%D2%B9"/>
    <hyperlink ref="E31" r:id="rId24" display="http://hfo63.cfo.in.th/CheckDataDtl.aspx?orgid=05600&amp;balance=%A7%BA%B4%D8%C5%3Cbr/%3E%A7%BA%CA%D1%C1%BE%D1%B9%B8%EC%A1%D1%B9&amp;month=4&amp;year=2020&amp;thetype=%A7%BA%CB%B9%E8%C7%C2%A7%D2%B9"/>
    <hyperlink ref="E32" r:id="rId25" display="http://hfo63.cfo.in.th/CheckDataDtl.aspx?orgid=05601&amp;balance=%A7%BA%B4%D8%C5%3Cbr/%3E%A7%BA%CA%D1%C1%BE%D1%B9%B8%EC%A1%D1%B9&amp;month=4&amp;year=2020&amp;thetype=%A7%BA%CB%B9%E8%C7%C2%A7%D2%B9"/>
    <hyperlink ref="E33" r:id="rId26" display="http://hfo63.cfo.in.th/CheckDataDtl.aspx?orgid=05601&amp;balance=%A7%BA%B4%D8%C5%3Cbr/%3E%A7%BA%CA%D1%C1%BE%D1%B9%B8%EC%A1%D1%B9&amp;month=4&amp;year=2020&amp;thetype=%A7%BA%CB%B9%E8%C7%C2%A7%D2%B9"/>
    <hyperlink ref="E34" r:id="rId27" display="http://hfo63.cfo.in.th/CheckDataDtl.aspx?orgid=05602&amp;balance=%A7%BA%B4%D8%C5%3Cbr/%3E%A7%BA%CA%D1%C1%BE%D1%B9%B8%EC%A1%D1%B9&amp;month=4&amp;year=2020&amp;thetype=%A7%BA%CB%B9%E8%C7%C2%A7%D2%B9"/>
    <hyperlink ref="E35" r:id="rId28" display="http://hfo63.cfo.in.th/CheckDataDtl.aspx?orgid=05602&amp;balance=%A7%BA%B4%D8%C5%3Cbr/%3E%A7%BA%CA%D1%C1%BE%D1%B9%B8%EC%A1%D1%B9&amp;month=4&amp;year=2020&amp;thetype=%A7%BA%CB%B9%E8%C7%C2%A7%D2%B9"/>
    <hyperlink ref="E36" r:id="rId29" display="http://hfo63.cfo.in.th/CheckDataDtl.aspx?orgid=05603&amp;balance=%A7%BA%B4%D8%C5%3Cbr/%3E%A7%BA%CA%D1%C1%BE%D1%B9%B8%EC%A1%D1%B9&amp;month=4&amp;year=2020&amp;thetype=%A7%BA%CB%B9%E8%C7%C2%A7%D2%B9"/>
    <hyperlink ref="E37" r:id="rId30" display="http://hfo63.cfo.in.th/CheckDataDtl.aspx?orgid=05603&amp;balance=%A7%BA%B4%D8%C5%3Cbr/%3E%A7%BA%CA%D1%C1%BE%D1%B9%B8%EC%A1%D1%B9&amp;month=4&amp;year=2020&amp;thetype=%A7%BA%CB%B9%E8%C7%C2%A7%D2%B9"/>
    <hyperlink ref="E38" r:id="rId31" display="http://hfo63.cfo.in.th/CheckDataDtl.aspx?orgid=05604&amp;balance=%A7%BA%B4%D8%C5%3Cbr/%3E%A7%BA%CA%D1%C1%BE%D1%B9%B8%EC%A1%D1%B9&amp;month=4&amp;year=2020&amp;thetype=%A7%BA%CB%B9%E8%C7%C2%A7%D2%B9"/>
    <hyperlink ref="E39" r:id="rId32" display="http://hfo63.cfo.in.th/CheckDataDtl.aspx?orgid=05604&amp;balance=%A7%BA%B4%D8%C5%3Cbr/%3E%A7%BA%CA%D1%C1%BE%D1%B9%B8%EC%A1%D1%B9&amp;month=4&amp;year=2020&amp;thetype=%A7%BA%CB%B9%E8%C7%C2%A7%D2%B9"/>
    <hyperlink ref="E40" r:id="rId33" display="http://hfo63.cfo.in.th/CheckDataDtl.aspx?orgid=05605&amp;balance=%A7%BA%B4%D8%C5%3Cbr/%3E%A7%BA%CA%D1%C1%BE%D1%B9%B8%EC%A1%D1%B9&amp;month=4&amp;year=2020&amp;thetype=%A7%BA%CB%B9%E8%C7%C2%A7%D2%B9"/>
    <hyperlink ref="E41" r:id="rId34" display="http://hfo63.cfo.in.th/CheckDataDtl.aspx?orgid=05605&amp;balance=%A7%BA%B4%D8%C5%3Cbr/%3E%A7%BA%CA%D1%C1%BE%D1%B9%B8%EC%A1%D1%B9&amp;month=4&amp;year=2020&amp;thetype=%A7%BA%CB%B9%E8%C7%C2%A7%D2%B9"/>
    <hyperlink ref="E42" r:id="rId35" display="http://hfo63.cfo.in.th/CheckDataDtl.aspx?orgid=05606&amp;balance=%A7%BA%B4%D8%C5%3Cbr/%3E%A7%BA%CA%D1%C1%BE%D1%B9%B8%EC%A1%D1%B9&amp;month=4&amp;year=2020&amp;thetype=%A7%BA%CB%B9%E8%C7%C2%A7%D2%B9"/>
    <hyperlink ref="E43" r:id="rId36" display="http://hfo63.cfo.in.th/CheckDataDtl.aspx?orgid=05606&amp;balance=%A7%BA%B4%D8%C5%3Cbr/%3E%A7%BA%CA%D1%C1%BE%D1%B9%B8%EC%A1%D1%B9&amp;month=4&amp;year=2020&amp;thetype=%A7%BA%CB%B9%E8%C7%C2%A7%D2%B9"/>
    <hyperlink ref="E44" r:id="rId37" display="http://hfo63.cfo.in.th/CheckDataDtl.aspx?orgid=05607&amp;balance=%A7%BA%B4%D8%C5%3Cbr/%3E%A7%BA%CA%D1%C1%BE%D1%B9%B8%EC%A1%D1%B9&amp;month=4&amp;year=2020&amp;thetype=%A7%BA%CB%B9%E8%C7%C2%A7%D2%B9"/>
    <hyperlink ref="E45" r:id="rId38" display="http://hfo63.cfo.in.th/CheckDataDtl.aspx?orgid=05607&amp;balance=%A7%BA%B4%D8%C5%3Cbr/%3E%A7%BA%CA%D1%C1%BE%D1%B9%B8%EC%A1%D1%B9&amp;month=4&amp;year=2020&amp;thetype=%A7%BA%CB%B9%E8%C7%C2%A7%D2%B9"/>
    <hyperlink ref="E46" r:id="rId39" display="http://hfo63.cfo.in.th/CheckDataDtl.aspx?orgid=05608&amp;balance=%A7%BA%B4%D8%C5%3Cbr/%3E%A7%BA%CA%D1%C1%BE%D1%B9%B8%EC%A1%D1%B9&amp;month=4&amp;year=2020&amp;thetype=%A7%BA%CB%B9%E8%C7%C2%A7%D2%B9"/>
    <hyperlink ref="E47" r:id="rId40" display="http://hfo63.cfo.in.th/CheckDataDtl.aspx?orgid=05608&amp;balance=%A7%BA%B4%D8%C5%3Cbr/%3E%A7%BA%CA%D1%C1%BE%D1%B9%B8%EC%A1%D1%B9&amp;month=4&amp;year=2020&amp;thetype=%A7%BA%CB%B9%E8%C7%C2%A7%D2%B9"/>
    <hyperlink ref="E48" r:id="rId41" display="http://hfo63.cfo.in.th/CheckDataDtl.aspx?orgid=05609&amp;balance=%A7%BA%B4%D8%C5%3Cbr/%3E%A7%BA%CA%D1%C1%BE%D1%B9%B8%EC%A1%D1%B9&amp;month=4&amp;year=2020&amp;thetype=%A7%BA%CB%B9%E8%C7%C2%A7%D2%B9"/>
    <hyperlink ref="E49" r:id="rId42" display="http://hfo63.cfo.in.th/CheckDataDtl.aspx?orgid=05609&amp;balance=%A7%BA%B4%D8%C5%3Cbr/%3E%A7%BA%CA%D1%C1%BE%D1%B9%B8%EC%A1%D1%B9&amp;month=4&amp;year=2020&amp;thetype=%A7%BA%CB%B9%E8%C7%C2%A7%D2%B9"/>
    <hyperlink ref="E50" r:id="rId43" display="http://hfo63.cfo.in.th/CheckDataDtl.aspx?orgid=05610&amp;balance=%A7%BA%B4%D8%C5%3Cbr/%3E%A7%BA%CA%D1%C1%BE%D1%B9%B8%EC%A1%D1%B9&amp;month=4&amp;year=2020&amp;thetype=%A7%BA%CB%B9%E8%C7%C2%A7%D2%B9"/>
    <hyperlink ref="E51" r:id="rId44" display="http://hfo63.cfo.in.th/CheckDataDtl.aspx?orgid=05610&amp;balance=%A7%BA%B4%D8%C5%3Cbr/%3E%A7%BA%CA%D1%C1%BE%D1%B9%B8%EC%A1%D1%B9&amp;month=4&amp;year=2020&amp;thetype=%A7%BA%CB%B9%E8%C7%C2%A7%D2%B9"/>
    <hyperlink ref="E52" r:id="rId45" display="http://hfo63.cfo.in.th/CheckDataDtl.aspx?orgid=05611&amp;balance=%A7%BA%B4%D8%C5%3Cbr/%3E%A7%BA%CA%D1%C1%BE%D1%B9%B8%EC%A1%D1%B9&amp;month=4&amp;year=2020&amp;thetype=%A7%BA%CB%B9%E8%C7%C2%A7%D2%B9"/>
    <hyperlink ref="E53" r:id="rId46" display="http://hfo63.cfo.in.th/CheckDataDtl.aspx?orgid=05611&amp;balance=%A7%BA%B4%D8%C5%3Cbr/%3E%A7%BA%CA%D1%C1%BE%D1%B9%B8%EC%A1%D1%B9&amp;month=4&amp;year=2020&amp;thetype=%A7%BA%CB%B9%E8%C7%C2%A7%D2%B9"/>
    <hyperlink ref="E54" r:id="rId47" display="http://hfo63.cfo.in.th/CheckDataDtl.aspx?orgid=05612&amp;balance=%A7%BA%B4%D8%C5%3Cbr/%3E%A7%BA%CA%D1%C1%BE%D1%B9%B8%EC%A1%D1%B9&amp;month=4&amp;year=2020&amp;thetype=%A7%BA%CB%B9%E8%C7%C2%A7%D2%B9"/>
    <hyperlink ref="E55" r:id="rId48" display="http://hfo63.cfo.in.th/CheckDataDtl.aspx?orgid=05612&amp;balance=%A7%BA%B4%D8%C5%3Cbr/%3E%A7%BA%CA%D1%C1%BE%D1%B9%B8%EC%A1%D1%B9&amp;month=4&amp;year=2020&amp;thetype=%A7%BA%CB%B9%E8%C7%C2%A7%D2%B9"/>
    <hyperlink ref="E56" r:id="rId49" display="http://hfo63.cfo.in.th/CheckDataDtl.aspx?orgid=05613&amp;balance=%A7%BA%B4%D8%C5%3Cbr/%3E%A7%BA%CA%D1%C1%BE%D1%B9%B8%EC%A1%D1%B9&amp;month=4&amp;year=2020&amp;thetype=%A7%BA%CB%B9%E8%C7%C2%A7%D2%B9"/>
    <hyperlink ref="E57" r:id="rId50" display="http://hfo63.cfo.in.th/CheckDataDtl.aspx?orgid=05613&amp;balance=%A7%BA%B4%D8%C5%3Cbr/%3E%A7%BA%CA%D1%C1%BE%D1%B9%B8%EC%A1%D1%B9&amp;month=4&amp;year=2020&amp;thetype=%A7%BA%CB%B9%E8%C7%C2%A7%D2%B9"/>
    <hyperlink ref="E58" r:id="rId51" display="http://hfo63.cfo.in.th/CheckDataDtl.aspx?orgid=05614&amp;balance=%A7%BA%B4%D8%C5%3Cbr/%3E%A7%BA%CA%D1%C1%BE%D1%B9%B8%EC%A1%D1%B9&amp;month=4&amp;year=2020&amp;thetype=%A7%BA%CB%B9%E8%C7%C2%A7%D2%B9"/>
    <hyperlink ref="E59" r:id="rId52" display="http://hfo63.cfo.in.th/CheckDataDtl.aspx?orgid=05614&amp;balance=%A7%BA%B4%D8%C5%3Cbr/%3E%A7%BA%CA%D1%C1%BE%D1%B9%B8%EC%A1%D1%B9&amp;month=4&amp;year=2020&amp;thetype=%A7%BA%CB%B9%E8%C7%C2%A7%D2%B9"/>
    <hyperlink ref="E60" r:id="rId53" display="http://hfo63.cfo.in.th/CheckDataDtl.aspx?orgid=05615&amp;balance=%A7%BA%B4%D8%C5%3Cbr/%3E%A7%BA%CA%D1%C1%BE%D1%B9%B8%EC%A1%D1%B9&amp;month=4&amp;year=2020&amp;thetype=%A7%BA%CB%B9%E8%C7%C2%A7%D2%B9"/>
    <hyperlink ref="E61" r:id="rId54" display="http://hfo63.cfo.in.th/CheckDataDtl.aspx?orgid=05615&amp;balance=%A7%BA%B4%D8%C5%3Cbr/%3E%A7%BA%CA%D1%C1%BE%D1%B9%B8%EC%A1%D1%B9&amp;month=4&amp;year=2020&amp;thetype=%A7%BA%CB%B9%E8%C7%C2%A7%D2%B9"/>
    <hyperlink ref="E62" r:id="rId55" display="http://hfo63.cfo.in.th/CheckDataDtl.aspx?orgid=05616&amp;balance=%A7%BA%B4%D8%C5%3Cbr/%3E%A7%BA%CA%D1%C1%BE%D1%B9%B8%EC%A1%D1%B9&amp;month=4&amp;year=2020&amp;thetype=%A7%BA%CB%B9%E8%C7%C2%A7%D2%B9"/>
    <hyperlink ref="E63" r:id="rId56" display="http://hfo63.cfo.in.th/CheckDataDtl.aspx?orgid=05616&amp;balance=%A7%BA%B4%D8%C5%3Cbr/%3E%A7%BA%CA%D1%C1%BE%D1%B9%B8%EC%A1%D1%B9&amp;month=4&amp;year=2020&amp;thetype=%A7%BA%CB%B9%E8%C7%C2%A7%D2%B9"/>
    <hyperlink ref="E64" r:id="rId57" display="http://hfo63.cfo.in.th/CheckDataDtl.aspx?orgid=05617&amp;balance=%A7%BA%B4%D8%C5%3Cbr/%3E%A7%BA%CA%D1%C1%BE%D1%B9%B8%EC%A1%D1%B9&amp;month=4&amp;year=2020&amp;thetype=%A7%BA%CB%B9%E8%C7%C2%A7%D2%B9"/>
    <hyperlink ref="E65" r:id="rId58" display="http://hfo63.cfo.in.th/CheckDataDtl.aspx?orgid=05617&amp;balance=%A7%BA%B4%D8%C5%3Cbr/%3E%A7%BA%CA%D1%C1%BE%D1%B9%B8%EC%A1%D1%B9&amp;month=4&amp;year=2020&amp;thetype=%A7%BA%CB%B9%E8%C7%C2%A7%D2%B9"/>
    <hyperlink ref="E66" r:id="rId59" display="http://hfo63.cfo.in.th/CheckDataDtl.aspx?orgid=05618&amp;balance=%A7%BA%B4%D8%C5%3Cbr/%3E%A7%BA%CA%D1%C1%BE%D1%B9%B8%EC%A1%D1%B9&amp;month=4&amp;year=2020&amp;thetype=%A7%BA%CB%B9%E8%C7%C2%A7%D2%B9"/>
    <hyperlink ref="E67" r:id="rId60" display="http://hfo63.cfo.in.th/CheckDataDtl.aspx?orgid=05618&amp;balance=%A7%BA%B4%D8%C5%3Cbr/%3E%A7%BA%CA%D1%C1%BE%D1%B9%B8%EC%A1%D1%B9&amp;month=4&amp;year=2020&amp;thetype=%A7%BA%CB%B9%E8%C7%C2%A7%D2%B9"/>
    <hyperlink ref="E68" r:id="rId61" display="http://hfo63.cfo.in.th/CheckDataDtl.aspx?orgid=05619&amp;balance=%A7%BA%B4%D8%C5%3Cbr/%3E%A7%BA%CA%D1%C1%BE%D1%B9%B8%EC%A1%D1%B9&amp;month=4&amp;year=2020&amp;thetype=%A7%BA%CB%B9%E8%C7%C2%A7%D2%B9"/>
    <hyperlink ref="E69" r:id="rId62" display="http://hfo63.cfo.in.th/CheckDataDtl.aspx?orgid=05619&amp;balance=%A7%BA%B4%D8%C5%3Cbr/%3E%A7%BA%CA%D1%C1%BE%D1%B9%B8%EC%A1%D1%B9&amp;month=4&amp;year=2020&amp;thetype=%A7%BA%CB%B9%E8%C7%C2%A7%D2%B9"/>
    <hyperlink ref="E70" r:id="rId63" display="http://hfo63.cfo.in.th/CheckDataDtl.aspx?orgid=05620&amp;balance=%A7%BA%B4%D8%C5%3Cbr/%3E%A7%BA%CA%D1%C1%BE%D1%B9%B8%EC%A1%D1%B9&amp;month=4&amp;year=2020&amp;thetype=%A7%BA%CB%B9%E8%C7%C2%A7%D2%B9"/>
    <hyperlink ref="E71" r:id="rId64" display="http://hfo63.cfo.in.th/CheckDataDtl.aspx?orgid=05620&amp;balance=%A7%BA%B4%D8%C5%3Cbr/%3E%A7%BA%CA%D1%C1%BE%D1%B9%B8%EC%A1%D1%B9&amp;month=4&amp;year=2020&amp;thetype=%A7%BA%CB%B9%E8%C7%C2%A7%D2%B9"/>
    <hyperlink ref="E72" r:id="rId65" display="http://hfo63.cfo.in.th/CheckDataDtl.aspx?orgid=05621&amp;balance=%A7%BA%B4%D8%C5%3Cbr/%3E%A7%BA%CA%D1%C1%BE%D1%B9%B8%EC%A1%D1%B9&amp;month=4&amp;year=2020&amp;thetype=%A7%BA%CB%B9%E8%C7%C2%A7%D2%B9"/>
    <hyperlink ref="E73" r:id="rId66" display="http://hfo63.cfo.in.th/CheckDataDtl.aspx?orgid=05621&amp;balance=%A7%BA%B4%D8%C5%3Cbr/%3E%A7%BA%CA%D1%C1%BE%D1%B9%B8%EC%A1%D1%B9&amp;month=4&amp;year=2020&amp;thetype=%A7%BA%CB%B9%E8%C7%C2%A7%D2%B9"/>
    <hyperlink ref="E74" r:id="rId67" display="http://hfo63.cfo.in.th/CheckDataDtl.aspx?orgid=05622&amp;balance=%A7%BA%B4%D8%C5%3Cbr/%3E%A7%BA%CA%D1%C1%BE%D1%B9%B8%EC%A1%D1%B9&amp;month=4&amp;year=2020&amp;thetype=%A7%BA%CB%B9%E8%C7%C2%A7%D2%B9"/>
    <hyperlink ref="E75" r:id="rId68" display="http://hfo63.cfo.in.th/CheckDataDtl.aspx?orgid=05622&amp;balance=%A7%BA%B4%D8%C5%3Cbr/%3E%A7%BA%CA%D1%C1%BE%D1%B9%B8%EC%A1%D1%B9&amp;month=4&amp;year=2020&amp;thetype=%A7%BA%CB%B9%E8%C7%C2%A7%D2%B9"/>
    <hyperlink ref="E76" r:id="rId69" display="http://hfo63.cfo.in.th/CheckDataDtl.aspx?orgid=05623&amp;balance=%A7%BA%B4%D8%C5%3Cbr/%3E%A7%BA%CA%D1%C1%BE%D1%B9%B8%EC%A1%D1%B9&amp;month=4&amp;year=2020&amp;thetype=%A7%BA%CB%B9%E8%C7%C2%A7%D2%B9"/>
    <hyperlink ref="E77" r:id="rId70" display="http://hfo63.cfo.in.th/CheckDataDtl.aspx?orgid=05623&amp;balance=%A7%BA%B4%D8%C5%3Cbr/%3E%A7%BA%CA%D1%C1%BE%D1%B9%B8%EC%A1%D1%B9&amp;month=4&amp;year=2020&amp;thetype=%A7%BA%CB%B9%E8%C7%C2%A7%D2%B9"/>
    <hyperlink ref="E78" r:id="rId71" display="http://hfo63.cfo.in.th/CheckDataDtl.aspx?orgid=05624&amp;balance=%A7%BA%B4%D8%C5%3Cbr/%3E%A7%BA%CA%D1%C1%BE%D1%B9%B8%EC%A1%D1%B9&amp;month=4&amp;year=2020&amp;thetype=%A7%BA%CB%B9%E8%C7%C2%A7%D2%B9"/>
    <hyperlink ref="E79" r:id="rId72" display="http://hfo63.cfo.in.th/CheckDataDtl.aspx?orgid=05624&amp;balance=%A7%BA%B4%D8%C5%3Cbr/%3E%A7%BA%CA%D1%C1%BE%D1%B9%B8%EC%A1%D1%B9&amp;month=4&amp;year=2020&amp;thetype=%A7%BA%CB%B9%E8%C7%C2%A7%D2%B9"/>
    <hyperlink ref="E80" r:id="rId73" display="http://hfo63.cfo.in.th/CheckDataDtl.aspx?orgid=05625&amp;balance=%A7%BA%B4%D8%C5%3Cbr/%3E%A7%BA%CA%D1%C1%BE%D1%B9%B8%EC%A1%D1%B9&amp;month=4&amp;year=2020&amp;thetype=%A7%BA%CB%B9%E8%C7%C2%A7%D2%B9"/>
    <hyperlink ref="E81" r:id="rId74" display="http://hfo63.cfo.in.th/CheckDataDtl.aspx?orgid=05625&amp;balance=%A7%BA%B4%D8%C5%3Cbr/%3E%A7%BA%CA%D1%C1%BE%D1%B9%B8%EC%A1%D1%B9&amp;month=4&amp;year=2020&amp;thetype=%A7%BA%CB%B9%E8%C7%C2%A7%D2%B9"/>
    <hyperlink ref="E82" r:id="rId75" display="http://hfo63.cfo.in.th/CheckDataDtl.aspx?orgid=05626&amp;balance=%A7%BA%B4%D8%C5%3Cbr/%3E%A7%BA%CA%D1%C1%BE%D1%B9%B8%EC%A1%D1%B9&amp;month=4&amp;year=2020&amp;thetype=%A7%BA%CB%B9%E8%C7%C2%A7%D2%B9"/>
    <hyperlink ref="E83" r:id="rId76" display="http://hfo63.cfo.in.th/CheckDataDtl.aspx?orgid=05626&amp;balance=%A7%BA%B4%D8%C5%3Cbr/%3E%A7%BA%CA%D1%C1%BE%D1%B9%B8%EC%A1%D1%B9&amp;month=4&amp;year=2020&amp;thetype=%A7%BA%CB%B9%E8%C7%C2%A7%D2%B9"/>
    <hyperlink ref="E84" r:id="rId77" display="http://hfo63.cfo.in.th/CheckDataDtl.aspx?orgid=05627&amp;balance=%A7%BA%B4%D8%C5%3Cbr/%3E%A7%BA%CA%D1%C1%BE%D1%B9%B8%EC%A1%D1%B9&amp;month=4&amp;year=2020&amp;thetype=%A7%BA%CB%B9%E8%C7%C2%A7%D2%B9"/>
    <hyperlink ref="E85" r:id="rId78" display="http://hfo63.cfo.in.th/CheckDataDtl.aspx?orgid=05627&amp;balance=%A7%BA%B4%D8%C5%3Cbr/%3E%A7%BA%CA%D1%C1%BE%D1%B9%B8%EC%A1%D1%B9&amp;month=4&amp;year=2020&amp;thetype=%A7%BA%CB%B9%E8%C7%C2%A7%D2%B9"/>
    <hyperlink ref="E86" r:id="rId79" display="http://hfo63.cfo.in.th/CheckDataDtl.aspx?orgid=05628&amp;balance=%A7%BA%B4%D8%C5%3Cbr/%3E%A7%BA%CA%D1%C1%BE%D1%B9%B8%EC%A1%D1%B9&amp;month=4&amp;year=2020&amp;thetype=%A7%BA%CB%B9%E8%C7%C2%A7%D2%B9"/>
    <hyperlink ref="E87" r:id="rId80" display="http://hfo63.cfo.in.th/CheckDataDtl.aspx?orgid=05628&amp;balance=%A7%BA%B4%D8%C5%3Cbr/%3E%A7%BA%CA%D1%C1%BE%D1%B9%B8%EC%A1%D1%B9&amp;month=4&amp;year=2020&amp;thetype=%A7%BA%CB%B9%E8%C7%C2%A7%D2%B9"/>
    <hyperlink ref="E88" r:id="rId81" display="http://hfo63.cfo.in.th/CheckDataDtl.aspx?orgid=05629&amp;balance=%A7%BA%B4%D8%C5%3Cbr/%3E%A7%BA%CA%D1%C1%BE%D1%B9%B8%EC%A1%D1%B9&amp;month=4&amp;year=2020&amp;thetype=%A7%BA%CB%B9%E8%C7%C2%A7%D2%B9"/>
    <hyperlink ref="E89" r:id="rId82" display="http://hfo63.cfo.in.th/CheckDataDtl.aspx?orgid=05629&amp;balance=%A7%BA%B4%D8%C5%3Cbr/%3E%A7%BA%CA%D1%C1%BE%D1%B9%B8%EC%A1%D1%B9&amp;month=4&amp;year=2020&amp;thetype=%A7%BA%CB%B9%E8%C7%C2%A7%D2%B9"/>
    <hyperlink ref="E90" r:id="rId83" display="http://hfo63.cfo.in.th/CheckDataDtl.aspx?orgid=05630&amp;balance=%A7%BA%B4%D8%C5%3Cbr/%3E%A7%BA%CA%D1%C1%BE%D1%B9%B8%EC%A1%D1%B9&amp;month=4&amp;year=2020&amp;thetype=%A7%BA%CB%B9%E8%C7%C2%A7%D2%B9"/>
    <hyperlink ref="E91" r:id="rId84" display="http://hfo63.cfo.in.th/CheckDataDtl.aspx?orgid=05630&amp;balance=%A7%BA%B4%D8%C5%3Cbr/%3E%A7%BA%CA%D1%C1%BE%D1%B9%B8%EC%A1%D1%B9&amp;month=4&amp;year=2020&amp;thetype=%A7%BA%CB%B9%E8%C7%C2%A7%D2%B9"/>
    <hyperlink ref="E92" r:id="rId85" display="http://hfo63.cfo.in.th/CheckDataDtl.aspx?orgid=05631&amp;balance=%A7%BA%B4%D8%C5%3Cbr/%3E%A7%BA%CA%D1%C1%BE%D1%B9%B8%EC%A1%D1%B9&amp;month=4&amp;year=2020&amp;thetype=%A7%BA%CB%B9%E8%C7%C2%A7%D2%B9"/>
    <hyperlink ref="E93" r:id="rId86" display="http://hfo63.cfo.in.th/CheckDataDtl.aspx?orgid=05631&amp;balance=%A7%BA%B4%D8%C5%3Cbr/%3E%A7%BA%CA%D1%C1%BE%D1%B9%B8%EC%A1%D1%B9&amp;month=4&amp;year=2020&amp;thetype=%A7%BA%CB%B9%E8%C7%C2%A7%D2%B9"/>
    <hyperlink ref="E94" r:id="rId87" display="http://hfo63.cfo.in.th/CheckDataDtl.aspx?orgid=05632&amp;balance=%A7%BA%B4%D8%C5%3Cbr/%3E%A7%BA%CA%D1%C1%BE%D1%B9%B8%EC%A1%D1%B9&amp;month=4&amp;year=2020&amp;thetype=%A7%BA%CB%B9%E8%C7%C2%A7%D2%B9"/>
    <hyperlink ref="E95" r:id="rId88" display="http://hfo63.cfo.in.th/CheckDataDtl.aspx?orgid=05632&amp;balance=%A7%BA%B4%D8%C5%3Cbr/%3E%A7%BA%CA%D1%C1%BE%D1%B9%B8%EC%A1%D1%B9&amp;month=4&amp;year=2020&amp;thetype=%A7%BA%CB%B9%E8%C7%C2%A7%D2%B9"/>
    <hyperlink ref="E96" r:id="rId89" display="http://hfo63.cfo.in.th/CheckDataDtl.aspx?orgid=05633&amp;balance=%A7%BA%B4%D8%C5%3Cbr/%3E%A7%BA%CA%D1%C1%BE%D1%B9%B8%EC%A1%D1%B9&amp;month=4&amp;year=2020&amp;thetype=%A7%BA%CB%B9%E8%C7%C2%A7%D2%B9"/>
    <hyperlink ref="E97" r:id="rId90" display="http://hfo63.cfo.in.th/CheckDataDtl.aspx?orgid=05633&amp;balance=%A7%BA%B4%D8%C5%3Cbr/%3E%A7%BA%CA%D1%C1%BE%D1%B9%B8%EC%A1%D1%B9&amp;month=4&amp;year=2020&amp;thetype=%A7%BA%CB%B9%E8%C7%C2%A7%D2%B9"/>
    <hyperlink ref="E98" r:id="rId91" display="http://hfo63.cfo.in.th/CheckDataDtl.aspx?orgid=05634&amp;balance=%A7%BA%B4%D8%C5%3Cbr/%3E%A7%BA%CA%D1%C1%BE%D1%B9%B8%EC%A1%D1%B9&amp;month=4&amp;year=2020&amp;thetype=%A7%BA%CB%B9%E8%C7%C2%A7%D2%B9"/>
    <hyperlink ref="E99" r:id="rId92" display="http://hfo63.cfo.in.th/CheckDataDtl.aspx?orgid=05634&amp;balance=%A7%BA%B4%D8%C5%3Cbr/%3E%A7%BA%CA%D1%C1%BE%D1%B9%B8%EC%A1%D1%B9&amp;month=4&amp;year=2020&amp;thetype=%A7%BA%CB%B9%E8%C7%C2%A7%D2%B9"/>
    <hyperlink ref="E100" r:id="rId93" display="http://hfo63.cfo.in.th/CheckDataDtl.aspx?orgid=05635&amp;balance=%A7%BA%B4%D8%C5%3Cbr/%3E%A7%BA%CA%D1%C1%BE%D1%B9%B8%EC%A1%D1%B9&amp;month=4&amp;year=2020&amp;thetype=%A7%BA%CB%B9%E8%C7%C2%A7%D2%B9"/>
    <hyperlink ref="E101" r:id="rId94" display="http://hfo63.cfo.in.th/CheckDataDtl.aspx?orgid=05635&amp;balance=%A7%BA%B4%D8%C5%3Cbr/%3E%A7%BA%CA%D1%C1%BE%D1%B9%B8%EC%A1%D1%B9&amp;month=4&amp;year=2020&amp;thetype=%A7%BA%CB%B9%E8%C7%C2%A7%D2%B9"/>
    <hyperlink ref="E102" r:id="rId95" display="http://hfo63.cfo.in.th/CheckDataDtl.aspx?orgid=05636&amp;balance=%A7%BA%B4%D8%C5%3Cbr/%3E%A7%BA%CA%D1%C1%BE%D1%B9%B8%EC%A1%D1%B9&amp;month=4&amp;year=2020&amp;thetype=%A7%BA%CB%B9%E8%C7%C2%A7%D2%B9"/>
    <hyperlink ref="E103" r:id="rId96" display="http://hfo63.cfo.in.th/CheckDataDtl.aspx?orgid=05636&amp;balance=%A7%BA%B4%D8%C5%3Cbr/%3E%A7%BA%CA%D1%C1%BE%D1%B9%B8%EC%A1%D1%B9&amp;month=4&amp;year=2020&amp;thetype=%A7%BA%CB%B9%E8%C7%C2%A7%D2%B9"/>
    <hyperlink ref="E104" r:id="rId97" display="http://hfo63.cfo.in.th/CheckDataDtl.aspx?orgid=05637&amp;balance=%A7%BA%B4%D8%C5%3Cbr/%3E%A7%BA%CA%D1%C1%BE%D1%B9%B8%EC%A1%D1%B9&amp;month=4&amp;year=2020&amp;thetype=%A7%BA%CB%B9%E8%C7%C2%A7%D2%B9"/>
    <hyperlink ref="E105" r:id="rId98" display="http://hfo63.cfo.in.th/CheckDataDtl.aspx?orgid=05637&amp;balance=%A7%BA%B4%D8%C5%3Cbr/%3E%A7%BA%CA%D1%C1%BE%D1%B9%B8%EC%A1%D1%B9&amp;month=4&amp;year=2020&amp;thetype=%A7%BA%CB%B9%E8%C7%C2%A7%D2%B9"/>
    <hyperlink ref="E106" r:id="rId99" display="http://hfo63.cfo.in.th/CheckDataDtl.aspx?orgid=05638&amp;balance=%A7%BA%B4%D8%C5%3Cbr/%3E%A7%BA%CA%D1%C1%BE%D1%B9%B8%EC%A1%D1%B9&amp;month=4&amp;year=2020&amp;thetype=%A7%BA%CB%B9%E8%C7%C2%A7%D2%B9"/>
    <hyperlink ref="E107" r:id="rId100" display="http://hfo63.cfo.in.th/CheckDataDtl.aspx?orgid=05638&amp;balance=%A7%BA%B4%D8%C5%3Cbr/%3E%A7%BA%CA%D1%C1%BE%D1%B9%B8%EC%A1%D1%B9&amp;month=4&amp;year=2020&amp;thetype=%A7%BA%CB%B9%E8%C7%C2%A7%D2%B9"/>
    <hyperlink ref="E108" r:id="rId101" display="http://hfo63.cfo.in.th/CheckDataDtl.aspx?orgid=05639&amp;balance=%A7%BA%B4%D8%C5%3Cbr/%3E%A7%BA%CA%D1%C1%BE%D1%B9%B8%EC%A1%D1%B9&amp;month=4&amp;year=2020&amp;thetype=%A7%BA%CB%B9%E8%C7%C2%A7%D2%B9"/>
    <hyperlink ref="E109" r:id="rId102" display="http://hfo63.cfo.in.th/CheckDataDtl.aspx?orgid=05639&amp;balance=%A7%BA%B4%D8%C5%3Cbr/%3E%A7%BA%CA%D1%C1%BE%D1%B9%B8%EC%A1%D1%B9&amp;month=4&amp;year=2020&amp;thetype=%A7%BA%CB%B9%E8%C7%C2%A7%D2%B9"/>
    <hyperlink ref="E110" r:id="rId103" display="http://hfo63.cfo.in.th/CheckDataDtl.aspx?orgid=05640&amp;balance=%A7%BA%B4%D8%C5%3Cbr/%3E%A7%BA%CA%D1%C1%BE%D1%B9%B8%EC%A1%D1%B9&amp;month=4&amp;year=2020&amp;thetype=%A7%BA%CB%B9%E8%C7%C2%A7%D2%B9"/>
    <hyperlink ref="E111" r:id="rId104" display="http://hfo63.cfo.in.th/CheckDataDtl.aspx?orgid=05640&amp;balance=%A7%BA%B4%D8%C5%3Cbr/%3E%A7%BA%CA%D1%C1%BE%D1%B9%B8%EC%A1%D1%B9&amp;month=4&amp;year=2020&amp;thetype=%A7%BA%CB%B9%E8%C7%C2%A7%D2%B9"/>
    <hyperlink ref="E112" r:id="rId105" display="http://hfo63.cfo.in.th/CheckDataDtl.aspx?orgid=05641&amp;balance=%A7%BA%B4%D8%C5%3Cbr/%3E%A7%BA%CA%D1%C1%BE%D1%B9%B8%EC%A1%D1%B9&amp;month=4&amp;year=2020&amp;thetype=%A7%BA%CB%B9%E8%C7%C2%A7%D2%B9"/>
    <hyperlink ref="E113" r:id="rId106" display="http://hfo63.cfo.in.th/CheckDataDtl.aspx?orgid=05641&amp;balance=%A7%BA%B4%D8%C5%3Cbr/%3E%A7%BA%CA%D1%C1%BE%D1%B9%B8%EC%A1%D1%B9&amp;month=4&amp;year=2020&amp;thetype=%A7%BA%CB%B9%E8%C7%C2%A7%D2%B9"/>
    <hyperlink ref="E114" r:id="rId107" display="http://hfo63.cfo.in.th/CheckDataDtl.aspx?orgid=05642&amp;balance=%A7%BA%B4%D8%C5%3Cbr/%3E%A7%BA%CA%D1%C1%BE%D1%B9%B8%EC%A1%D1%B9&amp;month=4&amp;year=2020&amp;thetype=%A7%BA%CB%B9%E8%C7%C2%A7%D2%B9"/>
    <hyperlink ref="E115" r:id="rId108" display="http://hfo63.cfo.in.th/CheckDataDtl.aspx?orgid=05642&amp;balance=%A7%BA%B4%D8%C5%3Cbr/%3E%A7%BA%CA%D1%C1%BE%D1%B9%B8%EC%A1%D1%B9&amp;month=4&amp;year=2020&amp;thetype=%A7%BA%CB%B9%E8%C7%C2%A7%D2%B9"/>
    <hyperlink ref="E116" r:id="rId109" display="http://hfo63.cfo.in.th/CheckDataDtl.aspx?orgid=05643&amp;balance=%A7%BA%B4%D8%C5%3Cbr/%3E%A7%BA%CA%D1%C1%BE%D1%B9%B8%EC%A1%D1%B9&amp;month=4&amp;year=2020&amp;thetype=%A7%BA%CB%B9%E8%C7%C2%A7%D2%B9"/>
    <hyperlink ref="E117" r:id="rId110" display="http://hfo63.cfo.in.th/CheckDataDtl.aspx?orgid=05643&amp;balance=%A7%BA%B4%D8%C5%3Cbr/%3E%A7%BA%CA%D1%C1%BE%D1%B9%B8%EC%A1%D1%B9&amp;month=4&amp;year=2020&amp;thetype=%A7%BA%CB%B9%E8%C7%C2%A7%D2%B9"/>
    <hyperlink ref="E118" r:id="rId111" display="http://hfo63.cfo.in.th/CheckDataDtl.aspx?orgid=05644&amp;balance=%A7%BA%B4%D8%C5%3Cbr/%3E%A7%BA%CA%D1%C1%BE%D1%B9%B8%EC%A1%D1%B9&amp;month=4&amp;year=2020&amp;thetype=%A7%BA%CB%B9%E8%C7%C2%A7%D2%B9"/>
    <hyperlink ref="E119" r:id="rId112" display="http://hfo63.cfo.in.th/CheckDataDtl.aspx?orgid=05644&amp;balance=%A7%BA%B4%D8%C5%3Cbr/%3E%A7%BA%CA%D1%C1%BE%D1%B9%B8%EC%A1%D1%B9&amp;month=4&amp;year=2020&amp;thetype=%A7%BA%CB%B9%E8%C7%C2%A7%D2%B9"/>
    <hyperlink ref="E120" r:id="rId113" display="http://hfo63.cfo.in.th/CheckDataDtl.aspx?orgid=05645&amp;balance=%A7%BA%B4%D8%C5%3Cbr/%3E%A7%BA%CA%D1%C1%BE%D1%B9%B8%EC%A1%D1%B9&amp;month=4&amp;year=2020&amp;thetype=%A7%BA%CB%B9%E8%C7%C2%A7%D2%B9"/>
    <hyperlink ref="E121" r:id="rId114" display="http://hfo63.cfo.in.th/CheckDataDtl.aspx?orgid=05645&amp;balance=%A7%BA%B4%D8%C5%3Cbr/%3E%A7%BA%CA%D1%C1%BE%D1%B9%B8%EC%A1%D1%B9&amp;month=4&amp;year=2020&amp;thetype=%A7%BA%CB%B9%E8%C7%C2%A7%D2%B9"/>
    <hyperlink ref="E122" r:id="rId115" display="http://hfo63.cfo.in.th/CheckDataDtl.aspx?orgid=05647&amp;balance=%A7%BA%B4%D8%C5%3Cbr/%3E%A7%BA%CA%D1%C1%BE%D1%B9%B8%EC%A1%D1%B9&amp;month=4&amp;year=2020&amp;thetype=%A7%BA%CB%B9%E8%C7%C2%A7%D2%B9"/>
    <hyperlink ref="E123" r:id="rId116" display="http://hfo63.cfo.in.th/CheckDataDtl.aspx?orgid=05647&amp;balance=%A7%BA%B4%D8%C5%3Cbr/%3E%A7%BA%CA%D1%C1%BE%D1%B9%B8%EC%A1%D1%B9&amp;month=4&amp;year=2020&amp;thetype=%A7%BA%CB%B9%E8%C7%C2%A7%D2%B9"/>
    <hyperlink ref="E124" r:id="rId117" display="http://hfo63.cfo.in.th/CheckDataDtl.aspx?orgid=05648&amp;balance=%A7%BA%B4%D8%C5%3Cbr/%3E%A7%BA%CA%D1%C1%BE%D1%B9%B8%EC%A1%D1%B9&amp;month=4&amp;year=2020&amp;thetype=%A7%BA%CB%B9%E8%C7%C2%A7%D2%B9"/>
    <hyperlink ref="E125" r:id="rId118" display="http://hfo63.cfo.in.th/CheckDataDtl.aspx?orgid=05648&amp;balance=%A7%BA%B4%D8%C5%3Cbr/%3E%A7%BA%CA%D1%C1%BE%D1%B9%B8%EC%A1%D1%B9&amp;month=4&amp;year=2020&amp;thetype=%A7%BA%CB%B9%E8%C7%C2%A7%D2%B9"/>
    <hyperlink ref="E126" r:id="rId119" display="http://hfo63.cfo.in.th/CheckDataDtl.aspx?orgid=05649&amp;balance=%A7%BA%B4%D8%C5%3Cbr/%3E%A7%BA%CA%D1%C1%BE%D1%B9%B8%EC%A1%D1%B9&amp;month=4&amp;year=2020&amp;thetype=%A7%BA%CB%B9%E8%C7%C2%A7%D2%B9"/>
    <hyperlink ref="E127" r:id="rId120" display="http://hfo63.cfo.in.th/CheckDataDtl.aspx?orgid=05649&amp;balance=%A7%BA%B4%D8%C5%3Cbr/%3E%A7%BA%CA%D1%C1%BE%D1%B9%B8%EC%A1%D1%B9&amp;month=4&amp;year=2020&amp;thetype=%A7%BA%CB%B9%E8%C7%C2%A7%D2%B9"/>
    <hyperlink ref="E128" r:id="rId121" display="http://hfo63.cfo.in.th/CheckDataDtl.aspx?orgid=05651&amp;balance=%A7%BA%B4%D8%C5%3Cbr/%3E%A7%BA%CA%D1%C1%BE%D1%B9%B8%EC%A1%D1%B9&amp;month=4&amp;year=2020&amp;thetype=%A7%BA%CB%B9%E8%C7%C2%A7%D2%B9"/>
    <hyperlink ref="E129" r:id="rId122" display="http://hfo63.cfo.in.th/CheckDataDtl.aspx?orgid=05651&amp;balance=%A7%BA%B4%D8%C5%3Cbr/%3E%A7%BA%CA%D1%C1%BE%D1%B9%B8%EC%A1%D1%B9&amp;month=4&amp;year=2020&amp;thetype=%A7%BA%CB%B9%E8%C7%C2%A7%D2%B9"/>
    <hyperlink ref="E130" r:id="rId123" display="http://hfo63.cfo.in.th/CheckDataDtl.aspx?orgid=05652&amp;balance=%A7%BA%B4%D8%C5%3Cbr/%3E%A7%BA%CA%D1%C1%BE%D1%B9%B8%EC%A1%D1%B9&amp;month=4&amp;year=2020&amp;thetype=%A7%BA%CB%B9%E8%C7%C2%A7%D2%B9"/>
    <hyperlink ref="E131" r:id="rId124" display="http://hfo63.cfo.in.th/CheckDataDtl.aspx?orgid=05652&amp;balance=%A7%BA%B4%D8%C5%3Cbr/%3E%A7%BA%CA%D1%C1%BE%D1%B9%B8%EC%A1%D1%B9&amp;month=4&amp;year=2020&amp;thetype=%A7%BA%CB%B9%E8%C7%C2%A7%D2%B9"/>
    <hyperlink ref="E132" r:id="rId125" display="http://hfo63.cfo.in.th/CheckDataDtl.aspx?orgid=05653&amp;balance=%A7%BA%B4%D8%C5%3Cbr/%3E%A7%BA%CA%D1%C1%BE%D1%B9%B8%EC%A1%D1%B9&amp;month=4&amp;year=2020&amp;thetype=%A7%BA%CB%B9%E8%C7%C2%A7%D2%B9"/>
    <hyperlink ref="E133" r:id="rId126" display="http://hfo63.cfo.in.th/CheckDataDtl.aspx?orgid=05653&amp;balance=%A7%BA%B4%D8%C5%3Cbr/%3E%A7%BA%CA%D1%C1%BE%D1%B9%B8%EC%A1%D1%B9&amp;month=4&amp;year=2020&amp;thetype=%A7%BA%CB%B9%E8%C7%C2%A7%D2%B9"/>
    <hyperlink ref="E134" r:id="rId127" display="http://hfo63.cfo.in.th/CheckDataDtl.aspx?orgid=05654&amp;balance=%A7%BA%B4%D8%C5%3Cbr/%3E%A7%BA%CA%D1%C1%BE%D1%B9%B8%EC%A1%D1%B9&amp;month=4&amp;year=2020&amp;thetype=%A7%BA%CB%B9%E8%C7%C2%A7%D2%B9"/>
    <hyperlink ref="E135" r:id="rId128" display="http://hfo63.cfo.in.th/CheckDataDtl.aspx?orgid=05654&amp;balance=%A7%BA%B4%D8%C5%3Cbr/%3E%A7%BA%CA%D1%C1%BE%D1%B9%B8%EC%A1%D1%B9&amp;month=4&amp;year=2020&amp;thetype=%A7%BA%CB%B9%E8%C7%C2%A7%D2%B9"/>
    <hyperlink ref="E136" r:id="rId129" display="http://hfo63.cfo.in.th/CheckDataDtl.aspx?orgid=05655&amp;balance=%A7%BA%B4%D8%C5%3Cbr/%3E%A7%BA%CA%D1%C1%BE%D1%B9%B8%EC%A1%D1%B9&amp;month=4&amp;year=2020&amp;thetype=%A7%BA%CB%B9%E8%C7%C2%A7%D2%B9"/>
    <hyperlink ref="E137" r:id="rId130" display="http://hfo63.cfo.in.th/CheckDataDtl.aspx?orgid=05655&amp;balance=%A7%BA%B4%D8%C5%3Cbr/%3E%A7%BA%CA%D1%C1%BE%D1%B9%B8%EC%A1%D1%B9&amp;month=4&amp;year=2020&amp;thetype=%A7%BA%CB%B9%E8%C7%C2%A7%D2%B9"/>
    <hyperlink ref="E138" r:id="rId131" display="http://hfo63.cfo.in.th/CheckDataDtl.aspx?orgid=05656&amp;balance=%A7%BA%B4%D8%C5%3Cbr/%3E%A7%BA%CA%D1%C1%BE%D1%B9%B8%EC%A1%D1%B9&amp;month=4&amp;year=2020&amp;thetype=%A7%BA%CB%B9%E8%C7%C2%A7%D2%B9"/>
    <hyperlink ref="E139" r:id="rId132" display="http://hfo63.cfo.in.th/CheckDataDtl.aspx?orgid=05656&amp;balance=%A7%BA%B4%D8%C5%3Cbr/%3E%A7%BA%CA%D1%C1%BE%D1%B9%B8%EC%A1%D1%B9&amp;month=4&amp;year=2020&amp;thetype=%A7%BA%CB%B9%E8%C7%C2%A7%D2%B9"/>
    <hyperlink ref="E140" r:id="rId133" display="http://hfo63.cfo.in.th/CheckDataDtl.aspx?orgid=05657&amp;balance=%A7%BA%B4%D8%C5%3Cbr/%3E%A7%BA%CA%D1%C1%BE%D1%B9%B8%EC%A1%D1%B9&amp;month=4&amp;year=2020&amp;thetype=%A7%BA%CB%B9%E8%C7%C2%A7%D2%B9"/>
    <hyperlink ref="E141" r:id="rId134" display="http://hfo63.cfo.in.th/CheckDataDtl.aspx?orgid=05657&amp;balance=%A7%BA%B4%D8%C5%3Cbr/%3E%A7%BA%CA%D1%C1%BE%D1%B9%B8%EC%A1%D1%B9&amp;month=4&amp;year=2020&amp;thetype=%A7%BA%CB%B9%E8%C7%C2%A7%D2%B9"/>
    <hyperlink ref="E142" r:id="rId135" display="http://hfo63.cfo.in.th/CheckDataDtl.aspx?orgid=05658&amp;balance=%A7%BA%B4%D8%C5%3Cbr/%3E%A7%BA%CA%D1%C1%BE%D1%B9%B8%EC%A1%D1%B9&amp;month=4&amp;year=2020&amp;thetype=%A7%BA%CB%B9%E8%C7%C2%A7%D2%B9"/>
    <hyperlink ref="E143" r:id="rId136" display="http://hfo63.cfo.in.th/CheckDataDtl.aspx?orgid=05658&amp;balance=%A7%BA%B4%D8%C5%3Cbr/%3E%A7%BA%CA%D1%C1%BE%D1%B9%B8%EC%A1%D1%B9&amp;month=4&amp;year=2020&amp;thetype=%A7%BA%CB%B9%E8%C7%C2%A7%D2%B9"/>
    <hyperlink ref="E144" r:id="rId137" display="http://hfo63.cfo.in.th/CheckDataDtl.aspx?orgid=05659&amp;balance=%A7%BA%B4%D8%C5%3Cbr/%3E%A7%BA%CA%D1%C1%BE%D1%B9%B8%EC%A1%D1%B9&amp;month=4&amp;year=2020&amp;thetype=%A7%BA%CB%B9%E8%C7%C2%A7%D2%B9"/>
    <hyperlink ref="E145" r:id="rId138" display="http://hfo63.cfo.in.th/CheckDataDtl.aspx?orgid=05659&amp;balance=%A7%BA%B4%D8%C5%3Cbr/%3E%A7%BA%CA%D1%C1%BE%D1%B9%B8%EC%A1%D1%B9&amp;month=4&amp;year=2020&amp;thetype=%A7%BA%CB%B9%E8%C7%C2%A7%D2%B9"/>
    <hyperlink ref="E146" r:id="rId139" display="http://hfo63.cfo.in.th/CheckDataDtl.aspx?orgid=05660&amp;balance=%A7%BA%B4%D8%C5%3Cbr/%3E%A7%BA%CA%D1%C1%BE%D1%B9%B8%EC%A1%D1%B9&amp;month=4&amp;year=2020&amp;thetype=%A7%BA%CB%B9%E8%C7%C2%A7%D2%B9"/>
    <hyperlink ref="E147" r:id="rId140" display="http://hfo63.cfo.in.th/CheckDataDtl.aspx?orgid=05660&amp;balance=%A7%BA%B4%D8%C5%3Cbr/%3E%A7%BA%CA%D1%C1%BE%D1%B9%B8%EC%A1%D1%B9&amp;month=4&amp;year=2020&amp;thetype=%A7%BA%CB%B9%E8%C7%C2%A7%D2%B9"/>
    <hyperlink ref="E148" r:id="rId141" display="http://hfo63.cfo.in.th/CheckDataDtl.aspx?orgid=05661&amp;balance=%A7%BA%B4%D8%C5%3Cbr/%3E%A7%BA%CA%D1%C1%BE%D1%B9%B8%EC%A1%D1%B9&amp;month=4&amp;year=2020&amp;thetype=%A7%BA%CB%B9%E8%C7%C2%A7%D2%B9"/>
    <hyperlink ref="E149" r:id="rId142" display="http://hfo63.cfo.in.th/CheckDataDtl.aspx?orgid=05661&amp;balance=%A7%BA%B4%D8%C5%3Cbr/%3E%A7%BA%CA%D1%C1%BE%D1%B9%B8%EC%A1%D1%B9&amp;month=4&amp;year=2020&amp;thetype=%A7%BA%CB%B9%E8%C7%C2%A7%D2%B9"/>
    <hyperlink ref="E150" r:id="rId143" display="http://hfo63.cfo.in.th/CheckDataDtl.aspx?orgid=05662&amp;balance=%A7%BA%B4%D8%C5%3Cbr/%3E%A7%BA%CA%D1%C1%BE%D1%B9%B8%EC%A1%D1%B9&amp;month=4&amp;year=2020&amp;thetype=%A7%BA%CB%B9%E8%C7%C2%A7%D2%B9"/>
    <hyperlink ref="E151" r:id="rId144" display="http://hfo63.cfo.in.th/CheckDataDtl.aspx?orgid=05662&amp;balance=%A7%BA%B4%D8%C5%3Cbr/%3E%A7%BA%CA%D1%C1%BE%D1%B9%B8%EC%A1%D1%B9&amp;month=4&amp;year=2020&amp;thetype=%A7%BA%CB%B9%E8%C7%C2%A7%D2%B9"/>
    <hyperlink ref="E152" r:id="rId145" display="http://hfo63.cfo.in.th/CheckDataDtl.aspx?orgid=05663&amp;balance=%A7%BA%B4%D8%C5%3Cbr/%3E%A7%BA%CA%D1%C1%BE%D1%B9%B8%EC%A1%D1%B9&amp;month=4&amp;year=2020&amp;thetype=%A7%BA%CB%B9%E8%C7%C2%A7%D2%B9"/>
    <hyperlink ref="E153" r:id="rId146" display="http://hfo63.cfo.in.th/CheckDataDtl.aspx?orgid=05663&amp;balance=%A7%BA%B4%D8%C5%3Cbr/%3E%A7%BA%CA%D1%C1%BE%D1%B9%B8%EC%A1%D1%B9&amp;month=4&amp;year=2020&amp;thetype=%A7%BA%CB%B9%E8%C7%C2%A7%D2%B9"/>
    <hyperlink ref="E154" r:id="rId147" display="http://hfo63.cfo.in.th/CheckDataDtl.aspx?orgid=05664&amp;balance=%A7%BA%B4%D8%C5%3Cbr/%3E%A7%BA%CA%D1%C1%BE%D1%B9%B8%EC%A1%D1%B9&amp;month=4&amp;year=2020&amp;thetype=%A7%BA%CB%B9%E8%C7%C2%A7%D2%B9"/>
    <hyperlink ref="E155" r:id="rId148" display="http://hfo63.cfo.in.th/CheckDataDtl.aspx?orgid=05664&amp;balance=%A7%BA%B4%D8%C5%3Cbr/%3E%A7%BA%CA%D1%C1%BE%D1%B9%B8%EC%A1%D1%B9&amp;month=4&amp;year=2020&amp;thetype=%A7%BA%CB%B9%E8%C7%C2%A7%D2%B9"/>
    <hyperlink ref="E156" r:id="rId149" display="http://hfo63.cfo.in.th/CheckDataDtl.aspx?orgid=05665&amp;balance=%A7%BA%B4%D8%C5%3Cbr/%3E%A7%BA%CA%D1%C1%BE%D1%B9%B8%EC%A1%D1%B9&amp;month=4&amp;year=2020&amp;thetype=%A7%BA%CB%B9%E8%C7%C2%A7%D2%B9"/>
    <hyperlink ref="E157" r:id="rId150" display="http://hfo63.cfo.in.th/CheckDataDtl.aspx?orgid=05665&amp;balance=%A7%BA%B4%D8%C5%3Cbr/%3E%A7%BA%CA%D1%C1%BE%D1%B9%B8%EC%A1%D1%B9&amp;month=4&amp;year=2020&amp;thetype=%A7%BA%CB%B9%E8%C7%C2%A7%D2%B9"/>
    <hyperlink ref="E158" r:id="rId151" display="http://hfo63.cfo.in.th/CheckDataDtl.aspx?orgid=05666&amp;balance=%A7%BA%B4%D8%C5%3Cbr/%3E%A7%BA%CA%D1%C1%BE%D1%B9%B8%EC%A1%D1%B9&amp;month=4&amp;year=2020&amp;thetype=%A7%BA%CB%B9%E8%C7%C2%A7%D2%B9"/>
    <hyperlink ref="E159" r:id="rId152" display="http://hfo63.cfo.in.th/CheckDataDtl.aspx?orgid=05666&amp;balance=%A7%BA%B4%D8%C5%3Cbr/%3E%A7%BA%CA%D1%C1%BE%D1%B9%B8%EC%A1%D1%B9&amp;month=4&amp;year=2020&amp;thetype=%A7%BA%CB%B9%E8%C7%C2%A7%D2%B9"/>
    <hyperlink ref="E160" r:id="rId153" display="http://hfo63.cfo.in.th/CheckDataDtl.aspx?orgid=05667&amp;balance=%A7%BA%B4%D8%C5%3Cbr/%3E%A7%BA%CA%D1%C1%BE%D1%B9%B8%EC%A1%D1%B9&amp;month=4&amp;year=2020&amp;thetype=%A7%BA%CB%B9%E8%C7%C2%A7%D2%B9"/>
    <hyperlink ref="E161" r:id="rId154" display="http://hfo63.cfo.in.th/CheckDataDtl.aspx?orgid=05667&amp;balance=%A7%BA%B4%D8%C5%3Cbr/%3E%A7%BA%CA%D1%C1%BE%D1%B9%B8%EC%A1%D1%B9&amp;month=4&amp;year=2020&amp;thetype=%A7%BA%CB%B9%E8%C7%C2%A7%D2%B9"/>
    <hyperlink ref="E162" r:id="rId155" display="http://hfo63.cfo.in.th/CheckDataDtl.aspx?orgid=05668&amp;balance=%A7%BA%B4%D8%C5%3Cbr/%3E%A7%BA%CA%D1%C1%BE%D1%B9%B8%EC%A1%D1%B9&amp;month=4&amp;year=2020&amp;thetype=%A7%BA%CB%B9%E8%C7%C2%A7%D2%B9"/>
    <hyperlink ref="E163" r:id="rId156" display="http://hfo63.cfo.in.th/CheckDataDtl.aspx?orgid=05668&amp;balance=%A7%BA%B4%D8%C5%3Cbr/%3E%A7%BA%CA%D1%C1%BE%D1%B9%B8%EC%A1%D1%B9&amp;month=4&amp;year=2020&amp;thetype=%A7%BA%CB%B9%E8%C7%C2%A7%D2%B9"/>
    <hyperlink ref="E164" r:id="rId157" display="http://hfo63.cfo.in.th/CheckDataDtl.aspx?orgid=05669&amp;balance=%A7%BA%B4%D8%C5%3Cbr/%3E%A7%BA%CA%D1%C1%BE%D1%B9%B8%EC%A1%D1%B9&amp;month=4&amp;year=2020&amp;thetype=%A7%BA%CB%B9%E8%C7%C2%A7%D2%B9"/>
    <hyperlink ref="E165" r:id="rId158" display="http://hfo63.cfo.in.th/CheckDataDtl.aspx?orgid=05669&amp;balance=%A7%BA%B4%D8%C5%3Cbr/%3E%A7%BA%CA%D1%C1%BE%D1%B9%B8%EC%A1%D1%B9&amp;month=4&amp;year=2020&amp;thetype=%A7%BA%CB%B9%E8%C7%C2%A7%D2%B9"/>
    <hyperlink ref="E166" r:id="rId159" display="http://hfo63.cfo.in.th/CheckDataDtl.aspx?orgid=05670&amp;balance=%A7%BA%B4%D8%C5%3Cbr/%3E%A7%BA%CA%D1%C1%BE%D1%B9%B8%EC%A1%D1%B9&amp;month=4&amp;year=2020&amp;thetype=%A7%BA%CB%B9%E8%C7%C2%A7%D2%B9"/>
    <hyperlink ref="E167" r:id="rId160" display="http://hfo63.cfo.in.th/CheckDataDtl.aspx?orgid=05670&amp;balance=%A7%BA%B4%D8%C5%3Cbr/%3E%A7%BA%CA%D1%C1%BE%D1%B9%B8%EC%A1%D1%B9&amp;month=4&amp;year=2020&amp;thetype=%A7%BA%CB%B9%E8%C7%C2%A7%D2%B9"/>
    <hyperlink ref="E168" r:id="rId161" display="http://hfo63.cfo.in.th/CheckDataDtl.aspx?orgid=05671&amp;balance=%A7%BA%B4%D8%C5%3Cbr/%3E%A7%BA%CA%D1%C1%BE%D1%B9%B8%EC%A1%D1%B9&amp;month=4&amp;year=2020&amp;thetype=%A7%BA%CB%B9%E8%C7%C2%A7%D2%B9"/>
    <hyperlink ref="E169" r:id="rId162" display="http://hfo63.cfo.in.th/CheckDataDtl.aspx?orgid=05671&amp;balance=%A7%BA%B4%D8%C5%3Cbr/%3E%A7%BA%CA%D1%C1%BE%D1%B9%B8%EC%A1%D1%B9&amp;month=4&amp;year=2020&amp;thetype=%A7%BA%CB%B9%E8%C7%C2%A7%D2%B9"/>
    <hyperlink ref="E170" r:id="rId163" display="http://hfo63.cfo.in.th/CheckDataDtl.aspx?orgid=05672&amp;balance=%A7%BA%B4%D8%C5%3Cbr/%3E%A7%BA%CA%D1%C1%BE%D1%B9%B8%EC%A1%D1%B9&amp;month=4&amp;year=2020&amp;thetype=%A7%BA%CB%B9%E8%C7%C2%A7%D2%B9"/>
    <hyperlink ref="E171" r:id="rId164" display="http://hfo63.cfo.in.th/CheckDataDtl.aspx?orgid=05672&amp;balance=%A7%BA%B4%D8%C5%3Cbr/%3E%A7%BA%CA%D1%C1%BE%D1%B9%B8%EC%A1%D1%B9&amp;month=4&amp;year=2020&amp;thetype=%A7%BA%CB%B9%E8%C7%C2%A7%D2%B9"/>
    <hyperlink ref="E172" r:id="rId165" display="http://hfo63.cfo.in.th/CheckDataDtl.aspx?orgid=05673&amp;balance=%A7%BA%B4%D8%C5%3Cbr/%3E%A7%BA%CA%D1%C1%BE%D1%B9%B8%EC%A1%D1%B9&amp;month=4&amp;year=2020&amp;thetype=%A7%BA%CB%B9%E8%C7%C2%A7%D2%B9"/>
    <hyperlink ref="E173" r:id="rId166" display="http://hfo63.cfo.in.th/CheckDataDtl.aspx?orgid=05673&amp;balance=%A7%BA%B4%D8%C5%3Cbr/%3E%A7%BA%CA%D1%C1%BE%D1%B9%B8%EC%A1%D1%B9&amp;month=4&amp;year=2020&amp;thetype=%A7%BA%CB%B9%E8%C7%C2%A7%D2%B9"/>
    <hyperlink ref="E174" r:id="rId167" display="http://hfo63.cfo.in.th/CheckDataDtl.aspx?orgid=05674&amp;balance=%A7%BA%B4%D8%C5%3Cbr/%3E%A7%BA%CA%D1%C1%BE%D1%B9%B8%EC%A1%D1%B9&amp;month=4&amp;year=2020&amp;thetype=%A7%BA%CB%B9%E8%C7%C2%A7%D2%B9"/>
    <hyperlink ref="E175" r:id="rId168" display="http://hfo63.cfo.in.th/CheckDataDtl.aspx?orgid=05674&amp;balance=%A7%BA%B4%D8%C5%3Cbr/%3E%A7%BA%CA%D1%C1%BE%D1%B9%B8%EC%A1%D1%B9&amp;month=4&amp;year=2020&amp;thetype=%A7%BA%CB%B9%E8%C7%C2%A7%D2%B9"/>
    <hyperlink ref="E176" r:id="rId169" display="http://hfo63.cfo.in.th/CheckDataDtl.aspx?orgid=05675&amp;balance=%A7%BA%B4%D8%C5%3Cbr/%3E%A7%BA%CA%D1%C1%BE%D1%B9%B8%EC%A1%D1%B9&amp;month=4&amp;year=2020&amp;thetype=%A7%BA%CB%B9%E8%C7%C2%A7%D2%B9"/>
    <hyperlink ref="E177" r:id="rId170" display="http://hfo63.cfo.in.th/CheckDataDtl.aspx?orgid=05675&amp;balance=%A7%BA%B4%D8%C5%3Cbr/%3E%A7%BA%CA%D1%C1%BE%D1%B9%B8%EC%A1%D1%B9&amp;month=4&amp;year=2020&amp;thetype=%A7%BA%CB%B9%E8%C7%C2%A7%D2%B9"/>
    <hyperlink ref="E178" r:id="rId171" display="http://hfo63.cfo.in.th/CheckDataDtl.aspx?orgid=05676&amp;balance=%A7%BA%B4%D8%C5%3Cbr/%3E%A7%BA%CA%D1%C1%BE%D1%B9%B8%EC%A1%D1%B9&amp;month=4&amp;year=2020&amp;thetype=%A7%BA%CB%B9%E8%C7%C2%A7%D2%B9"/>
    <hyperlink ref="E179" r:id="rId172" display="http://hfo63.cfo.in.th/CheckDataDtl.aspx?orgid=05676&amp;balance=%A7%BA%B4%D8%C5%3Cbr/%3E%A7%BA%CA%D1%C1%BE%D1%B9%B8%EC%A1%D1%B9&amp;month=4&amp;year=2020&amp;thetype=%A7%BA%CB%B9%E8%C7%C2%A7%D2%B9"/>
    <hyperlink ref="E180" r:id="rId173" display="http://hfo63.cfo.in.th/CheckDataDtl.aspx?orgid=05677&amp;balance=%A7%BA%B4%D8%C5%3Cbr/%3E%A7%BA%CA%D1%C1%BE%D1%B9%B8%EC%A1%D1%B9&amp;month=4&amp;year=2020&amp;thetype=%A7%BA%CB%B9%E8%C7%C2%A7%D2%B9"/>
    <hyperlink ref="E181" r:id="rId174" display="http://hfo63.cfo.in.th/CheckDataDtl.aspx?orgid=05677&amp;balance=%A7%BA%B4%D8%C5%3Cbr/%3E%A7%BA%CA%D1%C1%BE%D1%B9%B8%EC%A1%D1%B9&amp;month=4&amp;year=2020&amp;thetype=%A7%BA%CB%B9%E8%C7%C2%A7%D2%B9"/>
    <hyperlink ref="E182" r:id="rId175" display="http://hfo63.cfo.in.th/CheckDataDtl.aspx?orgid=05678&amp;balance=%A7%BA%B4%D8%C5%3Cbr/%3E%A7%BA%CA%D1%C1%BE%D1%B9%B8%EC%A1%D1%B9&amp;month=4&amp;year=2020&amp;thetype=%A7%BA%CB%B9%E8%C7%C2%A7%D2%B9"/>
    <hyperlink ref="E183" r:id="rId176" display="http://hfo63.cfo.in.th/CheckDataDtl.aspx?orgid=05678&amp;balance=%A7%BA%B4%D8%C5%3Cbr/%3E%A7%BA%CA%D1%C1%BE%D1%B9%B8%EC%A1%D1%B9&amp;month=4&amp;year=2020&amp;thetype=%A7%BA%CB%B9%E8%C7%C2%A7%D2%B9"/>
    <hyperlink ref="E184" r:id="rId177" display="http://hfo63.cfo.in.th/CheckDataDtl.aspx?orgid=05679&amp;balance=%A7%BA%B4%D8%C5%3Cbr/%3E%A7%BA%CA%D1%C1%BE%D1%B9%B8%EC%A1%D1%B9&amp;month=4&amp;year=2020&amp;thetype=%A7%BA%CB%B9%E8%C7%C2%A7%D2%B9"/>
    <hyperlink ref="E185" r:id="rId178" display="http://hfo63.cfo.in.th/CheckDataDtl.aspx?orgid=05679&amp;balance=%A7%BA%B4%D8%C5%3Cbr/%3E%A7%BA%CA%D1%C1%BE%D1%B9%B8%EC%A1%D1%B9&amp;month=4&amp;year=2020&amp;thetype=%A7%BA%CB%B9%E8%C7%C2%A7%D2%B9"/>
    <hyperlink ref="E186" r:id="rId179" display="http://hfo63.cfo.in.th/CheckDataDtl.aspx?orgid=05680&amp;balance=%A7%BA%B4%D8%C5%3Cbr/%3E%A7%BA%CA%D1%C1%BE%D1%B9%B8%EC%A1%D1%B9&amp;month=4&amp;year=2020&amp;thetype=%A7%BA%CB%B9%E8%C7%C2%A7%D2%B9"/>
    <hyperlink ref="E187" r:id="rId180" display="http://hfo63.cfo.in.th/CheckDataDtl.aspx?orgid=05680&amp;balance=%A7%BA%B4%D8%C5%3Cbr/%3E%A7%BA%CA%D1%C1%BE%D1%B9%B8%EC%A1%D1%B9&amp;month=4&amp;year=2020&amp;thetype=%A7%BA%CB%B9%E8%C7%C2%A7%D2%B9"/>
    <hyperlink ref="E188" r:id="rId181" display="http://hfo63.cfo.in.th/CheckDataDtl.aspx?orgid=05682&amp;balance=%A7%BA%B4%D8%C5%3Cbr/%3E%A7%BA%CA%D1%C1%BE%D1%B9%B8%EC%A1%D1%B9&amp;month=4&amp;year=2020&amp;thetype=%A7%BA%CB%B9%E8%C7%C2%A7%D2%B9"/>
    <hyperlink ref="E189" r:id="rId182" display="http://hfo63.cfo.in.th/CheckDataDtl.aspx?orgid=05682&amp;balance=%A7%BA%B4%D8%C5%3Cbr/%3E%A7%BA%CA%D1%C1%BE%D1%B9%B8%EC%A1%D1%B9&amp;month=4&amp;year=2020&amp;thetype=%A7%BA%CB%B9%E8%C7%C2%A7%D2%B9"/>
    <hyperlink ref="E190" r:id="rId183" display="http://hfo63.cfo.in.th/CheckDataDtl.aspx?orgid=05683&amp;balance=%A7%BA%B4%D8%C5%3Cbr/%3E%A7%BA%CA%D1%C1%BE%D1%B9%B8%EC%A1%D1%B9&amp;month=4&amp;year=2020&amp;thetype=%A7%BA%CB%B9%E8%C7%C2%A7%D2%B9"/>
    <hyperlink ref="E191" r:id="rId184" display="http://hfo63.cfo.in.th/CheckDataDtl.aspx?orgid=05683&amp;balance=%A7%BA%B4%D8%C5%3Cbr/%3E%A7%BA%CA%D1%C1%BE%D1%B9%B8%EC%A1%D1%B9&amp;month=4&amp;year=2020&amp;thetype=%A7%BA%CB%B9%E8%C7%C2%A7%D2%B9"/>
    <hyperlink ref="E192" r:id="rId185" display="http://hfo63.cfo.in.th/CheckDataDtl.aspx?orgid=05684&amp;balance=%A7%BA%B4%D8%C5%3Cbr/%3E%A7%BA%CA%D1%C1%BE%D1%B9%B8%EC%A1%D1%B9&amp;month=4&amp;year=2020&amp;thetype=%A7%BA%CB%B9%E8%C7%C2%A7%D2%B9"/>
    <hyperlink ref="E193" r:id="rId186" display="http://hfo63.cfo.in.th/CheckDataDtl.aspx?orgid=05684&amp;balance=%A7%BA%B4%D8%C5%3Cbr/%3E%A7%BA%CA%D1%C1%BE%D1%B9%B8%EC%A1%D1%B9&amp;month=4&amp;year=2020&amp;thetype=%A7%BA%CB%B9%E8%C7%C2%A7%D2%B9"/>
    <hyperlink ref="E194" r:id="rId187" display="http://hfo63.cfo.in.th/CheckDataDtl.aspx?orgid=05685&amp;balance=%A7%BA%B4%D8%C5%3Cbr/%3E%A7%BA%CA%D1%C1%BE%D1%B9%B8%EC%A1%D1%B9&amp;month=4&amp;year=2020&amp;thetype=%A7%BA%CB%B9%E8%C7%C2%A7%D2%B9"/>
    <hyperlink ref="E195" r:id="rId188" display="http://hfo63.cfo.in.th/CheckDataDtl.aspx?orgid=05685&amp;balance=%A7%BA%B4%D8%C5%3Cbr/%3E%A7%BA%CA%D1%C1%BE%D1%B9%B8%EC%A1%D1%B9&amp;month=4&amp;year=2020&amp;thetype=%A7%BA%CB%B9%E8%C7%C2%A7%D2%B9"/>
    <hyperlink ref="E196" r:id="rId189" display="http://hfo63.cfo.in.th/CheckDataDtl.aspx?orgid=05686&amp;balance=%A7%BA%B4%D8%C5%3Cbr/%3E%A7%BA%CA%D1%C1%BE%D1%B9%B8%EC%A1%D1%B9&amp;month=4&amp;year=2020&amp;thetype=%A7%BA%CB%B9%E8%C7%C2%A7%D2%B9"/>
    <hyperlink ref="E197" r:id="rId190" display="http://hfo63.cfo.in.th/CheckDataDtl.aspx?orgid=05686&amp;balance=%A7%BA%B4%D8%C5%3Cbr/%3E%A7%BA%CA%D1%C1%BE%D1%B9%B8%EC%A1%D1%B9&amp;month=4&amp;year=2020&amp;thetype=%A7%BA%CB%B9%E8%C7%C2%A7%D2%B9"/>
    <hyperlink ref="E198" r:id="rId191" display="http://hfo63.cfo.in.th/CheckDataDtl.aspx?orgid=05687&amp;balance=%A7%BA%B4%D8%C5%3Cbr/%3E%A7%BA%CA%D1%C1%BE%D1%B9%B8%EC%A1%D1%B9&amp;month=4&amp;year=2020&amp;thetype=%A7%BA%CB%B9%E8%C7%C2%A7%D2%B9"/>
    <hyperlink ref="E199" r:id="rId192" display="http://hfo63.cfo.in.th/CheckDataDtl.aspx?orgid=05687&amp;balance=%A7%BA%B4%D8%C5%3Cbr/%3E%A7%BA%CA%D1%C1%BE%D1%B9%B8%EC%A1%D1%B9&amp;month=4&amp;year=2020&amp;thetype=%A7%BA%CB%B9%E8%C7%C2%A7%D2%B9"/>
    <hyperlink ref="E200" r:id="rId193" display="http://hfo63.cfo.in.th/CheckDataDtl.aspx?orgid=05688&amp;balance=%A7%BA%B4%D8%C5%3Cbr/%3E%A7%BA%CA%D1%C1%BE%D1%B9%B8%EC%A1%D1%B9&amp;month=4&amp;year=2020&amp;thetype=%A7%BA%CB%B9%E8%C7%C2%A7%D2%B9"/>
    <hyperlink ref="E201" r:id="rId194" display="http://hfo63.cfo.in.th/CheckDataDtl.aspx?orgid=05688&amp;balance=%A7%BA%B4%D8%C5%3Cbr/%3E%A7%BA%CA%D1%C1%BE%D1%B9%B8%EC%A1%D1%B9&amp;month=4&amp;year=2020&amp;thetype=%A7%BA%CB%B9%E8%C7%C2%A7%D2%B9"/>
    <hyperlink ref="E202" r:id="rId195" display="http://hfo63.cfo.in.th/CheckDataDtl.aspx?orgid=05689&amp;balance=%A7%BA%B4%D8%C5%3Cbr/%3E%A7%BA%CA%D1%C1%BE%D1%B9%B8%EC%A1%D1%B9&amp;month=4&amp;year=2020&amp;thetype=%A7%BA%CB%B9%E8%C7%C2%A7%D2%B9"/>
    <hyperlink ref="E203" r:id="rId196" display="http://hfo63.cfo.in.th/CheckDataDtl.aspx?orgid=05689&amp;balance=%A7%BA%B4%D8%C5%3Cbr/%3E%A7%BA%CA%D1%C1%BE%D1%B9%B8%EC%A1%D1%B9&amp;month=4&amp;year=2020&amp;thetype=%A7%BA%CB%B9%E8%C7%C2%A7%D2%B9"/>
    <hyperlink ref="E204" r:id="rId197" display="http://hfo63.cfo.in.th/CheckDataDtl.aspx?orgid=05690&amp;balance=%A7%BA%B4%D8%C5%3Cbr/%3E%A7%BA%CA%D1%C1%BE%D1%B9%B8%EC%A1%D1%B9&amp;month=4&amp;year=2020&amp;thetype=%A7%BA%CB%B9%E8%C7%C2%A7%D2%B9"/>
    <hyperlink ref="E205" r:id="rId198" display="http://hfo63.cfo.in.th/CheckDataDtl.aspx?orgid=05690&amp;balance=%A7%BA%B4%D8%C5%3Cbr/%3E%A7%BA%CA%D1%C1%BE%D1%B9%B8%EC%A1%D1%B9&amp;month=4&amp;year=2020&amp;thetype=%A7%BA%CB%B9%E8%C7%C2%A7%D2%B9"/>
    <hyperlink ref="E206" r:id="rId199" display="http://hfo63.cfo.in.th/CheckDataDtl.aspx?orgid=05691&amp;balance=%A7%BA%B4%D8%C5%3Cbr/%3E%A7%BA%CA%D1%C1%BE%D1%B9%B8%EC%A1%D1%B9&amp;month=4&amp;year=2020&amp;thetype=%A7%BA%CB%B9%E8%C7%C2%A7%D2%B9"/>
    <hyperlink ref="E207" r:id="rId200" display="http://hfo63.cfo.in.th/CheckDataDtl.aspx?orgid=05691&amp;balance=%A7%BA%B4%D8%C5%3Cbr/%3E%A7%BA%CA%D1%C1%BE%D1%B9%B8%EC%A1%D1%B9&amp;month=4&amp;year=2020&amp;thetype=%A7%BA%CB%B9%E8%C7%C2%A7%D2%B9"/>
    <hyperlink ref="E208" r:id="rId201" display="http://hfo63.cfo.in.th/CheckDataDtl.aspx?orgid=05692&amp;balance=%A7%BA%B4%D8%C5%3Cbr/%3E%A7%BA%CA%D1%C1%BE%D1%B9%B8%EC%A1%D1%B9&amp;month=4&amp;year=2020&amp;thetype=%A7%BA%CB%B9%E8%C7%C2%A7%D2%B9"/>
    <hyperlink ref="E209" r:id="rId202" display="http://hfo63.cfo.in.th/CheckDataDtl.aspx?orgid=05692&amp;balance=%A7%BA%B4%D8%C5%3Cbr/%3E%A7%BA%CA%D1%C1%BE%D1%B9%B8%EC%A1%D1%B9&amp;month=4&amp;year=2020&amp;thetype=%A7%BA%CB%B9%E8%C7%C2%A7%D2%B9"/>
    <hyperlink ref="E210" r:id="rId203" display="http://hfo63.cfo.in.th/CheckDataDtl.aspx?orgid=05694&amp;balance=%A7%BA%B4%D8%C5%3Cbr/%3E%A7%BA%CA%D1%C1%BE%D1%B9%B8%EC%A1%D1%B9&amp;month=4&amp;year=2020&amp;thetype=%A7%BA%CB%B9%E8%C7%C2%A7%D2%B9"/>
    <hyperlink ref="E211" r:id="rId204" display="http://hfo63.cfo.in.th/CheckDataDtl.aspx?orgid=05694&amp;balance=%A7%BA%B4%D8%C5%3Cbr/%3E%A7%BA%CA%D1%C1%BE%D1%B9%B8%EC%A1%D1%B9&amp;month=4&amp;year=2020&amp;thetype=%A7%BA%CB%B9%E8%C7%C2%A7%D2%B9"/>
    <hyperlink ref="E212" r:id="rId205" display="http://hfo63.cfo.in.th/CheckDataDtl.aspx?orgid=05695&amp;balance=%A7%BA%B4%D8%C5%3Cbr/%3E%A7%BA%CA%D1%C1%BE%D1%B9%B8%EC%A1%D1%B9&amp;month=4&amp;year=2020&amp;thetype=%A7%BA%CB%B9%E8%C7%C2%A7%D2%B9"/>
    <hyperlink ref="E213" r:id="rId206" display="http://hfo63.cfo.in.th/CheckDataDtl.aspx?orgid=05695&amp;balance=%A7%BA%B4%D8%C5%3Cbr/%3E%A7%BA%CA%D1%C1%BE%D1%B9%B8%EC%A1%D1%B9&amp;month=4&amp;year=2020&amp;thetype=%A7%BA%CB%B9%E8%C7%C2%A7%D2%B9"/>
    <hyperlink ref="E214" r:id="rId207" display="http://hfo63.cfo.in.th/CheckDataDtl.aspx?orgid=05696&amp;balance=%A7%BA%B4%D8%C5%3Cbr/%3E%A7%BA%CA%D1%C1%BE%D1%B9%B8%EC%A1%D1%B9&amp;month=4&amp;year=2020&amp;thetype=%A7%BA%CB%B9%E8%C7%C2%A7%D2%B9"/>
    <hyperlink ref="E215" r:id="rId208" display="http://hfo63.cfo.in.th/CheckDataDtl.aspx?orgid=05696&amp;balance=%A7%BA%B4%D8%C5%3Cbr/%3E%A7%BA%CA%D1%C1%BE%D1%B9%B8%EC%A1%D1%B9&amp;month=4&amp;year=2020&amp;thetype=%A7%BA%CB%B9%E8%C7%C2%A7%D2%B9"/>
    <hyperlink ref="E216" r:id="rId209" display="http://hfo63.cfo.in.th/CheckDataDtl.aspx?orgid=05697&amp;balance=%A7%BA%B4%D8%C5%3Cbr/%3E%A7%BA%CA%D1%C1%BE%D1%B9%B8%EC%A1%D1%B9&amp;month=4&amp;year=2020&amp;thetype=%A7%BA%CB%B9%E8%C7%C2%A7%D2%B9"/>
    <hyperlink ref="E217" r:id="rId210" display="http://hfo63.cfo.in.th/CheckDataDtl.aspx?orgid=05697&amp;balance=%A7%BA%B4%D8%C5%3Cbr/%3E%A7%BA%CA%D1%C1%BE%D1%B9%B8%EC%A1%D1%B9&amp;month=4&amp;year=2020&amp;thetype=%A7%BA%CB%B9%E8%C7%C2%A7%D2%B9"/>
    <hyperlink ref="E218" r:id="rId211" display="http://hfo63.cfo.in.th/CheckDataDtl.aspx?orgid=05698&amp;balance=%A7%BA%B4%D8%C5%3Cbr/%3E%A7%BA%CA%D1%C1%BE%D1%B9%B8%EC%A1%D1%B9&amp;month=4&amp;year=2020&amp;thetype=%A7%BA%CB%B9%E8%C7%C2%A7%D2%B9"/>
    <hyperlink ref="E219" r:id="rId212" display="http://hfo63.cfo.in.th/CheckDataDtl.aspx?orgid=05698&amp;balance=%A7%BA%B4%D8%C5%3Cbr/%3E%A7%BA%CA%D1%C1%BE%D1%B9%B8%EC%A1%D1%B9&amp;month=4&amp;year=2020&amp;thetype=%A7%BA%CB%B9%E8%C7%C2%A7%D2%B9"/>
    <hyperlink ref="E220" r:id="rId213" display="http://hfo63.cfo.in.th/CheckDataDtl.aspx?orgid=05700&amp;balance=%A7%BA%B4%D8%C5%3Cbr/%3E%A7%BA%CA%D1%C1%BE%D1%B9%B8%EC%A1%D1%B9&amp;month=4&amp;year=2020&amp;thetype=%A7%BA%CB%B9%E8%C7%C2%A7%D2%B9"/>
    <hyperlink ref="E221" r:id="rId214" display="http://hfo63.cfo.in.th/CheckDataDtl.aspx?orgid=05700&amp;balance=%A7%BA%B4%D8%C5%3Cbr/%3E%A7%BA%CA%D1%C1%BE%D1%B9%B8%EC%A1%D1%B9&amp;month=4&amp;year=2020&amp;thetype=%A7%BA%CB%B9%E8%C7%C2%A7%D2%B9"/>
    <hyperlink ref="E222" r:id="rId215" display="http://hfo63.cfo.in.th/CheckDataDtl.aspx?orgid=05701&amp;balance=%A7%BA%B4%D8%C5%3Cbr/%3E%A7%BA%CA%D1%C1%BE%D1%B9%B8%EC%A1%D1%B9&amp;month=4&amp;year=2020&amp;thetype=%A7%BA%CB%B9%E8%C7%C2%A7%D2%B9"/>
    <hyperlink ref="E223" r:id="rId216" display="http://hfo63.cfo.in.th/CheckDataDtl.aspx?orgid=05701&amp;balance=%A7%BA%B4%D8%C5%3Cbr/%3E%A7%BA%CA%D1%C1%BE%D1%B9%B8%EC%A1%D1%B9&amp;month=4&amp;year=2020&amp;thetype=%A7%BA%CB%B9%E8%C7%C2%A7%D2%B9"/>
    <hyperlink ref="E224" r:id="rId217" display="http://hfo63.cfo.in.th/CheckDataDtl.aspx?orgid=05702&amp;balance=%A7%BA%B4%D8%C5%3Cbr/%3E%A7%BA%CA%D1%C1%BE%D1%B9%B8%EC%A1%D1%B9&amp;month=4&amp;year=2020&amp;thetype=%A7%BA%CB%B9%E8%C7%C2%A7%D2%B9"/>
    <hyperlink ref="E225" r:id="rId218" display="http://hfo63.cfo.in.th/CheckDataDtl.aspx?orgid=05702&amp;balance=%A7%BA%B4%D8%C5%3Cbr/%3E%A7%BA%CA%D1%C1%BE%D1%B9%B8%EC%A1%D1%B9&amp;month=4&amp;year=2020&amp;thetype=%A7%BA%CB%B9%E8%C7%C2%A7%D2%B9"/>
    <hyperlink ref="E226" r:id="rId219" display="http://hfo63.cfo.in.th/CheckDataDtl.aspx?orgid=05703&amp;balance=%A7%BA%B4%D8%C5%3Cbr/%3E%A7%BA%CA%D1%C1%BE%D1%B9%B8%EC%A1%D1%B9&amp;month=4&amp;year=2020&amp;thetype=%A7%BA%CB%B9%E8%C7%C2%A7%D2%B9"/>
    <hyperlink ref="E227" r:id="rId220" display="http://hfo63.cfo.in.th/CheckDataDtl.aspx?orgid=05703&amp;balance=%A7%BA%B4%D8%C5%3Cbr/%3E%A7%BA%CA%D1%C1%BE%D1%B9%B8%EC%A1%D1%B9&amp;month=4&amp;year=2020&amp;thetype=%A7%BA%CB%B9%E8%C7%C2%A7%D2%B9"/>
    <hyperlink ref="E228" r:id="rId221" display="http://hfo63.cfo.in.th/CheckDataDtl.aspx?orgid=05704&amp;balance=%A7%BA%B4%D8%C5%3Cbr/%3E%A7%BA%CA%D1%C1%BE%D1%B9%B8%EC%A1%D1%B9&amp;month=4&amp;year=2020&amp;thetype=%A7%BA%CB%B9%E8%C7%C2%A7%D2%B9"/>
    <hyperlink ref="E229" r:id="rId222" display="http://hfo63.cfo.in.th/CheckDataDtl.aspx?orgid=05704&amp;balance=%A7%BA%B4%D8%C5%3Cbr/%3E%A7%BA%CA%D1%C1%BE%D1%B9%B8%EC%A1%D1%B9&amp;month=4&amp;year=2020&amp;thetype=%A7%BA%CB%B9%E8%C7%C2%A7%D2%B9"/>
    <hyperlink ref="E230" r:id="rId223" display="http://hfo63.cfo.in.th/CheckDataDtl.aspx?orgid=05705&amp;balance=%A7%BA%B4%D8%C5%3Cbr/%3E%A7%BA%CA%D1%C1%BE%D1%B9%B8%EC%A1%D1%B9&amp;month=4&amp;year=2020&amp;thetype=%A7%BA%CB%B9%E8%C7%C2%A7%D2%B9"/>
    <hyperlink ref="E231" r:id="rId224" display="http://hfo63.cfo.in.th/CheckDataDtl.aspx?orgid=05705&amp;balance=%A7%BA%B4%D8%C5%3Cbr/%3E%A7%BA%CA%D1%C1%BE%D1%B9%B8%EC%A1%D1%B9&amp;month=4&amp;year=2020&amp;thetype=%A7%BA%CB%B9%E8%C7%C2%A7%D2%B9"/>
    <hyperlink ref="E232" r:id="rId225" display="http://hfo63.cfo.in.th/CheckDataDtl.aspx?orgid=05706&amp;balance=%A7%BA%B4%D8%C5%3Cbr/%3E%A7%BA%CA%D1%C1%BE%D1%B9%B8%EC%A1%D1%B9&amp;month=4&amp;year=2020&amp;thetype=%A7%BA%CB%B9%E8%C7%C2%A7%D2%B9"/>
    <hyperlink ref="E233" r:id="rId226" display="http://hfo63.cfo.in.th/CheckDataDtl.aspx?orgid=05706&amp;balance=%A7%BA%B4%D8%C5%3Cbr/%3E%A7%BA%CA%D1%C1%BE%D1%B9%B8%EC%A1%D1%B9&amp;month=4&amp;year=2020&amp;thetype=%A7%BA%CB%B9%E8%C7%C2%A7%D2%B9"/>
    <hyperlink ref="E234" r:id="rId227" display="http://hfo63.cfo.in.th/CheckDataDtl.aspx?orgid=05707&amp;balance=%A7%BA%B4%D8%C5%3Cbr/%3E%A7%BA%CA%D1%C1%BE%D1%B9%B8%EC%A1%D1%B9&amp;month=4&amp;year=2020&amp;thetype=%A7%BA%CB%B9%E8%C7%C2%A7%D2%B9"/>
    <hyperlink ref="E235" r:id="rId228" display="http://hfo63.cfo.in.th/CheckDataDtl.aspx?orgid=05707&amp;balance=%A7%BA%B4%D8%C5%3Cbr/%3E%A7%BA%CA%D1%C1%BE%D1%B9%B8%EC%A1%D1%B9&amp;month=4&amp;year=2020&amp;thetype=%A7%BA%CB%B9%E8%C7%C2%A7%D2%B9"/>
    <hyperlink ref="E236" r:id="rId229" display="http://hfo63.cfo.in.th/CheckDataDtl.aspx?orgid=05708&amp;balance=%A7%BA%B4%D8%C5%3Cbr/%3E%A7%BA%CA%D1%C1%BE%D1%B9%B8%EC%A1%D1%B9&amp;month=4&amp;year=2020&amp;thetype=%A7%BA%CB%B9%E8%C7%C2%A7%D2%B9"/>
    <hyperlink ref="E237" r:id="rId230" display="http://hfo63.cfo.in.th/CheckDataDtl.aspx?orgid=05708&amp;balance=%A7%BA%B4%D8%C5%3Cbr/%3E%A7%BA%CA%D1%C1%BE%D1%B9%B8%EC%A1%D1%B9&amp;month=4&amp;year=2020&amp;thetype=%A7%BA%CB%B9%E8%C7%C2%A7%D2%B9"/>
    <hyperlink ref="E238" r:id="rId231" display="http://hfo63.cfo.in.th/CheckDataDtl.aspx?orgid=05709&amp;balance=%A7%BA%B4%D8%C5%3Cbr/%3E%A7%BA%CA%D1%C1%BE%D1%B9%B8%EC%A1%D1%B9&amp;month=4&amp;year=2020&amp;thetype=%A7%BA%CB%B9%E8%C7%C2%A7%D2%B9"/>
    <hyperlink ref="E239" r:id="rId232" display="http://hfo63.cfo.in.th/CheckDataDtl.aspx?orgid=05709&amp;balance=%A7%BA%B4%D8%C5%3Cbr/%3E%A7%BA%CA%D1%C1%BE%D1%B9%B8%EC%A1%D1%B9&amp;month=4&amp;year=2020&amp;thetype=%A7%BA%CB%B9%E8%C7%C2%A7%D2%B9"/>
    <hyperlink ref="E240" r:id="rId233" display="http://hfo63.cfo.in.th/CheckDataDtl.aspx?orgid=05710&amp;balance=%A7%BA%B4%D8%C5%3Cbr/%3E%A7%BA%CA%D1%C1%BE%D1%B9%B8%EC%A1%D1%B9&amp;month=4&amp;year=2020&amp;thetype=%A7%BA%CB%B9%E8%C7%C2%A7%D2%B9"/>
    <hyperlink ref="E241" r:id="rId234" display="http://hfo63.cfo.in.th/CheckDataDtl.aspx?orgid=05710&amp;balance=%A7%BA%B4%D8%C5%3Cbr/%3E%A7%BA%CA%D1%C1%BE%D1%B9%B8%EC%A1%D1%B9&amp;month=4&amp;year=2020&amp;thetype=%A7%BA%CB%B9%E8%C7%C2%A7%D2%B9"/>
    <hyperlink ref="E242" r:id="rId235" display="http://hfo63.cfo.in.th/CheckDataDtl.aspx?orgid=05711&amp;balance=%A7%BA%B4%D8%C5%3Cbr/%3E%A7%BA%CA%D1%C1%BE%D1%B9%B8%EC%A1%D1%B9&amp;month=4&amp;year=2020&amp;thetype=%A7%BA%CB%B9%E8%C7%C2%A7%D2%B9"/>
    <hyperlink ref="E243" r:id="rId236" display="http://hfo63.cfo.in.th/CheckDataDtl.aspx?orgid=05711&amp;balance=%A7%BA%B4%D8%C5%3Cbr/%3E%A7%BA%CA%D1%C1%BE%D1%B9%B8%EC%A1%D1%B9&amp;month=4&amp;year=2020&amp;thetype=%A7%BA%CB%B9%E8%C7%C2%A7%D2%B9"/>
    <hyperlink ref="E244" r:id="rId237" display="http://hfo63.cfo.in.th/CheckDataDtl.aspx?orgid=05712&amp;balance=%A7%BA%B4%D8%C5%3Cbr/%3E%A7%BA%CA%D1%C1%BE%D1%B9%B8%EC%A1%D1%B9&amp;month=4&amp;year=2020&amp;thetype=%A7%BA%CB%B9%E8%C7%C2%A7%D2%B9"/>
    <hyperlink ref="E245" r:id="rId238" display="http://hfo63.cfo.in.th/CheckDataDtl.aspx?orgid=05712&amp;balance=%A7%BA%B4%D8%C5%3Cbr/%3E%A7%BA%CA%D1%C1%BE%D1%B9%B8%EC%A1%D1%B9&amp;month=4&amp;year=2020&amp;thetype=%A7%BA%CB%B9%E8%C7%C2%A7%D2%B9"/>
    <hyperlink ref="E246" r:id="rId239" display="http://hfo63.cfo.in.th/CheckDataDtl.aspx?orgid=05713&amp;balance=%A7%BA%B4%D8%C5%3Cbr/%3E%A7%BA%CA%D1%C1%BE%D1%B9%B8%EC%A1%D1%B9&amp;month=4&amp;year=2020&amp;thetype=%A7%BA%CB%B9%E8%C7%C2%A7%D2%B9"/>
    <hyperlink ref="E247" r:id="rId240" display="http://hfo63.cfo.in.th/CheckDataDtl.aspx?orgid=05713&amp;balance=%A7%BA%B4%D8%C5%3Cbr/%3E%A7%BA%CA%D1%C1%BE%D1%B9%B8%EC%A1%D1%B9&amp;month=4&amp;year=2020&amp;thetype=%A7%BA%CB%B9%E8%C7%C2%A7%D2%B9"/>
    <hyperlink ref="E248" r:id="rId241" display="http://hfo63.cfo.in.th/CheckDataDtl.aspx?orgid=05714&amp;balance=%A7%BA%B4%D8%C5%3Cbr/%3E%A7%BA%CA%D1%C1%BE%D1%B9%B8%EC%A1%D1%B9&amp;month=4&amp;year=2020&amp;thetype=%A7%BA%CB%B9%E8%C7%C2%A7%D2%B9"/>
    <hyperlink ref="E249" r:id="rId242" display="http://hfo63.cfo.in.th/CheckDataDtl.aspx?orgid=05714&amp;balance=%A7%BA%B4%D8%C5%3Cbr/%3E%A7%BA%CA%D1%C1%BE%D1%B9%B8%EC%A1%D1%B9&amp;month=4&amp;year=2020&amp;thetype=%A7%BA%CB%B9%E8%C7%C2%A7%D2%B9"/>
    <hyperlink ref="E250" r:id="rId243" display="http://hfo63.cfo.in.th/CheckDataDtl.aspx?orgid=05715&amp;balance=%A7%BA%B4%D8%C5%3Cbr/%3E%A7%BA%CA%D1%C1%BE%D1%B9%B8%EC%A1%D1%B9&amp;month=4&amp;year=2020&amp;thetype=%A7%BA%CB%B9%E8%C7%C2%A7%D2%B9"/>
    <hyperlink ref="E251" r:id="rId244" display="http://hfo63.cfo.in.th/CheckDataDtl.aspx?orgid=05715&amp;balance=%A7%BA%B4%D8%C5%3Cbr/%3E%A7%BA%CA%D1%C1%BE%D1%B9%B8%EC%A1%D1%B9&amp;month=4&amp;year=2020&amp;thetype=%A7%BA%CB%B9%E8%C7%C2%A7%D2%B9"/>
    <hyperlink ref="E252" r:id="rId245" display="http://hfo63.cfo.in.th/CheckDataDtl.aspx?orgid=05716&amp;balance=%A7%BA%B4%D8%C5%3Cbr/%3E%A7%BA%CA%D1%C1%BE%D1%B9%B8%EC%A1%D1%B9&amp;month=4&amp;year=2020&amp;thetype=%A7%BA%CB%B9%E8%C7%C2%A7%D2%B9"/>
    <hyperlink ref="E253" r:id="rId246" display="http://hfo63.cfo.in.th/CheckDataDtl.aspx?orgid=05716&amp;balance=%A7%BA%B4%D8%C5%3Cbr/%3E%A7%BA%CA%D1%C1%BE%D1%B9%B8%EC%A1%D1%B9&amp;month=4&amp;year=2020&amp;thetype=%A7%BA%CB%B9%E8%C7%C2%A7%D2%B9"/>
    <hyperlink ref="E254" r:id="rId247" display="http://hfo63.cfo.in.th/CheckDataDtl.aspx?orgid=05717&amp;balance=%A7%BA%B4%D8%C5%3Cbr/%3E%A7%BA%CA%D1%C1%BE%D1%B9%B8%EC%A1%D1%B9&amp;month=4&amp;year=2020&amp;thetype=%A7%BA%CB%B9%E8%C7%C2%A7%D2%B9"/>
    <hyperlink ref="E255" r:id="rId248" display="http://hfo63.cfo.in.th/CheckDataDtl.aspx?orgid=05717&amp;balance=%A7%BA%B4%D8%C5%3Cbr/%3E%A7%BA%CA%D1%C1%BE%D1%B9%B8%EC%A1%D1%B9&amp;month=4&amp;year=2020&amp;thetype=%A7%BA%CB%B9%E8%C7%C2%A7%D2%B9"/>
    <hyperlink ref="E256" r:id="rId249" display="http://hfo63.cfo.in.th/CheckDataDtl.aspx?orgid=05718&amp;balance=%A7%BA%B4%D8%C5%3Cbr/%3E%A7%BA%CA%D1%C1%BE%D1%B9%B8%EC%A1%D1%B9&amp;month=4&amp;year=2020&amp;thetype=%A7%BA%CB%B9%E8%C7%C2%A7%D2%B9"/>
    <hyperlink ref="E257" r:id="rId250" display="http://hfo63.cfo.in.th/CheckDataDtl.aspx?orgid=05718&amp;balance=%A7%BA%B4%D8%C5%3Cbr/%3E%A7%BA%CA%D1%C1%BE%D1%B9%B8%EC%A1%D1%B9&amp;month=4&amp;year=2020&amp;thetype=%A7%BA%CB%B9%E8%C7%C2%A7%D2%B9"/>
    <hyperlink ref="E258" r:id="rId251" display="http://hfo63.cfo.in.th/CheckDataDtl.aspx?orgid=05719&amp;balance=%A7%BA%B4%D8%C5%3Cbr/%3E%A7%BA%CA%D1%C1%BE%D1%B9%B8%EC%A1%D1%B9&amp;month=4&amp;year=2020&amp;thetype=%A7%BA%CB%B9%E8%C7%C2%A7%D2%B9"/>
    <hyperlink ref="E259" r:id="rId252" display="http://hfo63.cfo.in.th/CheckDataDtl.aspx?orgid=05719&amp;balance=%A7%BA%B4%D8%C5%3Cbr/%3E%A7%BA%CA%D1%C1%BE%D1%B9%B8%EC%A1%D1%B9&amp;month=4&amp;year=2020&amp;thetype=%A7%BA%CB%B9%E8%C7%C2%A7%D2%B9"/>
    <hyperlink ref="E260" r:id="rId253" display="http://hfo63.cfo.in.th/CheckDataDtl.aspx?orgid=05720&amp;balance=%A7%BA%B4%D8%C5%3Cbr/%3E%A7%BA%CA%D1%C1%BE%D1%B9%B8%EC%A1%D1%B9&amp;month=4&amp;year=2020&amp;thetype=%A7%BA%CB%B9%E8%C7%C2%A7%D2%B9"/>
    <hyperlink ref="E261" r:id="rId254" display="http://hfo63.cfo.in.th/CheckDataDtl.aspx?orgid=05720&amp;balance=%A7%BA%B4%D8%C5%3Cbr/%3E%A7%BA%CA%D1%C1%BE%D1%B9%B8%EC%A1%D1%B9&amp;month=4&amp;year=2020&amp;thetype=%A7%BA%CB%B9%E8%C7%C2%A7%D2%B9"/>
    <hyperlink ref="E262" r:id="rId255" display="http://hfo63.cfo.in.th/CheckDataDtl.aspx?orgid=05721&amp;balance=%A7%BA%B4%D8%C5%3Cbr/%3E%A7%BA%CA%D1%C1%BE%D1%B9%B8%EC%A1%D1%B9&amp;month=4&amp;year=2020&amp;thetype=%A7%BA%CB%B9%E8%C7%C2%A7%D2%B9"/>
    <hyperlink ref="E263" r:id="rId256" display="http://hfo63.cfo.in.th/CheckDataDtl.aspx?orgid=05721&amp;balance=%A7%BA%B4%D8%C5%3Cbr/%3E%A7%BA%CA%D1%C1%BE%D1%B9%B8%EC%A1%D1%B9&amp;month=4&amp;year=2020&amp;thetype=%A7%BA%CB%B9%E8%C7%C2%A7%D2%B9"/>
    <hyperlink ref="E264" r:id="rId257" display="http://hfo63.cfo.in.th/CheckDataDtl.aspx?orgid=05722&amp;balance=%A7%BA%B4%D8%C5%3Cbr/%3E%A7%BA%CA%D1%C1%BE%D1%B9%B8%EC%A1%D1%B9&amp;month=4&amp;year=2020&amp;thetype=%A7%BA%CB%B9%E8%C7%C2%A7%D2%B9"/>
    <hyperlink ref="E265" r:id="rId258" display="http://hfo63.cfo.in.th/CheckDataDtl.aspx?orgid=05722&amp;balance=%A7%BA%B4%D8%C5%3Cbr/%3E%A7%BA%CA%D1%C1%BE%D1%B9%B8%EC%A1%D1%B9&amp;month=4&amp;year=2020&amp;thetype=%A7%BA%CB%B9%E8%C7%C2%A7%D2%B9"/>
    <hyperlink ref="E266" r:id="rId259" display="http://hfo63.cfo.in.th/CheckDataDtl.aspx?orgid=05723&amp;balance=%A7%BA%B4%D8%C5%3Cbr/%3E%A7%BA%CA%D1%C1%BE%D1%B9%B8%EC%A1%D1%B9&amp;month=4&amp;year=2020&amp;thetype=%A7%BA%CB%B9%E8%C7%C2%A7%D2%B9"/>
    <hyperlink ref="E267" r:id="rId260" display="http://hfo63.cfo.in.th/CheckDataDtl.aspx?orgid=05723&amp;balance=%A7%BA%B4%D8%C5%3Cbr/%3E%A7%BA%CA%D1%C1%BE%D1%B9%B8%EC%A1%D1%B9&amp;month=4&amp;year=2020&amp;thetype=%A7%BA%CB%B9%E8%C7%C2%A7%D2%B9"/>
    <hyperlink ref="E268" r:id="rId261" display="http://hfo63.cfo.in.th/CheckDataDtl.aspx?orgid=05724&amp;balance=%A7%BA%B4%D8%C5%3Cbr/%3E%A7%BA%CA%D1%C1%BE%D1%B9%B8%EC%A1%D1%B9&amp;month=4&amp;year=2020&amp;thetype=%A7%BA%CB%B9%E8%C7%C2%A7%D2%B9"/>
    <hyperlink ref="E269" r:id="rId262" display="http://hfo63.cfo.in.th/CheckDataDtl.aspx?orgid=05724&amp;balance=%A7%BA%B4%D8%C5%3Cbr/%3E%A7%BA%CA%D1%C1%BE%D1%B9%B8%EC%A1%D1%B9&amp;month=4&amp;year=2020&amp;thetype=%A7%BA%CB%B9%E8%C7%C2%A7%D2%B9"/>
    <hyperlink ref="E270" r:id="rId263" display="http://hfo63.cfo.in.th/CheckDataDtl.aspx?orgid=05725&amp;balance=%A7%BA%B4%D8%C5%3Cbr/%3E%A7%BA%CA%D1%C1%BE%D1%B9%B8%EC%A1%D1%B9&amp;month=4&amp;year=2020&amp;thetype=%A7%BA%CB%B9%E8%C7%C2%A7%D2%B9"/>
    <hyperlink ref="E271" r:id="rId264" display="http://hfo63.cfo.in.th/CheckDataDtl.aspx?orgid=05725&amp;balance=%A7%BA%B4%D8%C5%3Cbr/%3E%A7%BA%CA%D1%C1%BE%D1%B9%B8%EC%A1%D1%B9&amp;month=4&amp;year=2020&amp;thetype=%A7%BA%CB%B9%E8%C7%C2%A7%D2%B9"/>
    <hyperlink ref="E272" r:id="rId265" display="http://hfo63.cfo.in.th/CheckDataDtl.aspx?orgid=05726&amp;balance=%A7%BA%B4%D8%C5%3Cbr/%3E%A7%BA%CA%D1%C1%BE%D1%B9%B8%EC%A1%D1%B9&amp;month=4&amp;year=2020&amp;thetype=%A7%BA%CB%B9%E8%C7%C2%A7%D2%B9"/>
    <hyperlink ref="E273" r:id="rId266" display="http://hfo63.cfo.in.th/CheckDataDtl.aspx?orgid=05726&amp;balance=%A7%BA%B4%D8%C5%3Cbr/%3E%A7%BA%CA%D1%C1%BE%D1%B9%B8%EC%A1%D1%B9&amp;month=4&amp;year=2020&amp;thetype=%A7%BA%CB%B9%E8%C7%C2%A7%D2%B9"/>
    <hyperlink ref="E274" r:id="rId267" display="http://hfo63.cfo.in.th/CheckDataDtl.aspx?orgid=05727&amp;balance=%A7%BA%B4%D8%C5%3Cbr/%3E%A7%BA%CA%D1%C1%BE%D1%B9%B8%EC%A1%D1%B9&amp;month=4&amp;year=2020&amp;thetype=%A7%BA%CB%B9%E8%C7%C2%A7%D2%B9"/>
    <hyperlink ref="E275" r:id="rId268" display="http://hfo63.cfo.in.th/CheckDataDtl.aspx?orgid=05727&amp;balance=%A7%BA%B4%D8%C5%3Cbr/%3E%A7%BA%CA%D1%C1%BE%D1%B9%B8%EC%A1%D1%B9&amp;month=4&amp;year=2020&amp;thetype=%A7%BA%CB%B9%E8%C7%C2%A7%D2%B9"/>
    <hyperlink ref="E276" r:id="rId269" display="http://hfo63.cfo.in.th/CheckDataDtl.aspx?orgid=05728&amp;balance=%A7%BA%B4%D8%C5%3Cbr/%3E%A7%BA%CA%D1%C1%BE%D1%B9%B8%EC%A1%D1%B9&amp;month=4&amp;year=2020&amp;thetype=%A7%BA%CB%B9%E8%C7%C2%A7%D2%B9"/>
    <hyperlink ref="E277" r:id="rId270" display="http://hfo63.cfo.in.th/CheckDataDtl.aspx?orgid=05728&amp;balance=%A7%BA%B4%D8%C5%3Cbr/%3E%A7%BA%CA%D1%C1%BE%D1%B9%B8%EC%A1%D1%B9&amp;month=4&amp;year=2020&amp;thetype=%A7%BA%CB%B9%E8%C7%C2%A7%D2%B9"/>
    <hyperlink ref="E278" r:id="rId271" display="http://hfo63.cfo.in.th/CheckDataDtl.aspx?orgid=05729&amp;balance=%A7%BA%B4%D8%C5%3Cbr/%3E%A7%BA%CA%D1%C1%BE%D1%B9%B8%EC%A1%D1%B9&amp;month=4&amp;year=2020&amp;thetype=%A7%BA%CB%B9%E8%C7%C2%A7%D2%B9"/>
    <hyperlink ref="E279" r:id="rId272" display="http://hfo63.cfo.in.th/CheckDataDtl.aspx?orgid=05729&amp;balance=%A7%BA%B4%D8%C5%3Cbr/%3E%A7%BA%CA%D1%C1%BE%D1%B9%B8%EC%A1%D1%B9&amp;month=4&amp;year=2020&amp;thetype=%A7%BA%CB%B9%E8%C7%C2%A7%D2%B9"/>
    <hyperlink ref="E280" r:id="rId273" display="http://hfo63.cfo.in.th/CheckDataDtl.aspx?orgid=05730&amp;balance=%A7%BA%B4%D8%C5%3Cbr/%3E%A7%BA%CA%D1%C1%BE%D1%B9%B8%EC%A1%D1%B9&amp;month=4&amp;year=2020&amp;thetype=%A7%BA%CB%B9%E8%C7%C2%A7%D2%B9"/>
    <hyperlink ref="E281" r:id="rId274" display="http://hfo63.cfo.in.th/CheckDataDtl.aspx?orgid=05730&amp;balance=%A7%BA%B4%D8%C5%3Cbr/%3E%A7%BA%CA%D1%C1%BE%D1%B9%B8%EC%A1%D1%B9&amp;month=4&amp;year=2020&amp;thetype=%A7%BA%CB%B9%E8%C7%C2%A7%D2%B9"/>
    <hyperlink ref="E282" r:id="rId275" display="http://hfo63.cfo.in.th/CheckDataDtl.aspx?orgid=05731&amp;balance=%A7%BA%B4%D8%C5%3Cbr/%3E%A7%BA%CA%D1%C1%BE%D1%B9%B8%EC%A1%D1%B9&amp;month=4&amp;year=2020&amp;thetype=%A7%BA%CB%B9%E8%C7%C2%A7%D2%B9"/>
    <hyperlink ref="E283" r:id="rId276" display="http://hfo63.cfo.in.th/CheckDataDtl.aspx?orgid=05731&amp;balance=%A7%BA%B4%D8%C5%3Cbr/%3E%A7%BA%CA%D1%C1%BE%D1%B9%B8%EC%A1%D1%B9&amp;month=4&amp;year=2020&amp;thetype=%A7%BA%CB%B9%E8%C7%C2%A7%D2%B9"/>
    <hyperlink ref="E284" r:id="rId277" display="http://hfo63.cfo.in.th/CheckDataDtl.aspx?orgid=05732&amp;balance=%A7%BA%B4%D8%C5%3Cbr/%3E%A7%BA%CA%D1%C1%BE%D1%B9%B8%EC%A1%D1%B9&amp;month=4&amp;year=2020&amp;thetype=%A7%BA%CB%B9%E8%C7%C2%A7%D2%B9"/>
    <hyperlink ref="E285" r:id="rId278" display="http://hfo63.cfo.in.th/CheckDataDtl.aspx?orgid=05732&amp;balance=%A7%BA%B4%D8%C5%3Cbr/%3E%A7%BA%CA%D1%C1%BE%D1%B9%B8%EC%A1%D1%B9&amp;month=4&amp;year=2020&amp;thetype=%A7%BA%CB%B9%E8%C7%C2%A7%D2%B9"/>
    <hyperlink ref="E286" r:id="rId279" display="http://hfo63.cfo.in.th/CheckDataDtl.aspx?orgid=05733&amp;balance=%A7%BA%B4%D8%C5%3Cbr/%3E%A7%BA%CA%D1%C1%BE%D1%B9%B8%EC%A1%D1%B9&amp;month=4&amp;year=2020&amp;thetype=%A7%BA%CB%B9%E8%C7%C2%A7%D2%B9"/>
    <hyperlink ref="E287" r:id="rId280" display="http://hfo63.cfo.in.th/CheckDataDtl.aspx?orgid=05733&amp;balance=%A7%BA%B4%D8%C5%3Cbr/%3E%A7%BA%CA%D1%C1%BE%D1%B9%B8%EC%A1%D1%B9&amp;month=4&amp;year=2020&amp;thetype=%A7%BA%CB%B9%E8%C7%C2%A7%D2%B9"/>
    <hyperlink ref="E288" r:id="rId281" display="http://hfo63.cfo.in.th/CheckDataDtl.aspx?orgid=05734&amp;balance=%A7%BA%B4%D8%C5%3Cbr/%3E%A7%BA%CA%D1%C1%BE%D1%B9%B8%EC%A1%D1%B9&amp;month=4&amp;year=2020&amp;thetype=%A7%BA%CB%B9%E8%C7%C2%A7%D2%B9"/>
    <hyperlink ref="E289" r:id="rId282" display="http://hfo63.cfo.in.th/CheckDataDtl.aspx?orgid=05734&amp;balance=%A7%BA%B4%D8%C5%3Cbr/%3E%A7%BA%CA%D1%C1%BE%D1%B9%B8%EC%A1%D1%B9&amp;month=4&amp;year=2020&amp;thetype=%A7%BA%CB%B9%E8%C7%C2%A7%D2%B9"/>
    <hyperlink ref="E290" r:id="rId283" display="http://hfo63.cfo.in.th/CheckDataDtl.aspx?orgid=05735&amp;balance=%A7%BA%B4%D8%C5%3Cbr/%3E%A7%BA%CA%D1%C1%BE%D1%B9%B8%EC%A1%D1%B9&amp;month=4&amp;year=2020&amp;thetype=%A7%BA%CB%B9%E8%C7%C2%A7%D2%B9"/>
    <hyperlink ref="E291" r:id="rId284" display="http://hfo63.cfo.in.th/CheckDataDtl.aspx?orgid=05735&amp;balance=%A7%BA%B4%D8%C5%3Cbr/%3E%A7%BA%CA%D1%C1%BE%D1%B9%B8%EC%A1%D1%B9&amp;month=4&amp;year=2020&amp;thetype=%A7%BA%CB%B9%E8%C7%C2%A7%D2%B9"/>
    <hyperlink ref="E292" r:id="rId285" display="http://hfo63.cfo.in.th/CheckDataDtl.aspx?orgid=05736&amp;balance=%A7%BA%B4%D8%C5%3Cbr/%3E%A7%BA%CA%D1%C1%BE%D1%B9%B8%EC%A1%D1%B9&amp;month=4&amp;year=2020&amp;thetype=%A7%BA%CB%B9%E8%C7%C2%A7%D2%B9"/>
    <hyperlink ref="E293" r:id="rId286" display="http://hfo63.cfo.in.th/CheckDataDtl.aspx?orgid=05736&amp;balance=%A7%BA%B4%D8%C5%3Cbr/%3E%A7%BA%CA%D1%C1%BE%D1%B9%B8%EC%A1%D1%B9&amp;month=4&amp;year=2020&amp;thetype=%A7%BA%CB%B9%E8%C7%C2%A7%D2%B9"/>
    <hyperlink ref="E294" r:id="rId287" display="http://hfo63.cfo.in.th/CheckDataDtl.aspx?orgid=05737&amp;balance=%A7%BA%B4%D8%C5%3Cbr/%3E%A7%BA%CA%D1%C1%BE%D1%B9%B8%EC%A1%D1%B9&amp;month=4&amp;year=2020&amp;thetype=%A7%BA%CB%B9%E8%C7%C2%A7%D2%B9"/>
    <hyperlink ref="E295" r:id="rId288" display="http://hfo63.cfo.in.th/CheckDataDtl.aspx?orgid=05737&amp;balance=%A7%BA%B4%D8%C5%3Cbr/%3E%A7%BA%CA%D1%C1%BE%D1%B9%B8%EC%A1%D1%B9&amp;month=4&amp;year=2020&amp;thetype=%A7%BA%CB%B9%E8%C7%C2%A7%D2%B9"/>
    <hyperlink ref="E296" r:id="rId289" display="http://hfo63.cfo.in.th/CheckDataDtl.aspx?orgid=05738&amp;balance=%A7%BA%B4%D8%C5%3Cbr/%3E%A7%BA%CA%D1%C1%BE%D1%B9%B8%EC%A1%D1%B9&amp;month=4&amp;year=2020&amp;thetype=%A7%BA%CB%B9%E8%C7%C2%A7%D2%B9"/>
    <hyperlink ref="E297" r:id="rId290" display="http://hfo63.cfo.in.th/CheckDataDtl.aspx?orgid=05738&amp;balance=%A7%BA%B4%D8%C5%3Cbr/%3E%A7%BA%CA%D1%C1%BE%D1%B9%B8%EC%A1%D1%B9&amp;month=4&amp;year=2020&amp;thetype=%A7%BA%CB%B9%E8%C7%C2%A7%D2%B9"/>
    <hyperlink ref="E298" r:id="rId291" display="http://hfo63.cfo.in.th/CheckDataDtl.aspx?orgid=05739&amp;balance=%A7%BA%B4%D8%C5%3Cbr/%3E%A7%BA%CA%D1%C1%BE%D1%B9%B8%EC%A1%D1%B9&amp;month=4&amp;year=2020&amp;thetype=%A7%BA%CB%B9%E8%C7%C2%A7%D2%B9"/>
    <hyperlink ref="E299" r:id="rId292" display="http://hfo63.cfo.in.th/CheckDataDtl.aspx?orgid=05739&amp;balance=%A7%BA%B4%D8%C5%3Cbr/%3E%A7%BA%CA%D1%C1%BE%D1%B9%B8%EC%A1%D1%B9&amp;month=4&amp;year=2020&amp;thetype=%A7%BA%CB%B9%E8%C7%C2%A7%D2%B9"/>
    <hyperlink ref="E300" r:id="rId293" display="http://hfo63.cfo.in.th/CheckDataDtl.aspx?orgid=0650&amp;balance=%A7%BA%B4%D8%C5%3Cbr/%3E%A7%BA%CA%D1%C1%BE%D1%B9%B8%EC%A1%D1%B9&amp;month=4&amp;year=2020&amp;thetype=%A7%BA%CB%B9%E8%C7%C2%A7%D2%B9"/>
    <hyperlink ref="E301" r:id="rId294" display="http://hfo63.cfo.in.th/CheckDataDtl.aspx?orgid=0650&amp;balance=%A7%BA%B4%D8%C5%3Cbr/%3E%A7%BA%CA%D1%C1%BE%D1%B9%B8%EC%A1%D1%B9&amp;month=4&amp;year=2020&amp;thetype=%A7%BA%CB%B9%E8%C7%C2%A7%D2%B9"/>
    <hyperlink ref="E302" r:id="rId295" display="http://hfo63.cfo.in.th/CheckDataDtl.aspx?orgid=10711&amp;balance=%A7%BA%B4%D8%C5%3Cbr/%3E%A7%BA%CA%D1%C1%BE%D1%B9%B8%EC%A1%D1%B9&amp;month=4&amp;year=2020&amp;thetype=%A7%BA%CB%B9%E8%C7%C2%A7%D2%B9"/>
    <hyperlink ref="E303" r:id="rId296" display="http://hfo63.cfo.in.th/CheckDataDtl.aspx?orgid=10711&amp;balance=%A7%BA%B4%D8%C5%3Cbr/%3E%A7%BA%CA%D1%C1%BE%D1%B9%B8%EC%A1%D1%B9&amp;month=4&amp;year=2020&amp;thetype=%A7%BA%CB%B9%E8%C7%C2%A7%D2%B9"/>
    <hyperlink ref="E304" r:id="rId297" display="http://hfo63.cfo.in.th/CheckDataDtl.aspx?orgid=11104&amp;balance=%A7%BA%B4%D8%C5%3Cbr/%3E%A7%BA%CA%D1%C1%BE%D1%B9%B8%EC%A1%D1%B9&amp;month=4&amp;year=2020&amp;thetype=%A7%BA%CB%B9%E8%C7%C2%A7%D2%B9"/>
    <hyperlink ref="E305" r:id="rId298" display="http://hfo63.cfo.in.th/CheckDataDtl.aspx?orgid=11104&amp;balance=%A7%BA%B4%D8%C5%3Cbr/%3E%A7%BA%CA%D1%C1%BE%D1%B9%B8%EC%A1%D1%B9&amp;month=4&amp;year=2020&amp;thetype=%A7%BA%CB%B9%E8%C7%C2%A7%D2%B9"/>
    <hyperlink ref="E306" r:id="rId299" display="http://hfo63.cfo.in.th/CheckDataDtl.aspx?orgid=11105&amp;balance=%A7%BA%B4%D8%C5%3Cbr/%3E%A7%BA%CA%D1%C1%BE%D1%B9%B8%EC%A1%D1%B9&amp;month=4&amp;year=2020&amp;thetype=%A7%BA%CB%B9%E8%C7%C2%A7%D2%B9"/>
    <hyperlink ref="E307" r:id="rId300" display="http://hfo63.cfo.in.th/CheckDataDtl.aspx?orgid=11105&amp;balance=%A7%BA%B4%D8%C5%3Cbr/%3E%A7%BA%CA%D1%C1%BE%D1%B9%B8%EC%A1%D1%B9&amp;month=4&amp;year=2020&amp;thetype=%A7%BA%CB%B9%E8%C7%C2%A7%D2%B9"/>
    <hyperlink ref="E308" r:id="rId301" display="http://hfo63.cfo.in.th/CheckDataDtl.aspx?orgid=11106&amp;balance=%A7%BA%B4%D8%C5%3Cbr/%3E%A7%BA%CA%D1%C1%BE%D1%B9%B8%EC%A1%D1%B9&amp;month=4&amp;year=2020&amp;thetype=%A7%BA%CB%B9%E8%C7%C2%A7%D2%B9"/>
    <hyperlink ref="E309" r:id="rId302" display="http://hfo63.cfo.in.th/CheckDataDtl.aspx?orgid=11106&amp;balance=%A7%BA%B4%D8%C5%3Cbr/%3E%A7%BA%CA%D1%C1%BE%D1%B9%B8%EC%A1%D1%B9&amp;month=4&amp;year=2020&amp;thetype=%A7%BA%CB%B9%E8%C7%C2%A7%D2%B9"/>
    <hyperlink ref="E310" r:id="rId303" display="http://hfo63.cfo.in.th/CheckDataDtl.aspx?orgid=11107&amp;balance=%A7%BA%B4%D8%C5%3Cbr/%3E%A7%BA%CA%D1%C1%BE%D1%B9%B8%EC%A1%D1%B9&amp;month=4&amp;year=2020&amp;thetype=%A7%BA%CB%B9%E8%C7%C2%A7%D2%B9"/>
    <hyperlink ref="E311" r:id="rId304" display="http://hfo63.cfo.in.th/CheckDataDtl.aspx?orgid=11107&amp;balance=%A7%BA%B4%D8%C5%3Cbr/%3E%A7%BA%CA%D1%C1%BE%D1%B9%B8%EC%A1%D1%B9&amp;month=4&amp;year=2020&amp;thetype=%A7%BA%CB%B9%E8%C7%C2%A7%D2%B9"/>
    <hyperlink ref="E312" r:id="rId305" display="http://hfo63.cfo.in.th/CheckDataDtl.aspx?orgid=11108&amp;balance=%A7%BA%B4%D8%C5%3Cbr/%3E%A7%BA%CA%D1%C1%BE%D1%B9%B8%EC%A1%D1%B9&amp;month=4&amp;year=2020&amp;thetype=%A7%BA%CB%B9%E8%C7%C2%A7%D2%B9"/>
    <hyperlink ref="E313" r:id="rId306" display="http://hfo63.cfo.in.th/CheckDataDtl.aspx?orgid=11108&amp;balance=%A7%BA%B4%D8%C5%3Cbr/%3E%A7%BA%CA%D1%C1%BE%D1%B9%B8%EC%A1%D1%B9&amp;month=4&amp;year=2020&amp;thetype=%A7%BA%CB%B9%E8%C7%C2%A7%D2%B9"/>
    <hyperlink ref="E314" r:id="rId307" display="http://hfo63.cfo.in.th/CheckDataDtl.aspx?orgid=11109&amp;balance=%A7%BA%B4%D8%C5%3Cbr/%3E%A7%BA%CA%D1%C1%BE%D1%B9%B8%EC%A1%D1%B9&amp;month=4&amp;year=2020&amp;thetype=%A7%BA%CB%B9%E8%C7%C2%A7%D2%B9"/>
    <hyperlink ref="E315" r:id="rId308" display="http://hfo63.cfo.in.th/CheckDataDtl.aspx?orgid=11109&amp;balance=%A7%BA%B4%D8%C5%3Cbr/%3E%A7%BA%CA%D1%C1%BE%D1%B9%B8%EC%A1%D1%B9&amp;month=4&amp;year=2020&amp;thetype=%A7%BA%CB%B9%E8%C7%C2%A7%D2%B9"/>
    <hyperlink ref="E316" r:id="rId309" display="http://hfo63.cfo.in.th/CheckDataDtl.aspx?orgid=11110&amp;balance=%A7%BA%B4%D8%C5%3Cbr/%3E%A7%BA%CA%D1%C1%BE%D1%B9%B8%EC%A1%D1%B9&amp;month=4&amp;year=2020&amp;thetype=%A7%BA%CB%B9%E8%C7%C2%A7%D2%B9"/>
    <hyperlink ref="E317" r:id="rId310" display="http://hfo63.cfo.in.th/CheckDataDtl.aspx?orgid=11110&amp;balance=%A7%BA%B4%D8%C5%3Cbr/%3E%A7%BA%CA%D1%C1%BE%D1%B9%B8%EC%A1%D1%B9&amp;month=4&amp;year=2020&amp;thetype=%A7%BA%CB%B9%E8%C7%C2%A7%D2%B9"/>
    <hyperlink ref="E318" r:id="rId311" display="http://hfo63.cfo.in.th/CheckDataDtl.aspx?orgid=11111&amp;balance=%A7%BA%B4%D8%C5%3Cbr/%3E%A7%BA%CA%D1%C1%BE%D1%B9%B8%EC%A1%D1%B9&amp;month=4&amp;year=2020&amp;thetype=%A7%BA%CB%B9%E8%C7%C2%A7%D2%B9"/>
    <hyperlink ref="E319" r:id="rId312" display="http://hfo63.cfo.in.th/CheckDataDtl.aspx?orgid=11111&amp;balance=%A7%BA%B4%D8%C5%3Cbr/%3E%A7%BA%CA%D1%C1%BE%D1%B9%B8%EC%A1%D1%B9&amp;month=4&amp;year=2020&amp;thetype=%A7%BA%CB%B9%E8%C7%C2%A7%D2%B9"/>
    <hyperlink ref="E320" r:id="rId313" display="http://hfo63.cfo.in.th/CheckDataDtl.aspx?orgid=11112&amp;balance=%A7%BA%B4%D8%C5%3Cbr/%3E%A7%BA%CA%D1%C1%BE%D1%B9%B8%EC%A1%D1%B9&amp;month=4&amp;year=2020&amp;thetype=%A7%BA%CB%B9%E8%C7%C2%A7%D2%B9"/>
    <hyperlink ref="E321" r:id="rId314" display="http://hfo63.cfo.in.th/CheckDataDtl.aspx?orgid=11112&amp;balance=%A7%BA%B4%D8%C5%3Cbr/%3E%A7%BA%CA%D1%C1%BE%D1%B9%B8%EC%A1%D1%B9&amp;month=4&amp;year=2020&amp;thetype=%A7%BA%CB%B9%E8%C7%C2%A7%D2%B9"/>
    <hyperlink ref="E322" r:id="rId315" display="http://hfo63.cfo.in.th/CheckDataDtl.aspx?orgid=11451&amp;balance=%A7%BA%B4%D8%C5%3Cbr/%3E%A7%BA%CA%D1%C1%BE%D1%B9%B8%EC%A1%D1%B9&amp;month=4&amp;year=2020&amp;thetype=%A7%BA%CB%B9%E8%C7%C2%A7%D2%B9"/>
    <hyperlink ref="E323" r:id="rId316" display="http://hfo63.cfo.in.th/CheckDataDtl.aspx?orgid=11451&amp;balance=%A7%BA%B4%D8%C5%3Cbr/%3E%A7%BA%CA%D1%C1%BE%D1%B9%B8%EC%A1%D1%B9&amp;month=4&amp;year=2020&amp;thetype=%A7%BA%CB%B9%E8%C7%C2%A7%D2%B9"/>
    <hyperlink ref="E324" r:id="rId317" display="http://hfo63.cfo.in.th/CheckDataDtl.aspx?orgid=11873&amp;balance=%A7%BA%B4%D8%C5%3Cbr/%3E%A7%BA%CA%D1%C1%BE%D1%B9%B8%EC%A1%D1%B9&amp;month=4&amp;year=2020&amp;thetype=%A7%BA%CB%B9%E8%C7%C2%A7%D2%B9"/>
    <hyperlink ref="E325" r:id="rId318" display="http://hfo63.cfo.in.th/CheckDataDtl.aspx?orgid=11873&amp;balance=%A7%BA%B4%D8%C5%3Cbr/%3E%A7%BA%CA%D1%C1%BE%D1%B9%B8%EC%A1%D1%B9&amp;month=4&amp;year=2020&amp;thetype=%A7%BA%CB%B9%E8%C7%C2%A7%D2%B9"/>
    <hyperlink ref="E326" r:id="rId319" display="http://hfo63.cfo.in.th/CheckDataDtl.aspx?orgid=13979&amp;balance=%A7%BA%B4%D8%C5%3Cbr/%3E%A7%BA%CA%D1%C1%BE%D1%B9%B8%EC%A1%D1%B9&amp;month=4&amp;year=2020&amp;thetype=%A7%BA%CB%B9%E8%C7%C2%A7%D2%B9"/>
    <hyperlink ref="E327" r:id="rId320" display="http://hfo63.cfo.in.th/CheckDataDtl.aspx?orgid=13979&amp;balance=%A7%BA%B4%D8%C5%3Cbr/%3E%A7%BA%CA%D1%C1%BE%D1%B9%B8%EC%A1%D1%B9&amp;month=4&amp;year=2020&amp;thetype=%A7%BA%CB%B9%E8%C7%C2%A7%D2%B9"/>
    <hyperlink ref="E328" r:id="rId321" display="http://hfo63.cfo.in.th/CheckDataDtl.aspx?orgid=13980&amp;balance=%A7%BA%B4%D8%C5%3Cbr/%3E%A7%BA%CA%D1%C1%BE%D1%B9%B8%EC%A1%D1%B9&amp;month=4&amp;year=2020&amp;thetype=%A7%BA%CB%B9%E8%C7%C2%A7%D2%B9"/>
    <hyperlink ref="E329" r:id="rId322" display="http://hfo63.cfo.in.th/CheckDataDtl.aspx?orgid=13980&amp;balance=%A7%BA%B4%D8%C5%3Cbr/%3E%A7%BA%CA%D1%C1%BE%D1%B9%B8%EC%A1%D1%B9&amp;month=4&amp;year=2020&amp;thetype=%A7%BA%CB%B9%E8%C7%C2%A7%D2%B9"/>
    <hyperlink ref="E330" r:id="rId323" display="http://hfo63.cfo.in.th/CheckDataDtl.aspx?orgid=13981&amp;balance=%A7%BA%B4%D8%C5%3Cbr/%3E%A7%BA%CA%D1%C1%BE%D1%B9%B8%EC%A1%D1%B9&amp;month=4&amp;year=2020&amp;thetype=%A7%BA%CB%B9%E8%C7%C2%A7%D2%B9"/>
    <hyperlink ref="E331" r:id="rId324" display="http://hfo63.cfo.in.th/CheckDataDtl.aspx?orgid=13981&amp;balance=%A7%BA%B4%D8%C5%3Cbr/%3E%A7%BA%CA%D1%C1%BE%D1%B9%B8%EC%A1%D1%B9&amp;month=4&amp;year=2020&amp;thetype=%A7%BA%CB%B9%E8%C7%C2%A7%D2%B9"/>
    <hyperlink ref="E332" r:id="rId325" display="http://hfo63.cfo.in.th/CheckDataDtl.aspx?orgid=13982&amp;balance=%A7%BA%B4%D8%C5%3Cbr/%3E%A7%BA%CA%D1%C1%BE%D1%B9%B8%EC%A1%D1%B9&amp;month=4&amp;year=2020&amp;thetype=%A7%BA%CB%B9%E8%C7%C2%A7%D2%B9"/>
    <hyperlink ref="E333" r:id="rId326" display="http://hfo63.cfo.in.th/CheckDataDtl.aspx?orgid=13982&amp;balance=%A7%BA%B4%D8%C5%3Cbr/%3E%A7%BA%CA%D1%C1%BE%D1%B9%B8%EC%A1%D1%B9&amp;month=4&amp;year=2020&amp;thetype=%A7%BA%CB%B9%E8%C7%C2%A7%D2%B9"/>
    <hyperlink ref="E334" r:id="rId327" display="http://hfo63.cfo.in.th/CheckDataDtl.aspx?orgid=13983&amp;balance=%A7%BA%B4%D8%C5%3Cbr/%3E%A7%BA%CA%D1%C1%BE%D1%B9%B8%EC%A1%D1%B9&amp;month=4&amp;year=2020&amp;thetype=%A7%BA%CB%B9%E8%C7%C2%A7%D2%B9"/>
    <hyperlink ref="E335" r:id="rId328" display="http://hfo63.cfo.in.th/CheckDataDtl.aspx?orgid=13983&amp;balance=%A7%BA%B4%D8%C5%3Cbr/%3E%A7%BA%CA%D1%C1%BE%D1%B9%B8%EC%A1%D1%B9&amp;month=4&amp;year=2020&amp;thetype=%A7%BA%CB%B9%E8%C7%C2%A7%D2%B9"/>
    <hyperlink ref="E336" r:id="rId329" display="http://hfo63.cfo.in.th/CheckDataDtl.aspx?orgid=14277&amp;balance=%A7%BA%B4%D8%C5%3Cbr/%3E%A7%BA%CA%D1%C1%BE%D1%B9%B8%EC%A1%D1%B9&amp;month=4&amp;year=2020&amp;thetype=%A7%BA%CB%B9%E8%C7%C2%A7%D2%B9"/>
    <hyperlink ref="E337" r:id="rId330" display="http://hfo63.cfo.in.th/CheckDataDtl.aspx?orgid=14277&amp;balance=%A7%BA%B4%D8%C5%3Cbr/%3E%A7%BA%CA%D1%C1%BE%D1%B9%B8%EC%A1%D1%B9&amp;month=4&amp;year=2020&amp;thetype=%A7%BA%CB%B9%E8%C7%C2%A7%D2%B9"/>
    <hyperlink ref="E338" r:id="rId331" display="http://hfo63.cfo.in.th/CheckDataDtl.aspx?orgid=14278&amp;balance=%A7%BA%B4%D8%C5%3Cbr/%3E%A7%BA%CA%D1%C1%BE%D1%B9%B8%EC%A1%D1%B9&amp;month=4&amp;year=2020&amp;thetype=%A7%BA%CB%B9%E8%C7%C2%A7%D2%B9"/>
    <hyperlink ref="E339" r:id="rId332" display="http://hfo63.cfo.in.th/CheckDataDtl.aspx?orgid=14278&amp;balance=%A7%BA%B4%D8%C5%3Cbr/%3E%A7%BA%CA%D1%C1%BE%D1%B9%B8%EC%A1%D1%B9&amp;month=4&amp;year=2020&amp;thetype=%A7%BA%CB%B9%E8%C7%C2%A7%D2%B9"/>
    <hyperlink ref="E340" r:id="rId333" display="http://hfo63.cfo.in.th/CheckDataDtl.aspx?orgid=23137&amp;balance=%A7%BA%B4%D8%C5%3Cbr/%3E%A7%BA%CA%D1%C1%BE%D1%B9%B8%EC%A1%D1%B9&amp;month=4&amp;year=2020&amp;thetype=%A7%BA%CB%B9%E8%C7%C2%A7%D2%B9"/>
    <hyperlink ref="E341" r:id="rId334" display="http://hfo63.cfo.in.th/CheckDataDtl.aspx?orgid=23137&amp;balance=%A7%BA%B4%D8%C5%3Cbr/%3E%A7%BA%CA%D1%C1%BE%D1%B9%B8%EC%A1%D1%B9&amp;month=4&amp;year=2020&amp;thetype=%A7%BA%CB%B9%E8%C7%C2%A7%D2%B9"/>
    <hyperlink ref="E342" r:id="rId335" display="http://hfo63.cfo.in.th/CheckDataDtl.aspx?orgid=24724&amp;balance=%A7%BA%B4%D8%C5%3Cbr/%3E%A7%BA%CA%D1%C1%BE%D1%B9%B8%EC%A1%D1%B9&amp;month=4&amp;year=2020&amp;thetype=%A7%BA%CB%B9%E8%C7%C2%A7%D2%B9"/>
    <hyperlink ref="E343" r:id="rId336" display="http://hfo63.cfo.in.th/CheckDataDtl.aspx?orgid=24724&amp;balance=%A7%BA%B4%D8%C5%3Cbr/%3E%A7%BA%CA%D1%C1%BE%D1%B9%B8%EC%A1%D1%B9&amp;month=4&amp;year=2020&amp;thetype=%A7%BA%CB%B9%E8%C7%C2%A7%D2%B9"/>
    <hyperlink ref="E344" r:id="rId337" display="http://hfo63.cfo.in.th/CheckDataDtl.aspx?orgid=40840&amp;balance=%A7%BA%B4%D8%C5%3Cbr/%3E%A7%BA%CA%D1%C1%BE%D1%B9%B8%EC%A1%D1%B9&amp;month=4&amp;year=2020&amp;thetype=%A7%BA%CB%B9%E8%C7%C2%A7%D2%B9"/>
    <hyperlink ref="E345" r:id="rId338" display="http://hfo63.cfo.in.th/CheckDataDtl.aspx?orgid=40840&amp;balance=%A7%BA%B4%D8%C5%3Cbr/%3E%A7%BA%CA%D1%C1%BE%D1%B9%B8%EC%A1%D1%B9&amp;month=4&amp;year=2020&amp;thetype=%A7%BA%CB%B9%E8%C7%C2%A7%D2%B9"/>
    <hyperlink ref="E346" r:id="rId339" display="http://hfo63.cfo.in.th/CheckDataDtl.aspx?orgid=00431&amp;balance=&amp;month=4&amp;year=2020&amp;thetype=%A7%BA%CB%B9%E8%C7%C2%A7%D2%B9"/>
    <hyperlink ref="E347" r:id="rId340" display="http://hfo63.cfo.in.th/CheckDataDtl.aspx?orgid=00432&amp;balance=&amp;month=4&amp;year=2020&amp;thetype=%A7%BA%CB%B9%E8%C7%C2%A7%D2%B9"/>
    <hyperlink ref="E348" r:id="rId341" display="http://hfo63.cfo.in.th/CheckDataDtl.aspx?orgid=00434&amp;balance=&amp;month=4&amp;year=2020&amp;thetype=%A7%BA%CB%B9%E8%C7%C2%A7%D2%B9"/>
    <hyperlink ref="E349" r:id="rId342" display="http://hfo63.cfo.in.th/CheckDataDtl.aspx?orgid=00437&amp;balance=&amp;month=4&amp;year=2020&amp;thetype=%A7%BA%CB%B9%E8%C7%C2%A7%D2%B9"/>
    <hyperlink ref="E350" r:id="rId343" display="http://hfo63.cfo.in.th/CheckDataDtl.aspx?orgid=00438&amp;balance=%A7%BA%B4%D8%C5%3Cbr/%3E%A7%BA%CA%D1%C1%BE%D1%B9%B8%EC%A1%D1%B9&amp;month=4&amp;year=2020&amp;thetype=%A7%BA%CB%B9%E8%C7%C2%A7%D2%B9"/>
    <hyperlink ref="E351" r:id="rId344" display="http://hfo63.cfo.in.th/CheckDataDtl.aspx?orgid=00438&amp;balance=%A7%BA%B4%D8%C5%3Cbr/%3E%A7%BA%CA%D1%C1%BE%D1%B9%B8%EC%A1%D1%B9&amp;month=4&amp;year=2020&amp;thetype=%A7%BA%CB%B9%E8%C7%C2%A7%D2%B9"/>
    <hyperlink ref="E352" r:id="rId345" display="http://hfo63.cfo.in.th/CheckDataDtl.aspx?orgid=00439&amp;balance=&amp;month=4&amp;year=2020&amp;thetype=%A7%BA%CB%B9%E8%C7%C2%A7%D2%B9"/>
    <hyperlink ref="E353" r:id="rId346" display="http://hfo63.cfo.in.th/CheckDataDtl.aspx?orgid=00440&amp;balance=%A7%BA%B4%D8%C5%3Cbr/%3E%A7%BA%CA%D1%C1%BE%D1%B9%B8%EC%A1%D1%B9&amp;month=4&amp;year=2020&amp;thetype=%A7%BA%CB%B9%E8%C7%C2%A7%D2%B9"/>
    <hyperlink ref="E354" r:id="rId347" display="http://hfo63.cfo.in.th/CheckDataDtl.aspx?orgid=00440&amp;balance=%A7%BA%B4%D8%C5%3Cbr/%3E%A7%BA%CA%D1%C1%BE%D1%B9%B8%EC%A1%D1%B9&amp;month=4&amp;year=2020&amp;thetype=%A7%BA%CB%B9%E8%C7%C2%A7%D2%B9"/>
    <hyperlink ref="E355" r:id="rId348" display="http://hfo63.cfo.in.th/CheckDataDtl.aspx?orgid=00441&amp;balance=%A7%BA%B4%D8%C5%3Cbr/%3E%A7%BA%CA%D1%C1%BE%D1%B9%B8%EC%A1%D1%B9&amp;month=4&amp;year=2020&amp;thetype=%A7%BA%CB%B9%E8%C7%C2%A7%D2%B9"/>
    <hyperlink ref="E356" r:id="rId349" display="http://hfo63.cfo.in.th/CheckDataDtl.aspx?orgid=00441&amp;balance=%A7%BA%B4%D8%C5%3Cbr/%3E%A7%BA%CA%D1%C1%BE%D1%B9%B8%EC%A1%D1%B9&amp;month=4&amp;year=2020&amp;thetype=%A7%BA%CB%B9%E8%C7%C2%A7%D2%B9"/>
    <hyperlink ref="E357" r:id="rId350" display="http://hfo63.cfo.in.th/CheckDataDtl.aspx?orgid=04809&amp;balance=%A7%BA%B4%D8%C5%3Cbr/%3E%A7%BA%CA%D1%C1%BE%D1%B9%B8%EC%A1%D1%B9&amp;month=4&amp;year=2020&amp;thetype=%A7%BA%CB%B9%E8%C7%C2%A7%D2%B9"/>
    <hyperlink ref="E358" r:id="rId351" display="http://hfo63.cfo.in.th/CheckDataDtl.aspx?orgid=04809&amp;balance=%A7%BA%B4%D8%C5%3Cbr/%3E%A7%BA%CA%D1%C1%BE%D1%B9%B8%EC%A1%D1%B9&amp;month=4&amp;year=2020&amp;thetype=%A7%BA%CB%B9%E8%C7%C2%A7%D2%B9"/>
    <hyperlink ref="E359" r:id="rId352" display="http://hfo63.cfo.in.th/CheckDataDtl.aspx?orgid=04810&amp;balance=%A7%BA%B4%D8%C5%3Cbr/%3E%A7%BA%CA%D1%C1%BE%D1%B9%B8%EC%A1%D1%B9&amp;month=4&amp;year=2020&amp;thetype=%A7%BA%CB%B9%E8%C7%C2%A7%D2%B9"/>
    <hyperlink ref="E360" r:id="rId353" display="http://hfo63.cfo.in.th/CheckDataDtl.aspx?orgid=04810&amp;balance=%A7%BA%B4%D8%C5%3Cbr/%3E%A7%BA%CA%D1%C1%BE%D1%B9%B8%EC%A1%D1%B9&amp;month=4&amp;year=2020&amp;thetype=%A7%BA%CB%B9%E8%C7%C2%A7%D2%B9"/>
    <hyperlink ref="E361" r:id="rId354" display="http://hfo63.cfo.in.th/CheckDataDtl.aspx?orgid=04811&amp;balance=%A7%BA%B4%D8%C5%3Cbr/%3E%A7%BA%CA%D1%C1%BE%D1%B9%B8%EC%A1%D1%B9&amp;month=4&amp;year=2020&amp;thetype=%A7%BA%CB%B9%E8%C7%C2%A7%D2%B9"/>
    <hyperlink ref="E362" r:id="rId355" display="http://hfo63.cfo.in.th/CheckDataDtl.aspx?orgid=04811&amp;balance=%A7%BA%B4%D8%C5%3Cbr/%3E%A7%BA%CA%D1%C1%BE%D1%B9%B8%EC%A1%D1%B9&amp;month=4&amp;year=2020&amp;thetype=%A7%BA%CB%B9%E8%C7%C2%A7%D2%B9"/>
    <hyperlink ref="E363" r:id="rId356" display="http://hfo63.cfo.in.th/CheckDataDtl.aspx?orgid=04812&amp;balance=%A7%BA%B4%D8%C5%3Cbr/%3E%A7%BA%CA%D1%C1%BE%D1%B9%B8%EC%A1%D1%B9&amp;month=4&amp;year=2020&amp;thetype=%A7%BA%CB%B9%E8%C7%C2%A7%D2%B9"/>
    <hyperlink ref="E364" r:id="rId357" display="http://hfo63.cfo.in.th/CheckDataDtl.aspx?orgid=04812&amp;balance=%A7%BA%B4%D8%C5%3Cbr/%3E%A7%BA%CA%D1%C1%BE%D1%B9%B8%EC%A1%D1%B9&amp;month=4&amp;year=2020&amp;thetype=%A7%BA%CB%B9%E8%C7%C2%A7%D2%B9"/>
    <hyperlink ref="E365" r:id="rId358" display="http://hfo63.cfo.in.th/CheckDataDtl.aspx?orgid=04813&amp;balance=%A7%BA%B4%D8%C5%3Cbr/%3E%A7%BA%CA%D1%C1%BE%D1%B9%B8%EC%A1%D1%B9&amp;month=4&amp;year=2020&amp;thetype=%A7%BA%CB%B9%E8%C7%C2%A7%D2%B9"/>
    <hyperlink ref="E366" r:id="rId359" display="http://hfo63.cfo.in.th/CheckDataDtl.aspx?orgid=04813&amp;balance=%A7%BA%B4%D8%C5%3Cbr/%3E%A7%BA%CA%D1%C1%BE%D1%B9%B8%EC%A1%D1%B9&amp;month=4&amp;year=2020&amp;thetype=%A7%BA%CB%B9%E8%C7%C2%A7%D2%B9"/>
    <hyperlink ref="E367" r:id="rId360" display="http://hfo63.cfo.in.th/CheckDataDtl.aspx?orgid=04814&amp;balance=%A7%BA%B4%D8%C5%3Cbr/%3E%A7%BA%CA%D1%C1%BE%D1%B9%B8%EC%A1%D1%B9&amp;month=4&amp;year=2020&amp;thetype=%A7%BA%CB%B9%E8%C7%C2%A7%D2%B9"/>
    <hyperlink ref="E368" r:id="rId361" display="http://hfo63.cfo.in.th/CheckDataDtl.aspx?orgid=04814&amp;balance=%A7%BA%B4%D8%C5%3Cbr/%3E%A7%BA%CA%D1%C1%BE%D1%B9%B8%EC%A1%D1%B9&amp;month=4&amp;year=2020&amp;thetype=%A7%BA%CB%B9%E8%C7%C2%A7%D2%B9"/>
    <hyperlink ref="E369" r:id="rId362" display="http://hfo63.cfo.in.th/CheckDataDtl.aspx?orgid=04815&amp;balance=%A7%BA%B4%D8%C5%3Cbr/%3E%A7%BA%CA%D1%C1%BE%D1%B9%B8%EC%A1%D1%B9&amp;month=4&amp;year=2020&amp;thetype=%A7%BA%CB%B9%E8%C7%C2%A7%D2%B9"/>
    <hyperlink ref="E370" r:id="rId363" display="http://hfo63.cfo.in.th/CheckDataDtl.aspx?orgid=04815&amp;balance=%A7%BA%B4%D8%C5%3Cbr/%3E%A7%BA%CA%D1%C1%BE%D1%B9%B8%EC%A1%D1%B9&amp;month=4&amp;year=2020&amp;thetype=%A7%BA%CB%B9%E8%C7%C2%A7%D2%B9"/>
    <hyperlink ref="E371" r:id="rId364" display="http://hfo63.cfo.in.th/CheckDataDtl.aspx?orgid=04816&amp;balance=%A7%BA%B4%D8%C5%3Cbr/%3E%A7%BA%CA%D1%C1%BE%D1%B9%B8%EC%A1%D1%B9&amp;month=4&amp;year=2020&amp;thetype=%A7%BA%CB%B9%E8%C7%C2%A7%D2%B9"/>
    <hyperlink ref="E372" r:id="rId365" display="http://hfo63.cfo.in.th/CheckDataDtl.aspx?orgid=04816&amp;balance=%A7%BA%B4%D8%C5%3Cbr/%3E%A7%BA%CA%D1%C1%BE%D1%B9%B8%EC%A1%D1%B9&amp;month=4&amp;year=2020&amp;thetype=%A7%BA%CB%B9%E8%C7%C2%A7%D2%B9"/>
    <hyperlink ref="E373" r:id="rId366" display="http://hfo63.cfo.in.th/CheckDataDtl.aspx?orgid=04817&amp;balance=%A7%BA%B4%D8%C5%3Cbr/%3E%A7%BA%CA%D1%C1%BE%D1%B9%B8%EC%A1%D1%B9&amp;month=4&amp;year=2020&amp;thetype=%A7%BA%CB%B9%E8%C7%C2%A7%D2%B9"/>
    <hyperlink ref="E374" r:id="rId367" display="http://hfo63.cfo.in.th/CheckDataDtl.aspx?orgid=04817&amp;balance=%A7%BA%B4%D8%C5%3Cbr/%3E%A7%BA%CA%D1%C1%BE%D1%B9%B8%EC%A1%D1%B9&amp;month=4&amp;year=2020&amp;thetype=%A7%BA%CB%B9%E8%C7%C2%A7%D2%B9"/>
    <hyperlink ref="E375" r:id="rId368" display="http://hfo63.cfo.in.th/CheckDataDtl.aspx?orgid=04818&amp;balance=%A7%BA%B4%D8%C5%3Cbr/%3E%A7%BA%CA%D1%C1%BE%D1%B9%B8%EC%A1%D1%B9&amp;month=4&amp;year=2020&amp;thetype=%A7%BA%CB%B9%E8%C7%C2%A7%D2%B9"/>
    <hyperlink ref="E376" r:id="rId369" display="http://hfo63.cfo.in.th/CheckDataDtl.aspx?orgid=04818&amp;balance=%A7%BA%B4%D8%C5%3Cbr/%3E%A7%BA%CA%D1%C1%BE%D1%B9%B8%EC%A1%D1%B9&amp;month=4&amp;year=2020&amp;thetype=%A7%BA%CB%B9%E8%C7%C2%A7%D2%B9"/>
    <hyperlink ref="E377" r:id="rId370" display="http://hfo63.cfo.in.th/CheckDataDtl.aspx?orgid=04820&amp;balance=%A7%BA%B4%D8%C5%3Cbr/%3E%A7%BA%CA%D1%C1%BE%D1%B9%B8%EC%A1%D1%B9&amp;month=4&amp;year=2020&amp;thetype=%A7%BA%CB%B9%E8%C7%C2%A7%D2%B9"/>
    <hyperlink ref="E378" r:id="rId371" display="http://hfo63.cfo.in.th/CheckDataDtl.aspx?orgid=04820&amp;balance=%A7%BA%B4%D8%C5%3Cbr/%3E%A7%BA%CA%D1%C1%BE%D1%B9%B8%EC%A1%D1%B9&amp;month=4&amp;year=2020&amp;thetype=%A7%BA%CB%B9%E8%C7%C2%A7%D2%B9"/>
    <hyperlink ref="E379" r:id="rId372" display="http://hfo63.cfo.in.th/CheckDataDtl.aspx?orgid=04821&amp;balance=%A7%BA%B4%D8%C5%3Cbr/%3E%A7%BA%CA%D1%C1%BE%D1%B9%B8%EC%A1%D1%B9&amp;month=4&amp;year=2020&amp;thetype=%A7%BA%CB%B9%E8%C7%C2%A7%D2%B9"/>
    <hyperlink ref="E380" r:id="rId373" display="http://hfo63.cfo.in.th/CheckDataDtl.aspx?orgid=04821&amp;balance=%A7%BA%B4%D8%C5%3Cbr/%3E%A7%BA%CA%D1%C1%BE%D1%B9%B8%EC%A1%D1%B9&amp;month=4&amp;year=2020&amp;thetype=%A7%BA%CB%B9%E8%C7%C2%A7%D2%B9"/>
    <hyperlink ref="E381" r:id="rId374" display="http://hfo63.cfo.in.th/CheckDataDtl.aspx?orgid=04822&amp;balance=%A7%BA%B4%D8%C5%3Cbr/%3E%A7%BA%CA%D1%C1%BE%D1%B9%B8%EC%A1%D1%B9&amp;month=4&amp;year=2020&amp;thetype=%A7%BA%CB%B9%E8%C7%C2%A7%D2%B9"/>
    <hyperlink ref="E382" r:id="rId375" display="http://hfo63.cfo.in.th/CheckDataDtl.aspx?orgid=04822&amp;balance=%A7%BA%B4%D8%C5%3Cbr/%3E%A7%BA%CA%D1%C1%BE%D1%B9%B8%EC%A1%D1%B9&amp;month=4&amp;year=2020&amp;thetype=%A7%BA%CB%B9%E8%C7%C2%A7%D2%B9"/>
    <hyperlink ref="E383" r:id="rId376" display="http://hfo63.cfo.in.th/CheckDataDtl.aspx?orgid=04823&amp;balance=%A7%BA%B4%D8%C5%3Cbr/%3E%A7%BA%CA%D1%C1%BE%D1%B9%B8%EC%A1%D1%B9&amp;month=4&amp;year=2020&amp;thetype=%A7%BA%CB%B9%E8%C7%C2%A7%D2%B9"/>
    <hyperlink ref="E384" r:id="rId377" display="http://hfo63.cfo.in.th/CheckDataDtl.aspx?orgid=04823&amp;balance=%A7%BA%B4%D8%C5%3Cbr/%3E%A7%BA%CA%D1%C1%BE%D1%B9%B8%EC%A1%D1%B9&amp;month=4&amp;year=2020&amp;thetype=%A7%BA%CB%B9%E8%C7%C2%A7%D2%B9"/>
    <hyperlink ref="E385" r:id="rId378" display="http://hfo63.cfo.in.th/CheckDataDtl.aspx?orgid=04824&amp;balance=%A7%BA%B4%D8%C5%3Cbr/%3E%A7%BA%CA%D1%C1%BE%D1%B9%B8%EC%A1%D1%B9&amp;month=4&amp;year=2020&amp;thetype=%A7%BA%CB%B9%E8%C7%C2%A7%D2%B9"/>
    <hyperlink ref="E386" r:id="rId379" display="http://hfo63.cfo.in.th/CheckDataDtl.aspx?orgid=04824&amp;balance=%A7%BA%B4%D8%C5%3Cbr/%3E%A7%BA%CA%D1%C1%BE%D1%B9%B8%EC%A1%D1%B9&amp;month=4&amp;year=2020&amp;thetype=%A7%BA%CB%B9%E8%C7%C2%A7%D2%B9"/>
    <hyperlink ref="E387" r:id="rId380" display="http://hfo63.cfo.in.th/CheckDataDtl.aspx?orgid=04825&amp;balance=%A7%BA%B4%D8%C5%3Cbr/%3E%A7%BA%CA%D1%C1%BE%D1%B9%B8%EC%A1%D1%B9&amp;month=4&amp;year=2020&amp;thetype=%A7%BA%CB%B9%E8%C7%C2%A7%D2%B9"/>
    <hyperlink ref="E388" r:id="rId381" display="http://hfo63.cfo.in.th/CheckDataDtl.aspx?orgid=04825&amp;balance=%A7%BA%B4%D8%C5%3Cbr/%3E%A7%BA%CA%D1%C1%BE%D1%B9%B8%EC%A1%D1%B9&amp;month=4&amp;year=2020&amp;thetype=%A7%BA%CB%B9%E8%C7%C2%A7%D2%B9"/>
    <hyperlink ref="E389" r:id="rId382" display="http://hfo63.cfo.in.th/CheckDataDtl.aspx?orgid=04826&amp;balance=%A7%BA%B4%D8%C5%3Cbr/%3E%A7%BA%CA%D1%C1%BE%D1%B9%B8%EC%A1%D1%B9&amp;month=4&amp;year=2020&amp;thetype=%A7%BA%CB%B9%E8%C7%C2%A7%D2%B9"/>
    <hyperlink ref="E390" r:id="rId383" display="http://hfo63.cfo.in.th/CheckDataDtl.aspx?orgid=04826&amp;balance=%A7%BA%B4%D8%C5%3Cbr/%3E%A7%BA%CA%D1%C1%BE%D1%B9%B8%EC%A1%D1%B9&amp;month=4&amp;year=2020&amp;thetype=%A7%BA%CB%B9%E8%C7%C2%A7%D2%B9"/>
    <hyperlink ref="E391" r:id="rId384" display="http://hfo63.cfo.in.th/CheckDataDtl.aspx?orgid=04827&amp;balance=%A7%BA%B4%D8%C5%3Cbr/%3E%A7%BA%CA%D1%C1%BE%D1%B9%B8%EC%A1%D1%B9&amp;month=4&amp;year=2020&amp;thetype=%A7%BA%CB%B9%E8%C7%C2%A7%D2%B9"/>
    <hyperlink ref="E392" r:id="rId385" display="http://hfo63.cfo.in.th/CheckDataDtl.aspx?orgid=04827&amp;balance=%A7%BA%B4%D8%C5%3Cbr/%3E%A7%BA%CA%D1%C1%BE%D1%B9%B8%EC%A1%D1%B9&amp;month=4&amp;year=2020&amp;thetype=%A7%BA%CB%B9%E8%C7%C2%A7%D2%B9"/>
    <hyperlink ref="E393" r:id="rId386" display="http://hfo63.cfo.in.th/CheckDataDtl.aspx?orgid=04843&amp;balance=%A7%BA%B4%D8%C5%3Cbr/%3E%A7%BA%CA%D1%C1%BE%D1%B9%B8%EC%A1%D1%B9&amp;month=4&amp;year=2020&amp;thetype=%A7%BA%CB%B9%E8%C7%C2%A7%D2%B9"/>
    <hyperlink ref="E394" r:id="rId387" display="http://hfo63.cfo.in.th/CheckDataDtl.aspx?orgid=04843&amp;balance=%A7%BA%B4%D8%C5%3Cbr/%3E%A7%BA%CA%D1%C1%BE%D1%B9%B8%EC%A1%D1%B9&amp;month=4&amp;year=2020&amp;thetype=%A7%BA%CB%B9%E8%C7%C2%A7%D2%B9"/>
    <hyperlink ref="E395" r:id="rId388" display="http://hfo63.cfo.in.th/CheckDataDtl.aspx?orgid=04844&amp;balance=%A7%BA%B4%D8%C5%3Cbr/%3E%A7%BA%CA%D1%C1%BE%D1%B9%B8%EC%A1%D1%B9&amp;month=4&amp;year=2020&amp;thetype=%A7%BA%CB%B9%E8%C7%C2%A7%D2%B9"/>
    <hyperlink ref="E396" r:id="rId389" display="http://hfo63.cfo.in.th/CheckDataDtl.aspx?orgid=04844&amp;balance=%A7%BA%B4%D8%C5%3Cbr/%3E%A7%BA%CA%D1%C1%BE%D1%B9%B8%EC%A1%D1%B9&amp;month=4&amp;year=2020&amp;thetype=%A7%BA%CB%B9%E8%C7%C2%A7%D2%B9"/>
    <hyperlink ref="E397" r:id="rId390" display="http://hfo63.cfo.in.th/CheckDataDtl.aspx?orgid=04845&amp;balance=%A7%BA%B4%D8%C5%3Cbr/%3E%A7%BA%CA%D1%C1%BE%D1%B9%B8%EC%A1%D1%B9&amp;month=4&amp;year=2020&amp;thetype=%A7%BA%CB%B9%E8%C7%C2%A7%D2%B9"/>
    <hyperlink ref="E398" r:id="rId391" display="http://hfo63.cfo.in.th/CheckDataDtl.aspx?orgid=04845&amp;balance=%A7%BA%B4%D8%C5%3Cbr/%3E%A7%BA%CA%D1%C1%BE%D1%B9%B8%EC%A1%D1%B9&amp;month=4&amp;year=2020&amp;thetype=%A7%BA%CB%B9%E8%C7%C2%A7%D2%B9"/>
    <hyperlink ref="E399" r:id="rId392" display="http://hfo63.cfo.in.th/CheckDataDtl.aspx?orgid=04846&amp;balance=%A7%BA%B4%D8%C5%3Cbr/%3E%A7%BA%CA%D1%C1%BE%D1%B9%B8%EC%A1%D1%B9&amp;month=4&amp;year=2020&amp;thetype=%A7%BA%CB%B9%E8%C7%C2%A7%D2%B9"/>
    <hyperlink ref="E400" r:id="rId393" display="http://hfo63.cfo.in.th/CheckDataDtl.aspx?orgid=04846&amp;balance=%A7%BA%B4%D8%C5%3Cbr/%3E%A7%BA%CA%D1%C1%BE%D1%B9%B8%EC%A1%D1%B9&amp;month=4&amp;year=2020&amp;thetype=%A7%BA%CB%B9%E8%C7%C2%A7%D2%B9"/>
    <hyperlink ref="E401" r:id="rId394" display="http://hfo63.cfo.in.th/CheckDataDtl.aspx?orgid=04847&amp;balance=%A7%BA%B4%D8%C5%3Cbr/%3E%A7%BA%CA%D1%C1%BE%D1%B9%B8%EC%A1%D1%B9&amp;month=4&amp;year=2020&amp;thetype=%A7%BA%CB%B9%E8%C7%C2%A7%D2%B9"/>
    <hyperlink ref="E402" r:id="rId395" display="http://hfo63.cfo.in.th/CheckDataDtl.aspx?orgid=04847&amp;balance=%A7%BA%B4%D8%C5%3Cbr/%3E%A7%BA%CA%D1%C1%BE%D1%B9%B8%EC%A1%D1%B9&amp;month=4&amp;year=2020&amp;thetype=%A7%BA%CB%B9%E8%C7%C2%A7%D2%B9"/>
    <hyperlink ref="E403" r:id="rId396" display="http://hfo63.cfo.in.th/CheckDataDtl.aspx?orgid=04848&amp;balance=%A7%BA%B4%D8%C5%3Cbr/%3E%A7%BA%CA%D1%C1%BE%D1%B9%B8%EC%A1%D1%B9&amp;month=4&amp;year=2020&amp;thetype=%A7%BA%CB%B9%E8%C7%C2%A7%D2%B9"/>
    <hyperlink ref="E404" r:id="rId397" display="http://hfo63.cfo.in.th/CheckDataDtl.aspx?orgid=04848&amp;balance=%A7%BA%B4%D8%C5%3Cbr/%3E%A7%BA%CA%D1%C1%BE%D1%B9%B8%EC%A1%D1%B9&amp;month=4&amp;year=2020&amp;thetype=%A7%BA%CB%B9%E8%C7%C2%A7%D2%B9"/>
    <hyperlink ref="E405" r:id="rId398" display="http://hfo63.cfo.in.th/CheckDataDtl.aspx?orgid=04849&amp;balance=%A7%BA%B4%D8%C5%3Cbr/%3E%A7%BA%CA%D1%C1%BE%D1%B9%B8%EC%A1%D1%B9&amp;month=4&amp;year=2020&amp;thetype=%A7%BA%CB%B9%E8%C7%C2%A7%D2%B9"/>
    <hyperlink ref="E406" r:id="rId399" display="http://hfo63.cfo.in.th/CheckDataDtl.aspx?orgid=04849&amp;balance=%A7%BA%B4%D8%C5%3Cbr/%3E%A7%BA%CA%D1%C1%BE%D1%B9%B8%EC%A1%D1%B9&amp;month=4&amp;year=2020&amp;thetype=%A7%BA%CB%B9%E8%C7%C2%A7%D2%B9"/>
    <hyperlink ref="E407" r:id="rId400" display="http://hfo63.cfo.in.th/CheckDataDtl.aspx?orgid=04850&amp;balance=%A7%BA%B4%D8%C5%3Cbr/%3E%A7%BA%CA%D1%C1%BE%D1%B9%B8%EC%A1%D1%B9&amp;month=4&amp;year=2020&amp;thetype=%A7%BA%CB%B9%E8%C7%C2%A7%D2%B9"/>
    <hyperlink ref="E408" r:id="rId401" display="http://hfo63.cfo.in.th/CheckDataDtl.aspx?orgid=04850&amp;balance=%A7%BA%B4%D8%C5%3Cbr/%3E%A7%BA%CA%D1%C1%BE%D1%B9%B8%EC%A1%D1%B9&amp;month=4&amp;year=2020&amp;thetype=%A7%BA%CB%B9%E8%C7%C2%A7%D2%B9"/>
    <hyperlink ref="E409" r:id="rId402" display="http://hfo63.cfo.in.th/CheckDataDtl.aspx?orgid=04851&amp;balance=%A7%BA%B4%D8%C5%3Cbr/%3E%A7%BA%CA%D1%C1%BE%D1%B9%B8%EC%A1%D1%B9&amp;month=4&amp;year=2020&amp;thetype=%A7%BA%CB%B9%E8%C7%C2%A7%D2%B9"/>
    <hyperlink ref="E410" r:id="rId403" display="http://hfo63.cfo.in.th/CheckDataDtl.aspx?orgid=04851&amp;balance=%A7%BA%B4%D8%C5%3Cbr/%3E%A7%BA%CA%D1%C1%BE%D1%B9%B8%EC%A1%D1%B9&amp;month=4&amp;year=2020&amp;thetype=%A7%BA%CB%B9%E8%C7%C2%A7%D2%B9"/>
    <hyperlink ref="E411" r:id="rId404" display="http://hfo63.cfo.in.th/CheckDataDtl.aspx?orgid=04852&amp;balance=%A7%BA%B4%D8%C5%3Cbr/%3E%A7%BA%CA%D1%C1%BE%D1%B9%B8%EC%A1%D1%B9&amp;month=4&amp;year=2020&amp;thetype=%A7%BA%CB%B9%E8%C7%C2%A7%D2%B9"/>
    <hyperlink ref="E412" r:id="rId405" display="http://hfo63.cfo.in.th/CheckDataDtl.aspx?orgid=04852&amp;balance=%A7%BA%B4%D8%C5%3Cbr/%3E%A7%BA%CA%D1%C1%BE%D1%B9%B8%EC%A1%D1%B9&amp;month=4&amp;year=2020&amp;thetype=%A7%BA%CB%B9%E8%C7%C2%A7%D2%B9"/>
    <hyperlink ref="E413" r:id="rId406" display="http://hfo63.cfo.in.th/CheckDataDtl.aspx?orgid=04869&amp;balance=%A7%BA%B4%D8%C5%3Cbr/%3E%A7%BA%CA%D1%C1%BE%D1%B9%B8%EC%A1%D1%B9&amp;month=4&amp;year=2020&amp;thetype=%A7%BA%CB%B9%E8%C7%C2%A7%D2%B9"/>
    <hyperlink ref="E414" r:id="rId407" display="http://hfo63.cfo.in.th/CheckDataDtl.aspx?orgid=04869&amp;balance=%A7%BA%B4%D8%C5%3Cbr/%3E%A7%BA%CA%D1%C1%BE%D1%B9%B8%EC%A1%D1%B9&amp;month=4&amp;year=2020&amp;thetype=%A7%BA%CB%B9%E8%C7%C2%A7%D2%B9"/>
    <hyperlink ref="E415" r:id="rId408" display="http://hfo63.cfo.in.th/CheckDataDtl.aspx?orgid=04870&amp;balance=%A7%BA%B4%D8%C5%3Cbr/%3E%A7%BA%CA%D1%C1%BE%D1%B9%B8%EC%A1%D1%B9&amp;month=4&amp;year=2020&amp;thetype=%A7%BA%CB%B9%E8%C7%C2%A7%D2%B9"/>
    <hyperlink ref="E416" r:id="rId409" display="http://hfo63.cfo.in.th/CheckDataDtl.aspx?orgid=04870&amp;balance=%A7%BA%B4%D8%C5%3Cbr/%3E%A7%BA%CA%D1%C1%BE%D1%B9%B8%EC%A1%D1%B9&amp;month=4&amp;year=2020&amp;thetype=%A7%BA%CB%B9%E8%C7%C2%A7%D2%B9"/>
    <hyperlink ref="E417" r:id="rId410" display="http://hfo63.cfo.in.th/CheckDataDtl.aspx?orgid=04871&amp;balance=%A7%BA%B4%D8%C5%3Cbr/%3E%A7%BA%CA%D1%C1%BE%D1%B9%B8%EC%A1%D1%B9&amp;month=4&amp;year=2020&amp;thetype=%A7%BA%CB%B9%E8%C7%C2%A7%D2%B9"/>
    <hyperlink ref="E418" r:id="rId411" display="http://hfo63.cfo.in.th/CheckDataDtl.aspx?orgid=04871&amp;balance=%A7%BA%B4%D8%C5%3Cbr/%3E%A7%BA%CA%D1%C1%BE%D1%B9%B8%EC%A1%D1%B9&amp;month=4&amp;year=2020&amp;thetype=%A7%BA%CB%B9%E8%C7%C2%A7%D2%B9"/>
    <hyperlink ref="E419" r:id="rId412" display="http://hfo63.cfo.in.th/CheckDataDtl.aspx?orgid=04872&amp;balance=%A7%BA%B4%D8%C5%3Cbr/%3E%A7%BA%CA%D1%C1%BE%D1%B9%B8%EC%A1%D1%B9&amp;month=4&amp;year=2020&amp;thetype=%A7%BA%CB%B9%E8%C7%C2%A7%D2%B9"/>
    <hyperlink ref="E420" r:id="rId413" display="http://hfo63.cfo.in.th/CheckDataDtl.aspx?orgid=04872&amp;balance=%A7%BA%B4%D8%C5%3Cbr/%3E%A7%BA%CA%D1%C1%BE%D1%B9%B8%EC%A1%D1%B9&amp;month=4&amp;year=2020&amp;thetype=%A7%BA%CB%B9%E8%C7%C2%A7%D2%B9"/>
    <hyperlink ref="E421" r:id="rId414" display="http://hfo63.cfo.in.th/CheckDataDtl.aspx?orgid=04873&amp;balance=%A7%BA%B4%D8%C5%3Cbr/%3E%A7%BA%CA%D1%C1%BE%D1%B9%B8%EC%A1%D1%B9&amp;month=4&amp;year=2020&amp;thetype=%A7%BA%CB%B9%E8%C7%C2%A7%D2%B9"/>
    <hyperlink ref="E422" r:id="rId415" display="http://hfo63.cfo.in.th/CheckDataDtl.aspx?orgid=04873&amp;balance=%A7%BA%B4%D8%C5%3Cbr/%3E%A7%BA%CA%D1%C1%BE%D1%B9%B8%EC%A1%D1%B9&amp;month=4&amp;year=2020&amp;thetype=%A7%BA%CB%B9%E8%C7%C2%A7%D2%B9"/>
    <hyperlink ref="E423" r:id="rId416" display="http://hfo63.cfo.in.th/CheckDataDtl.aspx?orgid=04874&amp;balance=%A7%BA%B4%D8%C5%3Cbr/%3E%A7%BA%CA%D1%C1%BE%D1%B9%B8%EC%A1%D1%B9&amp;month=4&amp;year=2020&amp;thetype=%A7%BA%CB%B9%E8%C7%C2%A7%D2%B9"/>
    <hyperlink ref="E424" r:id="rId417" display="http://hfo63.cfo.in.th/CheckDataDtl.aspx?orgid=04874&amp;balance=%A7%BA%B4%D8%C5%3Cbr/%3E%A7%BA%CA%D1%C1%BE%D1%B9%B8%EC%A1%D1%B9&amp;month=4&amp;year=2020&amp;thetype=%A7%BA%CB%B9%E8%C7%C2%A7%D2%B9"/>
    <hyperlink ref="E425" r:id="rId418" display="http://hfo63.cfo.in.th/CheckDataDtl.aspx?orgid=04875&amp;balance=%A7%BA%B4%D8%C5%3Cbr/%3E%A7%BA%CA%D1%C1%BE%D1%B9%B8%EC%A1%D1%B9&amp;month=4&amp;year=2020&amp;thetype=%A7%BA%CB%B9%E8%C7%C2%A7%D2%B9"/>
    <hyperlink ref="E426" r:id="rId419" display="http://hfo63.cfo.in.th/CheckDataDtl.aspx?orgid=04875&amp;balance=%A7%BA%B4%D8%C5%3Cbr/%3E%A7%BA%CA%D1%C1%BE%D1%B9%B8%EC%A1%D1%B9&amp;month=4&amp;year=2020&amp;thetype=%A7%BA%CB%B9%E8%C7%C2%A7%D2%B9"/>
    <hyperlink ref="E427" r:id="rId420" display="http://hfo63.cfo.in.th/CheckDataDtl.aspx?orgid=04876&amp;balance=%A7%BA%B4%D8%C5%3Cbr/%3E%A7%BA%CA%D1%C1%BE%D1%B9%B8%EC%A1%D1%B9&amp;month=4&amp;year=2020&amp;thetype=%A7%BA%CB%B9%E8%C7%C2%A7%D2%B9"/>
    <hyperlink ref="E428" r:id="rId421" display="http://hfo63.cfo.in.th/CheckDataDtl.aspx?orgid=04876&amp;balance=%A7%BA%B4%D8%C5%3Cbr/%3E%A7%BA%CA%D1%C1%BE%D1%B9%B8%EC%A1%D1%B9&amp;month=4&amp;year=2020&amp;thetype=%A7%BA%CB%B9%E8%C7%C2%A7%D2%B9"/>
    <hyperlink ref="E429" r:id="rId422" display="http://hfo63.cfo.in.th/CheckDataDtl.aspx?orgid=04877&amp;balance=%A7%BA%B4%D8%C5%3Cbr/%3E%A7%BA%CA%D1%C1%BE%D1%B9%B8%EC%A1%D1%B9&amp;month=4&amp;year=2020&amp;thetype=%A7%BA%CB%B9%E8%C7%C2%A7%D2%B9"/>
    <hyperlink ref="E430" r:id="rId423" display="http://hfo63.cfo.in.th/CheckDataDtl.aspx?orgid=04877&amp;balance=%A7%BA%B4%D8%C5%3Cbr/%3E%A7%BA%CA%D1%C1%BE%D1%B9%B8%EC%A1%D1%B9&amp;month=4&amp;year=2020&amp;thetype=%A7%BA%CB%B9%E8%C7%C2%A7%D2%B9"/>
    <hyperlink ref="E431" r:id="rId424" display="http://hfo63.cfo.in.th/CheckDataDtl.aspx?orgid=04878&amp;balance=%A7%BA%B4%D8%C5%3Cbr/%3E%A7%BA%CA%D1%C1%BE%D1%B9%B8%EC%A1%D1%B9&amp;month=4&amp;year=2020&amp;thetype=%A7%BA%CB%B9%E8%C7%C2%A7%D2%B9"/>
    <hyperlink ref="E432" r:id="rId425" display="http://hfo63.cfo.in.th/CheckDataDtl.aspx?orgid=04878&amp;balance=%A7%BA%B4%D8%C5%3Cbr/%3E%A7%BA%CA%D1%C1%BE%D1%B9%B8%EC%A1%D1%B9&amp;month=4&amp;year=2020&amp;thetype=%A7%BA%CB%B9%E8%C7%C2%A7%D2%B9"/>
    <hyperlink ref="E433" r:id="rId426" display="http://hfo63.cfo.in.th/CheckDataDtl.aspx?orgid=04879&amp;balance=%A7%BA%B4%D8%C5%3Cbr/%3E%A7%BA%CA%D1%C1%BE%D1%B9%B8%EC%A1%D1%B9&amp;month=4&amp;year=2020&amp;thetype=%A7%BA%CB%B9%E8%C7%C2%A7%D2%B9"/>
    <hyperlink ref="E434" r:id="rId427" display="http://hfo63.cfo.in.th/CheckDataDtl.aspx?orgid=04879&amp;balance=%A7%BA%B4%D8%C5%3Cbr/%3E%A7%BA%CA%D1%C1%BE%D1%B9%B8%EC%A1%D1%B9&amp;month=4&amp;year=2020&amp;thetype=%A7%BA%CB%B9%E8%C7%C2%A7%D2%B9"/>
    <hyperlink ref="E435" r:id="rId428" display="http://hfo63.cfo.in.th/CheckDataDtl.aspx?orgid=04880&amp;balance=%A7%BA%B4%D8%C5%3Cbr/%3E%A7%BA%CA%D1%C1%BE%D1%B9%B8%EC%A1%D1%B9&amp;month=4&amp;year=2020&amp;thetype=%A7%BA%CB%B9%E8%C7%C2%A7%D2%B9"/>
    <hyperlink ref="E436" r:id="rId429" display="http://hfo63.cfo.in.th/CheckDataDtl.aspx?orgid=04880&amp;balance=%A7%BA%B4%D8%C5%3Cbr/%3E%A7%BA%CA%D1%C1%BE%D1%B9%B8%EC%A1%D1%B9&amp;month=4&amp;year=2020&amp;thetype=%A7%BA%CB%B9%E8%C7%C2%A7%D2%B9"/>
    <hyperlink ref="E437" r:id="rId430" display="http://hfo63.cfo.in.th/CheckDataDtl.aspx?orgid=04881&amp;balance=%A7%BA%B4%D8%C5%3Cbr/%3E%A7%BA%CA%D1%C1%BE%D1%B9%B8%EC%A1%D1%B9&amp;month=4&amp;year=2020&amp;thetype=%A7%BA%CB%B9%E8%C7%C2%A7%D2%B9"/>
    <hyperlink ref="E438" r:id="rId431" display="http://hfo63.cfo.in.th/CheckDataDtl.aspx?orgid=04881&amp;balance=%A7%BA%B4%D8%C5%3Cbr/%3E%A7%BA%CA%D1%C1%BE%D1%B9%B8%EC%A1%D1%B9&amp;month=4&amp;year=2020&amp;thetype=%A7%BA%CB%B9%E8%C7%C2%A7%D2%B9"/>
    <hyperlink ref="E439" r:id="rId432" display="http://hfo63.cfo.in.th/CheckDataDtl.aspx?orgid=04882&amp;balance=%A7%BA%B4%D8%C5%3Cbr/%3E%A7%BA%CA%D1%C1%BE%D1%B9%B8%EC%A1%D1%B9&amp;month=4&amp;year=2020&amp;thetype=%A7%BA%CB%B9%E8%C7%C2%A7%D2%B9"/>
    <hyperlink ref="E440" r:id="rId433" display="http://hfo63.cfo.in.th/CheckDataDtl.aspx?orgid=04882&amp;balance=%A7%BA%B4%D8%C5%3Cbr/%3E%A7%BA%CA%D1%C1%BE%D1%B9%B8%EC%A1%D1%B9&amp;month=4&amp;year=2020&amp;thetype=%A7%BA%CB%B9%E8%C7%C2%A7%D2%B9"/>
    <hyperlink ref="E441" r:id="rId434" display="http://hfo63.cfo.in.th/CheckDataDtl.aspx?orgid=04883&amp;balance=%A7%BA%B4%D8%C5%3Cbr/%3E%A7%BA%CA%D1%C1%BE%D1%B9%B8%EC%A1%D1%B9&amp;month=4&amp;year=2020&amp;thetype=%A7%BA%CB%B9%E8%C7%C2%A7%D2%B9"/>
    <hyperlink ref="E442" r:id="rId435" display="http://hfo63.cfo.in.th/CheckDataDtl.aspx?orgid=04883&amp;balance=%A7%BA%B4%D8%C5%3Cbr/%3E%A7%BA%CA%D1%C1%BE%D1%B9%B8%EC%A1%D1%B9&amp;month=4&amp;year=2020&amp;thetype=%A7%BA%CB%B9%E8%C7%C2%A7%D2%B9"/>
    <hyperlink ref="E443" r:id="rId436" display="http://hfo63.cfo.in.th/CheckDataDtl.aspx?orgid=04884&amp;balance=%A7%BA%B4%D8%C5%3Cbr/%3E%A7%BA%CA%D1%C1%BE%D1%B9%B8%EC%A1%D1%B9&amp;month=4&amp;year=2020&amp;thetype=%A7%BA%CB%B9%E8%C7%C2%A7%D2%B9"/>
    <hyperlink ref="E444" r:id="rId437" display="http://hfo63.cfo.in.th/CheckDataDtl.aspx?orgid=04884&amp;balance=%A7%BA%B4%D8%C5%3Cbr/%3E%A7%BA%CA%D1%C1%BE%D1%B9%B8%EC%A1%D1%B9&amp;month=4&amp;year=2020&amp;thetype=%A7%BA%CB%B9%E8%C7%C2%A7%D2%B9"/>
    <hyperlink ref="E445" r:id="rId438" display="http://hfo63.cfo.in.th/CheckDataDtl.aspx?orgid=04885&amp;balance=%A7%BA%B4%D8%C5%3Cbr/%3E%A7%BA%CA%D1%C1%BE%D1%B9%B8%EC%A1%D1%B9&amp;month=4&amp;year=2020&amp;thetype=%A7%BA%CB%B9%E8%C7%C2%A7%D2%B9"/>
    <hyperlink ref="E446" r:id="rId439" display="http://hfo63.cfo.in.th/CheckDataDtl.aspx?orgid=04885&amp;balance=%A7%BA%B4%D8%C5%3Cbr/%3E%A7%BA%CA%D1%C1%BE%D1%B9%B8%EC%A1%D1%B9&amp;month=4&amp;year=2020&amp;thetype=%A7%BA%CB%B9%E8%C7%C2%A7%D2%B9"/>
    <hyperlink ref="E447" r:id="rId440" display="http://hfo63.cfo.in.th/CheckDataDtl.aspx?orgid=04886&amp;balance=%A7%BA%B4%D8%C5%3Cbr/%3E%A7%BA%CA%D1%C1%BE%D1%B9%B8%EC%A1%D1%B9&amp;month=4&amp;year=2020&amp;thetype=%A7%BA%CB%B9%E8%C7%C2%A7%D2%B9"/>
    <hyperlink ref="E448" r:id="rId441" display="http://hfo63.cfo.in.th/CheckDataDtl.aspx?orgid=04886&amp;balance=%A7%BA%B4%D8%C5%3Cbr/%3E%A7%BA%CA%D1%C1%BE%D1%B9%B8%EC%A1%D1%B9&amp;month=4&amp;year=2020&amp;thetype=%A7%BA%CB%B9%E8%C7%C2%A7%D2%B9"/>
    <hyperlink ref="E449" r:id="rId442" display="http://hfo63.cfo.in.th/CheckDataDtl.aspx?orgid=04887&amp;balance=%A7%BA%B4%D8%C5%3Cbr/%3E%A7%BA%CA%D1%C1%BE%D1%B9%B8%EC%A1%D1%B9&amp;month=4&amp;year=2020&amp;thetype=%A7%BA%CB%B9%E8%C7%C2%A7%D2%B9"/>
    <hyperlink ref="E450" r:id="rId443" display="http://hfo63.cfo.in.th/CheckDataDtl.aspx?orgid=04887&amp;balance=%A7%BA%B4%D8%C5%3Cbr/%3E%A7%BA%CA%D1%C1%BE%D1%B9%B8%EC%A1%D1%B9&amp;month=4&amp;year=2020&amp;thetype=%A7%BA%CB%B9%E8%C7%C2%A7%D2%B9"/>
    <hyperlink ref="E451" r:id="rId444" display="http://hfo63.cfo.in.th/CheckDataDtl.aspx?orgid=04888&amp;balance=%A7%BA%B4%D8%C5%3Cbr/%3E%A7%BA%CA%D1%C1%BE%D1%B9%B8%EC%A1%D1%B9&amp;month=4&amp;year=2020&amp;thetype=%A7%BA%CB%B9%E8%C7%C2%A7%D2%B9"/>
    <hyperlink ref="E452" r:id="rId445" display="http://hfo63.cfo.in.th/CheckDataDtl.aspx?orgid=04888&amp;balance=%A7%BA%B4%D8%C5%3Cbr/%3E%A7%BA%CA%D1%C1%BE%D1%B9%B8%EC%A1%D1%B9&amp;month=4&amp;year=2020&amp;thetype=%A7%BA%CB%B9%E8%C7%C2%A7%D2%B9"/>
    <hyperlink ref="E453" r:id="rId446" display="http://hfo63.cfo.in.th/CheckDataDtl.aspx?orgid=04889&amp;balance=%A7%BA%B4%D8%C5%3Cbr/%3E%A7%BA%CA%D1%C1%BE%D1%B9%B8%EC%A1%D1%B9&amp;month=4&amp;year=2020&amp;thetype=%A7%BA%CB%B9%E8%C7%C2%A7%D2%B9"/>
    <hyperlink ref="E454" r:id="rId447" display="http://hfo63.cfo.in.th/CheckDataDtl.aspx?orgid=04889&amp;balance=%A7%BA%B4%D8%C5%3Cbr/%3E%A7%BA%CA%D1%C1%BE%D1%B9%B8%EC%A1%D1%B9&amp;month=4&amp;year=2020&amp;thetype=%A7%BA%CB%B9%E8%C7%C2%A7%D2%B9"/>
    <hyperlink ref="E455" r:id="rId448" display="http://hfo63.cfo.in.th/CheckDataDtl.aspx?orgid=04890&amp;balance=%A7%BA%B4%D8%C5%3Cbr/%3E%A7%BA%CA%D1%C1%BE%D1%B9%B8%EC%A1%D1%B9&amp;month=4&amp;year=2020&amp;thetype=%A7%BA%CB%B9%E8%C7%C2%A7%D2%B9"/>
    <hyperlink ref="E456" r:id="rId449" display="http://hfo63.cfo.in.th/CheckDataDtl.aspx?orgid=04890&amp;balance=%A7%BA%B4%D8%C5%3Cbr/%3E%A7%BA%CA%D1%C1%BE%D1%B9%B8%EC%A1%D1%B9&amp;month=4&amp;year=2020&amp;thetype=%A7%BA%CB%B9%E8%C7%C2%A7%D2%B9"/>
    <hyperlink ref="E457" r:id="rId450" display="http://hfo63.cfo.in.th/CheckDataDtl.aspx?orgid=04891&amp;balance=%A7%BA%B4%D8%C5%3Cbr/%3E%A7%BA%CA%D1%C1%BE%D1%B9%B8%EC%A1%D1%B9&amp;month=4&amp;year=2020&amp;thetype=%A7%BA%CB%B9%E8%C7%C2%A7%D2%B9"/>
    <hyperlink ref="E458" r:id="rId451" display="http://hfo63.cfo.in.th/CheckDataDtl.aspx?orgid=04891&amp;balance=%A7%BA%B4%D8%C5%3Cbr/%3E%A7%BA%CA%D1%C1%BE%D1%B9%B8%EC%A1%D1%B9&amp;month=4&amp;year=2020&amp;thetype=%A7%BA%CB%B9%E8%C7%C2%A7%D2%B9"/>
    <hyperlink ref="E459" r:id="rId452" display="http://hfo63.cfo.in.th/CheckDataDtl.aspx?orgid=04892&amp;balance=%A7%BA%B4%D8%C5%3Cbr/%3E%A7%BA%CA%D1%C1%BE%D1%B9%B8%EC%A1%D1%B9&amp;month=4&amp;year=2020&amp;thetype=%A7%BA%CB%B9%E8%C7%C2%A7%D2%B9"/>
    <hyperlink ref="E460" r:id="rId453" display="http://hfo63.cfo.in.th/CheckDataDtl.aspx?orgid=04892&amp;balance=%A7%BA%B4%D8%C5%3Cbr/%3E%A7%BA%CA%D1%C1%BE%D1%B9%B8%EC%A1%D1%B9&amp;month=4&amp;year=2020&amp;thetype=%A7%BA%CB%B9%E8%C7%C2%A7%D2%B9"/>
    <hyperlink ref="E461" r:id="rId454" display="http://hfo63.cfo.in.th/CheckDataDtl.aspx?orgid=04893&amp;balance=%A7%BA%B4%D8%C5%3Cbr/%3E%A7%BA%CA%D1%C1%BE%D1%B9%B8%EC%A1%D1%B9&amp;month=4&amp;year=2020&amp;thetype=%A7%BA%CB%B9%E8%C7%C2%A7%D2%B9"/>
    <hyperlink ref="E462" r:id="rId455" display="http://hfo63.cfo.in.th/CheckDataDtl.aspx?orgid=04893&amp;balance=%A7%BA%B4%D8%C5%3Cbr/%3E%A7%BA%CA%D1%C1%BE%D1%B9%B8%EC%A1%D1%B9&amp;month=4&amp;year=2020&amp;thetype=%A7%BA%CB%B9%E8%C7%C2%A7%D2%B9"/>
    <hyperlink ref="E463" r:id="rId456" display="http://hfo63.cfo.in.th/CheckDataDtl.aspx?orgid=04894&amp;balance=%A7%BA%B4%D8%C5%3Cbr/%3E%A7%BA%CA%D1%C1%BE%D1%B9%B8%EC%A1%D1%B9&amp;month=4&amp;year=2020&amp;thetype=%A7%BA%CB%B9%E8%C7%C2%A7%D2%B9"/>
    <hyperlink ref="E464" r:id="rId457" display="http://hfo63.cfo.in.th/CheckDataDtl.aspx?orgid=04894&amp;balance=%A7%BA%B4%D8%C5%3Cbr/%3E%A7%BA%CA%D1%C1%BE%D1%B9%B8%EC%A1%D1%B9&amp;month=4&amp;year=2020&amp;thetype=%A7%BA%CB%B9%E8%C7%C2%A7%D2%B9"/>
    <hyperlink ref="E465" r:id="rId458" display="http://hfo63.cfo.in.th/CheckDataDtl.aspx?orgid=04895&amp;balance=%A7%BA%B4%D8%C5%3Cbr/%3E%A7%BA%CA%D1%C1%BE%D1%B9%B8%EC%A1%D1%B9&amp;month=4&amp;year=2020&amp;thetype=%A7%BA%CB%B9%E8%C7%C2%A7%D2%B9"/>
    <hyperlink ref="E466" r:id="rId459" display="http://hfo63.cfo.in.th/CheckDataDtl.aspx?orgid=04895&amp;balance=%A7%BA%B4%D8%C5%3Cbr/%3E%A7%BA%CA%D1%C1%BE%D1%B9%B8%EC%A1%D1%B9&amp;month=4&amp;year=2020&amp;thetype=%A7%BA%CB%B9%E8%C7%C2%A7%D2%B9"/>
    <hyperlink ref="E467" r:id="rId460" display="http://hfo63.cfo.in.th/CheckDataDtl.aspx?orgid=10240&amp;balance=%A7%BA%B4%D8%C5%3Cbr/%3E%A7%BA%CA%D1%C1%BE%D1%B9%B8%EC%A1%D1%B9&amp;month=4&amp;year=2020&amp;thetype=%A7%BA%CB%B9%E8%C7%C2%A7%D2%B9"/>
    <hyperlink ref="E468" r:id="rId461" display="http://hfo63.cfo.in.th/CheckDataDtl.aspx?orgid=10240&amp;balance=%A7%BA%B4%D8%C5%3Cbr/%3E%A7%BA%CA%D1%C1%BE%D1%B9%B8%EC%A1%D1%B9&amp;month=4&amp;year=2020&amp;thetype=%A7%BA%CB%B9%E8%C7%C2%A7%D2%B9"/>
    <hyperlink ref="E469" r:id="rId462" display="http://hfo63.cfo.in.th/CheckDataDtl.aspx?orgid=10243&amp;balance=%A7%BA%B4%D8%C5%3Cbr/%3E%A7%BA%CA%D1%C1%BE%D1%B9%B8%EC%A1%D1%B9&amp;month=4&amp;year=2020&amp;thetype=%A7%BA%CB%B9%E8%C7%C2%A7%D2%B9"/>
    <hyperlink ref="E470" r:id="rId463" display="http://hfo63.cfo.in.th/CheckDataDtl.aspx?orgid=10243&amp;balance=%A7%BA%B4%D8%C5%3Cbr/%3E%A7%BA%CA%D1%C1%BE%D1%B9%B8%EC%A1%D1%B9&amp;month=4&amp;year=2020&amp;thetype=%A7%BA%CB%B9%E8%C7%C2%A7%D2%B9"/>
    <hyperlink ref="E471" r:id="rId464" display="http://hfo63.cfo.in.th/CheckDataDtl.aspx?orgid=11040&amp;balance=%A7%BA%B4%D8%C5%3Cbr/%3E%A7%BA%CA%D1%C1%BE%D1%B9%B8%EC%A1%D1%B9&amp;month=4&amp;year=2020&amp;thetype=%A7%BA%CB%B9%E8%C7%C2%A7%D2%B9"/>
    <hyperlink ref="E472" r:id="rId465" display="http://hfo63.cfo.in.th/CheckDataDtl.aspx?orgid=11040&amp;balance=%A7%BA%B4%D8%C5%3Cbr/%3E%A7%BA%CA%D1%C1%BE%D1%B9%B8%EC%A1%D1%B9&amp;month=4&amp;year=2020&amp;thetype=%A7%BA%CB%B9%E8%C7%C2%A7%D2%B9"/>
    <hyperlink ref="E473" r:id="rId466" display="http://hfo63.cfo.in.th/CheckDataDtl.aspx?orgid=11041&amp;balance=%A7%BA%B4%D8%C5%3Cbr/%3E%A7%BA%CA%D1%C1%BE%D1%B9%B8%EC%A1%D1%B9&amp;month=4&amp;year=2020&amp;thetype=%A7%BA%CB%B9%E8%C7%C2%A7%D2%B9"/>
    <hyperlink ref="E474" r:id="rId467" display="http://hfo63.cfo.in.th/CheckDataDtl.aspx?orgid=11041&amp;balance=%A7%BA%B4%D8%C5%3Cbr/%3E%A7%BA%CA%D1%C1%BE%D1%B9%B8%EC%A1%D1%B9&amp;month=4&amp;year=2020&amp;thetype=%A7%BA%CB%B9%E8%C7%C2%A7%D2%B9"/>
    <hyperlink ref="E475" r:id="rId468" display="http://hfo63.cfo.in.th/CheckDataDtl.aspx?orgid=11043&amp;balance=%A7%BA%B4%D8%C5%3Cbr/%3E%A7%BA%CA%D1%C1%BE%D1%B9%B8%EC%A1%D1%B9&amp;month=4&amp;year=2020&amp;thetype=%A7%BA%CB%B9%E8%C7%C2%A7%D2%B9"/>
    <hyperlink ref="E476" r:id="rId469" display="http://hfo63.cfo.in.th/CheckDataDtl.aspx?orgid=11043&amp;balance=%A7%BA%B4%D8%C5%3Cbr/%3E%A7%BA%CA%D1%C1%BE%D1%B9%B8%EC%A1%D1%B9&amp;month=4&amp;year=2020&amp;thetype=%A7%BA%CB%B9%E8%C7%C2%A7%D2%B9"/>
    <hyperlink ref="E477" r:id="rId470" display="http://hfo63.cfo.in.th/CheckDataDtl.aspx?orgid=11046&amp;balance=%A7%BA%B4%D8%C5%3Cbr/%3E%A7%BA%CA%D1%C1%BE%D1%B9%B8%EC%A1%D1%B9&amp;month=4&amp;year=2020&amp;thetype=%A7%BA%CB%B9%E8%C7%C2%A7%D2%B9"/>
    <hyperlink ref="E478" r:id="rId471" display="http://hfo63.cfo.in.th/CheckDataDtl.aspx?orgid=11046&amp;balance=%A7%BA%B4%D8%C5%3Cbr/%3E%A7%BA%CA%D1%C1%BE%D1%B9%B8%EC%A1%D1%B9&amp;month=4&amp;year=2020&amp;thetype=%A7%BA%CB%B9%E8%C7%C2%A7%D2%B9"/>
    <hyperlink ref="E479" r:id="rId472" display="http://hfo63.cfo.in.th/CheckDataDtl.aspx?orgid=11047&amp;balance=%A7%BA%B4%D8%C5%3Cbr/%3E%A7%BA%CA%D1%C1%BE%D1%B9%B8%EC%A1%D1%B9&amp;month=4&amp;year=2020&amp;thetype=%A7%BA%CB%B9%E8%C7%C2%A7%D2%B9"/>
    <hyperlink ref="E480" r:id="rId473" display="http://hfo63.cfo.in.th/CheckDataDtl.aspx?orgid=11047&amp;balance=%A7%BA%B4%D8%C5%3Cbr/%3E%A7%BA%CA%D1%C1%BE%D1%B9%B8%EC%A1%D1%B9&amp;month=4&amp;year=2020&amp;thetype=%A7%BA%CB%B9%E8%C7%C2%A7%D2%B9"/>
    <hyperlink ref="E481" r:id="rId474" display="http://hfo63.cfo.in.th/CheckDataDtl.aspx?orgid=11048&amp;balance=%A7%BA%B4%D8%C5%3Cbr/%3E%A7%BA%CA%D1%C1%BE%D1%B9%B8%EC%A1%D1%B9&amp;month=4&amp;year=2020&amp;thetype=%A7%BA%CB%B9%E8%C7%C2%A7%D2%B9"/>
    <hyperlink ref="E482" r:id="rId475" display="http://hfo63.cfo.in.th/CheckDataDtl.aspx?orgid=11048&amp;balance=%A7%BA%B4%D8%C5%3Cbr/%3E%A7%BA%CA%D1%C1%BE%D1%B9%B8%EC%A1%D1%B9&amp;month=4&amp;year=2020&amp;thetype=%A7%BA%CB%B9%E8%C7%C2%A7%D2%B9"/>
    <hyperlink ref="E483" r:id="rId476" display="http://hfo63.cfo.in.th/CheckDataDtl.aspx?orgid=11049&amp;balance=%A7%BA%B4%D8%C5%3Cbr/%3E%A7%BA%CA%D1%C1%BE%D1%B9%B8%EC%A1%D1%B9&amp;month=4&amp;year=2020&amp;thetype=%A7%BA%CB%B9%E8%C7%C2%A7%D2%B9"/>
    <hyperlink ref="E484" r:id="rId477" display="http://hfo63.cfo.in.th/CheckDataDtl.aspx?orgid=11049&amp;balance=%A7%BA%B4%D8%C5%3Cbr/%3E%A7%BA%CA%D1%C1%BE%D1%B9%B8%EC%A1%D1%B9&amp;month=4&amp;year=2020&amp;thetype=%A7%BA%CB%B9%E8%C7%C2%A7%D2%B9"/>
    <hyperlink ref="E485" r:id="rId478" display="http://hfo63.cfo.in.th/CheckDataDtl.aspx?orgid=11050&amp;balance=%A7%BA%B4%D8%C5%3Cbr/%3E%A7%BA%CA%D1%C1%BE%D1%B9%B8%EC%A1%D1%B9&amp;month=4&amp;year=2020&amp;thetype=%A7%BA%CB%B9%E8%C7%C2%A7%D2%B9"/>
    <hyperlink ref="E486" r:id="rId479" display="http://hfo63.cfo.in.th/CheckDataDtl.aspx?orgid=11050&amp;balance=%A7%BA%B4%D8%C5%3Cbr/%3E%A7%BA%CA%D1%C1%BE%D1%B9%B8%EC%A1%D1%B9&amp;month=4&amp;year=2020&amp;thetype=%A7%BA%CB%B9%E8%C7%C2%A7%D2%B9"/>
    <hyperlink ref="E487" r:id="rId480" display="http://hfo63.cfo.in.th/CheckDataDtl.aspx?orgid=13932&amp;balance=%A7%BA%B4%D8%C5%3Cbr/%3E%A7%BA%CA%D1%C1%BE%D1%B9%B8%EC%A1%D1%B9&amp;month=4&amp;year=2020&amp;thetype=%A7%BA%CB%B9%E8%C7%C2%A7%D2%B9"/>
    <hyperlink ref="E488" r:id="rId481" display="http://hfo63.cfo.in.th/CheckDataDtl.aspx?orgid=13932&amp;balance=%A7%BA%B4%D8%C5%3Cbr/%3E%A7%BA%CA%D1%C1%BE%D1%B9%B8%EC%A1%D1%B9&amp;month=4&amp;year=2020&amp;thetype=%A7%BA%CB%B9%E8%C7%C2%A7%D2%B9"/>
    <hyperlink ref="E489" r:id="rId482" display="http://hfo63.cfo.in.th/CheckDataDtl.aspx?orgid=13934&amp;balance=%A7%BA%B4%D8%C5%3Cbr/%3E%A7%BA%CA%D1%C1%BE%D1%B9%B8%EC%A1%D1%B9&amp;month=4&amp;year=2020&amp;thetype=%A7%BA%CB%B9%E8%C7%C2%A7%D2%B9"/>
    <hyperlink ref="E490" r:id="rId483" display="http://hfo63.cfo.in.th/CheckDataDtl.aspx?orgid=13934&amp;balance=%A7%BA%B4%D8%C5%3Cbr/%3E%A7%BA%CA%D1%C1%BE%D1%B9%B8%EC%A1%D1%B9&amp;month=4&amp;year=2020&amp;thetype=%A7%BA%CB%B9%E8%C7%C2%A7%D2%B9"/>
    <hyperlink ref="E491" r:id="rId484" display="http://hfo63.cfo.in.th/CheckDataDtl.aspx?orgid=13935&amp;balance=%A7%BA%B4%D8%C5%3Cbr/%3E%A7%BA%CA%D1%C1%BE%D1%B9%B8%EC%A1%D1%B9&amp;month=4&amp;year=2020&amp;thetype=%A7%BA%CB%B9%E8%C7%C2%A7%D2%B9"/>
    <hyperlink ref="E492" r:id="rId485" display="http://hfo63.cfo.in.th/CheckDataDtl.aspx?orgid=13935&amp;balance=%A7%BA%B4%D8%C5%3Cbr/%3E%A7%BA%CA%D1%C1%BE%D1%B9%B8%EC%A1%D1%B9&amp;month=4&amp;year=2020&amp;thetype=%A7%BA%CB%B9%E8%C7%C2%A7%D2%B9"/>
    <hyperlink ref="E493" r:id="rId486" display="http://hfo63.cfo.in.th/CheckDataDtl.aspx?orgid=14182&amp;balance=%A7%BA%B4%D8%C5%3Cbr/%3E%A7%BA%CA%D1%C1%BE%D1%B9%B8%EC%A1%D1%B9&amp;month=4&amp;year=2020&amp;thetype=%A7%BA%CB%B9%E8%C7%C2%A7%D2%B9"/>
    <hyperlink ref="E494" r:id="rId487" display="http://hfo63.cfo.in.th/CheckDataDtl.aspx?orgid=14182&amp;balance=%A7%BA%B4%D8%C5%3Cbr/%3E%A7%BA%CA%D1%C1%BE%D1%B9%B8%EC%A1%D1%B9&amp;month=4&amp;year=2020&amp;thetype=%A7%BA%CB%B9%E8%C7%C2%A7%D2%B9"/>
    <hyperlink ref="E495" r:id="rId488" display="http://hfo63.cfo.in.th/CheckDataDtl.aspx?orgid=00416&amp;balance=&amp;month=4&amp;year=2020&amp;thetype=%A7%BA%CB%B9%E8%C7%C2%A7%D2%B9"/>
    <hyperlink ref="E496" r:id="rId489" display="http://hfo63.cfo.in.th/CheckDataDtl.aspx?orgid=00417&amp;balance=&amp;month=4&amp;year=2020&amp;thetype=%A7%BA%CB%B9%E8%C7%C2%A7%D2%B9"/>
    <hyperlink ref="E497" r:id="rId490" display="http://hfo63.cfo.in.th/CheckDataDtl.aspx?orgid=00418&amp;balance=&amp;month=4&amp;year=2020&amp;thetype=%A7%BA%CB%B9%E8%C7%C2%A7%D2%B9"/>
    <hyperlink ref="E498" r:id="rId491" display="http://hfo63.cfo.in.th/CheckDataDtl.aspx?orgid=00419&amp;balance=&amp;month=4&amp;year=2020&amp;thetype=%A7%BA%CB%B9%E8%C7%C2%A7%D2%B9"/>
    <hyperlink ref="E499" r:id="rId492" display="http://hfo63.cfo.in.th/CheckDataDtl.aspx?orgid=00420&amp;balance=&amp;month=4&amp;year=2020&amp;thetype=%A7%BA%CB%B9%E8%C7%C2%A7%D2%B9"/>
    <hyperlink ref="E500" r:id="rId493" display="http://hfo63.cfo.in.th/CheckDataDtl.aspx?orgid=00421&amp;balance=&amp;month=4&amp;year=2020&amp;thetype=%A7%BA%CB%B9%E8%C7%C2%A7%D2%B9"/>
    <hyperlink ref="E501" r:id="rId494" display="http://hfo63.cfo.in.th/CheckDataDtl.aspx?orgid=00422&amp;balance=&amp;month=4&amp;year=2020&amp;thetype=%A7%BA%CB%B9%E8%C7%C2%A7%D2%B9"/>
    <hyperlink ref="E502" r:id="rId495" display="http://hfo63.cfo.in.th/CheckDataDtl.aspx?orgid=00423&amp;balance=&amp;month=4&amp;year=2020&amp;thetype=%A7%BA%CB%B9%E8%C7%C2%A7%D2%B9"/>
    <hyperlink ref="E503" r:id="rId496" display="http://hfo63.cfo.in.th/CheckDataDtl.aspx?orgid=00424&amp;balance=&amp;month=4&amp;year=2020&amp;thetype=%A7%BA%CB%B9%E8%C7%C2%A7%D2%B9"/>
    <hyperlink ref="E504" r:id="rId497" display="http://hfo63.cfo.in.th/CheckDataDtl.aspx?orgid=00425&amp;balance=&amp;month=4&amp;year=2020&amp;thetype=%A7%BA%CB%B9%E8%C7%C2%A7%D2%B9"/>
    <hyperlink ref="E505" r:id="rId498" display="http://hfo63.cfo.in.th/CheckDataDtl.aspx?orgid=00426&amp;balance=&amp;month=4&amp;year=2020&amp;thetype=%A7%BA%CB%B9%E8%C7%C2%A7%D2%B9"/>
    <hyperlink ref="E506" r:id="rId499" display="http://hfo63.cfo.in.th/CheckDataDtl.aspx?orgid=00427&amp;balance=&amp;month=4&amp;year=2020&amp;thetype=%A7%BA%CB%B9%E8%C7%C2%A7%D2%B9"/>
    <hyperlink ref="E507" r:id="rId500" display="http://hfo63.cfo.in.th/CheckDataDtl.aspx?orgid=00428&amp;balance=&amp;month=4&amp;year=2020&amp;thetype=%A7%BA%CB%B9%E8%C7%C2%A7%D2%B9"/>
    <hyperlink ref="E508" r:id="rId501" display="http://hfo63.cfo.in.th/CheckDataDtl.aspx?orgid=04665&amp;balance=%A7%BA%B4%D8%C5%3Cbr/%3E%A7%BA%CA%D1%C1%BE%D1%B9%B8%EC%A1%D1%B9&amp;month=4&amp;year=2020&amp;thetype=%A7%BA%CB%B9%E8%C7%C2%A7%D2%B9"/>
    <hyperlink ref="E509" r:id="rId502" display="http://hfo63.cfo.in.th/CheckDataDtl.aspx?orgid=04665&amp;balance=%A7%BA%B4%D8%C5%3Cbr/%3E%A7%BA%CA%D1%C1%BE%D1%B9%B8%EC%A1%D1%B9&amp;month=4&amp;year=2020&amp;thetype=%A7%BA%CB%B9%E8%C7%C2%A7%D2%B9"/>
    <hyperlink ref="E510" r:id="rId503" display="http://hfo63.cfo.in.th/CheckDataDtl.aspx?orgid=04666&amp;balance=%A7%BA%B4%D8%C5%3Cbr/%3E%A7%BA%CA%D1%C1%BE%D1%B9%B8%EC%A1%D1%B9&amp;month=4&amp;year=2020&amp;thetype=%A7%BA%CB%B9%E8%C7%C2%A7%D2%B9"/>
    <hyperlink ref="E511" r:id="rId504" display="http://hfo63.cfo.in.th/CheckDataDtl.aspx?orgid=04666&amp;balance=%A7%BA%B4%D8%C5%3Cbr/%3E%A7%BA%CA%D1%C1%BE%D1%B9%B8%EC%A1%D1%B9&amp;month=4&amp;year=2020&amp;thetype=%A7%BA%CB%B9%E8%C7%C2%A7%D2%B9"/>
    <hyperlink ref="E512" r:id="rId505" display="http://hfo63.cfo.in.th/CheckDataDtl.aspx?orgid=04667&amp;balance=%A7%BA%B4%D8%C5%3Cbr/%3E%A7%BA%CA%D1%C1%BE%D1%B9%B8%EC%A1%D1%B9&amp;month=4&amp;year=2020&amp;thetype=%A7%BA%CB%B9%E8%C7%C2%A7%D2%B9"/>
    <hyperlink ref="E513" r:id="rId506" display="http://hfo63.cfo.in.th/CheckDataDtl.aspx?orgid=04667&amp;balance=%A7%BA%B4%D8%C5%3Cbr/%3E%A7%BA%CA%D1%C1%BE%D1%B9%B8%EC%A1%D1%B9&amp;month=4&amp;year=2020&amp;thetype=%A7%BA%CB%B9%E8%C7%C2%A7%D2%B9"/>
    <hyperlink ref="E514" r:id="rId507" display="http://hfo63.cfo.in.th/CheckDataDtl.aspx?orgid=04668&amp;balance=%A7%BA%B4%D8%C5%3Cbr/%3E%A7%BA%CA%D1%C1%BE%D1%B9%B8%EC%A1%D1%B9&amp;month=4&amp;year=2020&amp;thetype=%A7%BA%CB%B9%E8%C7%C2%A7%D2%B9"/>
    <hyperlink ref="E515" r:id="rId508" display="http://hfo63.cfo.in.th/CheckDataDtl.aspx?orgid=04668&amp;balance=%A7%BA%B4%D8%C5%3Cbr/%3E%A7%BA%CA%D1%C1%BE%D1%B9%B8%EC%A1%D1%B9&amp;month=4&amp;year=2020&amp;thetype=%A7%BA%CB%B9%E8%C7%C2%A7%D2%B9"/>
    <hyperlink ref="E516" r:id="rId509" display="http://hfo63.cfo.in.th/CheckDataDtl.aspx?orgid=04669&amp;balance=%A7%BA%B4%D8%C5%3Cbr/%3E%A7%BA%CA%D1%C1%BE%D1%B9%B8%EC%A1%D1%B9&amp;month=4&amp;year=2020&amp;thetype=%A7%BA%CB%B9%E8%C7%C2%A7%D2%B9"/>
    <hyperlink ref="E517" r:id="rId510" display="http://hfo63.cfo.in.th/CheckDataDtl.aspx?orgid=04669&amp;balance=%A7%BA%B4%D8%C5%3Cbr/%3E%A7%BA%CA%D1%C1%BE%D1%B9%B8%EC%A1%D1%B9&amp;month=4&amp;year=2020&amp;thetype=%A7%BA%CB%B9%E8%C7%C2%A7%D2%B9"/>
    <hyperlink ref="E518" r:id="rId511" display="http://hfo63.cfo.in.th/CheckDataDtl.aspx?orgid=04670&amp;balance=%A7%BA%B4%D8%C5%3Cbr/%3E%A7%BA%CA%D1%C1%BE%D1%B9%B8%EC%A1%D1%B9&amp;month=4&amp;year=2020&amp;thetype=%A7%BA%CB%B9%E8%C7%C2%A7%D2%B9"/>
    <hyperlink ref="E519" r:id="rId512" display="http://hfo63.cfo.in.th/CheckDataDtl.aspx?orgid=04670&amp;balance=%A7%BA%B4%D8%C5%3Cbr/%3E%A7%BA%CA%D1%C1%BE%D1%B9%B8%EC%A1%D1%B9&amp;month=4&amp;year=2020&amp;thetype=%A7%BA%CB%B9%E8%C7%C2%A7%D2%B9"/>
    <hyperlink ref="E520" r:id="rId513" display="http://hfo63.cfo.in.th/CheckDataDtl.aspx?orgid=04671&amp;balance=%A7%BA%B4%D8%C5%3Cbr/%3E%A7%BA%CA%D1%C1%BE%D1%B9%B8%EC%A1%D1%B9&amp;month=4&amp;year=2020&amp;thetype=%A7%BA%CB%B9%E8%C7%C2%A7%D2%B9"/>
    <hyperlink ref="E521" r:id="rId514" display="http://hfo63.cfo.in.th/CheckDataDtl.aspx?orgid=04671&amp;balance=%A7%BA%B4%D8%C5%3Cbr/%3E%A7%BA%CA%D1%C1%BE%D1%B9%B8%EC%A1%D1%B9&amp;month=4&amp;year=2020&amp;thetype=%A7%BA%CB%B9%E8%C7%C2%A7%D2%B9"/>
    <hyperlink ref="E522" r:id="rId515" display="http://hfo63.cfo.in.th/CheckDataDtl.aspx?orgid=04672&amp;balance=%A7%BA%B4%D8%C5%3Cbr/%3E%A7%BA%CA%D1%C1%BE%D1%B9%B8%EC%A1%D1%B9&amp;month=4&amp;year=2020&amp;thetype=%A7%BA%CB%B9%E8%C7%C2%A7%D2%B9"/>
    <hyperlink ref="E523" r:id="rId516" display="http://hfo63.cfo.in.th/CheckDataDtl.aspx?orgid=04672&amp;balance=%A7%BA%B4%D8%C5%3Cbr/%3E%A7%BA%CA%D1%C1%BE%D1%B9%B8%EC%A1%D1%B9&amp;month=4&amp;year=2020&amp;thetype=%A7%BA%CB%B9%E8%C7%C2%A7%D2%B9"/>
    <hyperlink ref="E524" r:id="rId517" display="http://hfo63.cfo.in.th/CheckDataDtl.aspx?orgid=04673&amp;balance=%A7%BA%B4%D8%C5%3Cbr/%3E%A7%BA%CA%D1%C1%BE%D1%B9%B8%EC%A1%D1%B9&amp;month=4&amp;year=2020&amp;thetype=%A7%BA%CB%B9%E8%C7%C2%A7%D2%B9"/>
    <hyperlink ref="E525" r:id="rId518" display="http://hfo63.cfo.in.th/CheckDataDtl.aspx?orgid=04673&amp;balance=%A7%BA%B4%D8%C5%3Cbr/%3E%A7%BA%CA%D1%C1%BE%D1%B9%B8%EC%A1%D1%B9&amp;month=4&amp;year=2020&amp;thetype=%A7%BA%CB%B9%E8%C7%C2%A7%D2%B9"/>
    <hyperlink ref="E526" r:id="rId519" display="http://hfo63.cfo.in.th/CheckDataDtl.aspx?orgid=04674&amp;balance=%A7%BA%B4%D8%C5%3Cbr/%3E%A7%BA%CA%D1%C1%BE%D1%B9%B8%EC%A1%D1%B9&amp;month=4&amp;year=2020&amp;thetype=%A7%BA%CB%B9%E8%C7%C2%A7%D2%B9"/>
    <hyperlink ref="E527" r:id="rId520" display="http://hfo63.cfo.in.th/CheckDataDtl.aspx?orgid=04674&amp;balance=%A7%BA%B4%D8%C5%3Cbr/%3E%A7%BA%CA%D1%C1%BE%D1%B9%B8%EC%A1%D1%B9&amp;month=4&amp;year=2020&amp;thetype=%A7%BA%CB%B9%E8%C7%C2%A7%D2%B9"/>
    <hyperlink ref="E528" r:id="rId521" display="http://hfo63.cfo.in.th/CheckDataDtl.aspx?orgid=04675&amp;balance=%A7%BA%B4%D8%C5%3Cbr/%3E%A7%BA%CA%D1%C1%BE%D1%B9%B8%EC%A1%D1%B9&amp;month=4&amp;year=2020&amp;thetype=%A7%BA%CB%B9%E8%C7%C2%A7%D2%B9"/>
    <hyperlink ref="E529" r:id="rId522" display="http://hfo63.cfo.in.th/CheckDataDtl.aspx?orgid=04675&amp;balance=%A7%BA%B4%D8%C5%3Cbr/%3E%A7%BA%CA%D1%C1%BE%D1%B9%B8%EC%A1%D1%B9&amp;month=4&amp;year=2020&amp;thetype=%A7%BA%CB%B9%E8%C7%C2%A7%D2%B9"/>
    <hyperlink ref="E530" r:id="rId523" display="http://hfo63.cfo.in.th/CheckDataDtl.aspx?orgid=04676&amp;balance=%A7%BA%B4%D8%C5%3Cbr/%3E%A7%BA%CA%D1%C1%BE%D1%B9%B8%EC%A1%D1%B9&amp;month=4&amp;year=2020&amp;thetype=%A7%BA%CB%B9%E8%C7%C2%A7%D2%B9"/>
    <hyperlink ref="E531" r:id="rId524" display="http://hfo63.cfo.in.th/CheckDataDtl.aspx?orgid=04676&amp;balance=%A7%BA%B4%D8%C5%3Cbr/%3E%A7%BA%CA%D1%C1%BE%D1%B9%B8%EC%A1%D1%B9&amp;month=4&amp;year=2020&amp;thetype=%A7%BA%CB%B9%E8%C7%C2%A7%D2%B9"/>
    <hyperlink ref="E532" r:id="rId525" display="http://hfo63.cfo.in.th/CheckDataDtl.aspx?orgid=04677&amp;balance=%A7%BA%B4%D8%C5%3Cbr/%3E%A7%BA%CA%D1%C1%BE%D1%B9%B8%EC%A1%D1%B9&amp;month=4&amp;year=2020&amp;thetype=%A7%BA%CB%B9%E8%C7%C2%A7%D2%B9"/>
    <hyperlink ref="E533" r:id="rId526" display="http://hfo63.cfo.in.th/CheckDataDtl.aspx?orgid=04677&amp;balance=%A7%BA%B4%D8%C5%3Cbr/%3E%A7%BA%CA%D1%C1%BE%D1%B9%B8%EC%A1%D1%B9&amp;month=4&amp;year=2020&amp;thetype=%A7%BA%CB%B9%E8%C7%C2%A7%D2%B9"/>
    <hyperlink ref="E534" r:id="rId527" display="http://hfo63.cfo.in.th/CheckDataDtl.aspx?orgid=04678&amp;balance=%A7%BA%B4%D8%C5%3Cbr/%3E%A7%BA%CA%D1%C1%BE%D1%B9%B8%EC%A1%D1%B9&amp;month=4&amp;year=2020&amp;thetype=%A7%BA%CB%B9%E8%C7%C2%A7%D2%B9"/>
    <hyperlink ref="E535" r:id="rId528" display="http://hfo63.cfo.in.th/CheckDataDtl.aspx?orgid=04678&amp;balance=%A7%BA%B4%D8%C5%3Cbr/%3E%A7%BA%CA%D1%C1%BE%D1%B9%B8%EC%A1%D1%B9&amp;month=4&amp;year=2020&amp;thetype=%A7%BA%CB%B9%E8%C7%C2%A7%D2%B9"/>
    <hyperlink ref="E536" r:id="rId529" display="http://hfo63.cfo.in.th/CheckDataDtl.aspx?orgid=04679&amp;balance=%A7%BA%B4%D8%C5%3Cbr/%3E%A7%BA%CA%D1%C1%BE%D1%B9%B8%EC%A1%D1%B9&amp;month=4&amp;year=2020&amp;thetype=%A7%BA%CB%B9%E8%C7%C2%A7%D2%B9"/>
    <hyperlink ref="E537" r:id="rId530" display="http://hfo63.cfo.in.th/CheckDataDtl.aspx?orgid=04679&amp;balance=%A7%BA%B4%D8%C5%3Cbr/%3E%A7%BA%CA%D1%C1%BE%D1%B9%B8%EC%A1%D1%B9&amp;month=4&amp;year=2020&amp;thetype=%A7%BA%CB%B9%E8%C7%C2%A7%D2%B9"/>
    <hyperlink ref="E538" r:id="rId531" display="http://hfo63.cfo.in.th/CheckDataDtl.aspx?orgid=04680&amp;balance=%A7%BA%B4%D8%C5%3Cbr/%3E%A7%BA%CA%D1%C1%BE%D1%B9%B8%EC%A1%D1%B9&amp;month=4&amp;year=2020&amp;thetype=%A7%BA%CB%B9%E8%C7%C2%A7%D2%B9"/>
    <hyperlink ref="E539" r:id="rId532" display="http://hfo63.cfo.in.th/CheckDataDtl.aspx?orgid=04680&amp;balance=%A7%BA%B4%D8%C5%3Cbr/%3E%A7%BA%CA%D1%C1%BE%D1%B9%B8%EC%A1%D1%B9&amp;month=4&amp;year=2020&amp;thetype=%A7%BA%CB%B9%E8%C7%C2%A7%D2%B9"/>
    <hyperlink ref="E540" r:id="rId533" display="http://hfo63.cfo.in.th/CheckDataDtl.aspx?orgid=04681&amp;balance=%A7%BA%B4%D8%C5%3Cbr/%3E%A7%BA%CA%D1%C1%BE%D1%B9%B8%EC%A1%D1%B9&amp;month=4&amp;year=2020&amp;thetype=%A7%BA%CB%B9%E8%C7%C2%A7%D2%B9"/>
    <hyperlink ref="E541" r:id="rId534" display="http://hfo63.cfo.in.th/CheckDataDtl.aspx?orgid=04681&amp;balance=%A7%BA%B4%D8%C5%3Cbr/%3E%A7%BA%CA%D1%C1%BE%D1%B9%B8%EC%A1%D1%B9&amp;month=4&amp;year=2020&amp;thetype=%A7%BA%CB%B9%E8%C7%C2%A7%D2%B9"/>
    <hyperlink ref="E542" r:id="rId535" display="http://hfo63.cfo.in.th/CheckDataDtl.aspx?orgid=04682&amp;balance=%A7%BA%B4%D8%C5%3Cbr/%3E%A7%BA%CA%D1%C1%BE%D1%B9%B8%EC%A1%D1%B9&amp;month=4&amp;year=2020&amp;thetype=%A7%BA%CB%B9%E8%C7%C2%A7%D2%B9"/>
    <hyperlink ref="E543" r:id="rId536" display="http://hfo63.cfo.in.th/CheckDataDtl.aspx?orgid=04682&amp;balance=%A7%BA%B4%D8%C5%3Cbr/%3E%A7%BA%CA%D1%C1%BE%D1%B9%B8%EC%A1%D1%B9&amp;month=4&amp;year=2020&amp;thetype=%A7%BA%CB%B9%E8%C7%C2%A7%D2%B9"/>
    <hyperlink ref="E544" r:id="rId537" display="http://hfo63.cfo.in.th/CheckDataDtl.aspx?orgid=04683&amp;balance=%A7%BA%B4%D8%C5%3Cbr/%3E%A7%BA%CA%D1%C1%BE%D1%B9%B8%EC%A1%D1%B9&amp;month=4&amp;year=2020&amp;thetype=%A7%BA%CB%B9%E8%C7%C2%A7%D2%B9"/>
    <hyperlink ref="E545" r:id="rId538" display="http://hfo63.cfo.in.th/CheckDataDtl.aspx?orgid=04683&amp;balance=%A7%BA%B4%D8%C5%3Cbr/%3E%A7%BA%CA%D1%C1%BE%D1%B9%B8%EC%A1%D1%B9&amp;month=4&amp;year=2020&amp;thetype=%A7%BA%CB%B9%E8%C7%C2%A7%D2%B9"/>
    <hyperlink ref="E546" r:id="rId539" display="http://hfo63.cfo.in.th/CheckDataDtl.aspx?orgid=04684&amp;balance=%A7%BA%B4%D8%C5%3Cbr/%3E%A7%BA%CA%D1%C1%BE%D1%B9%B8%EC%A1%D1%B9&amp;month=4&amp;year=2020&amp;thetype=%A7%BA%CB%B9%E8%C7%C2%A7%D2%B9"/>
    <hyperlink ref="E547" r:id="rId540" display="http://hfo63.cfo.in.th/CheckDataDtl.aspx?orgid=04684&amp;balance=%A7%BA%B4%D8%C5%3Cbr/%3E%A7%BA%CA%D1%C1%BE%D1%B9%B8%EC%A1%D1%B9&amp;month=4&amp;year=2020&amp;thetype=%A7%BA%CB%B9%E8%C7%C2%A7%D2%B9"/>
    <hyperlink ref="E548" r:id="rId541" display="http://hfo63.cfo.in.th/CheckDataDtl.aspx?orgid=04685&amp;balance=%A7%BA%B4%D8%C5%3Cbr/%3E%A7%BA%CA%D1%C1%BE%D1%B9%B8%EC%A1%D1%B9&amp;month=4&amp;year=2020&amp;thetype=%A7%BA%CB%B9%E8%C7%C2%A7%D2%B9"/>
    <hyperlink ref="E549" r:id="rId542" display="http://hfo63.cfo.in.th/CheckDataDtl.aspx?orgid=04685&amp;balance=%A7%BA%B4%D8%C5%3Cbr/%3E%A7%BA%CA%D1%C1%BE%D1%B9%B8%EC%A1%D1%B9&amp;month=4&amp;year=2020&amp;thetype=%A7%BA%CB%B9%E8%C7%C2%A7%D2%B9"/>
    <hyperlink ref="E550" r:id="rId543" display="http://hfo63.cfo.in.th/CheckDataDtl.aspx?orgid=04686&amp;balance=%A7%BA%B4%D8%C5%3Cbr/%3E%A7%BA%CA%D1%C1%BE%D1%B9%B8%EC%A1%D1%B9&amp;month=4&amp;year=2020&amp;thetype=%A7%BA%CB%B9%E8%C7%C2%A7%D2%B9"/>
    <hyperlink ref="E551" r:id="rId544" display="http://hfo63.cfo.in.th/CheckDataDtl.aspx?orgid=04686&amp;balance=%A7%BA%B4%D8%C5%3Cbr/%3E%A7%BA%CA%D1%C1%BE%D1%B9%B8%EC%A1%D1%B9&amp;month=4&amp;year=2020&amp;thetype=%A7%BA%CB%B9%E8%C7%C2%A7%D2%B9"/>
    <hyperlink ref="E552" r:id="rId545" display="http://hfo63.cfo.in.th/CheckDataDtl.aspx?orgid=04687&amp;balance=%A7%BA%B4%D8%C5%3Cbr/%3E%A7%BA%CA%D1%C1%BE%D1%B9%B8%EC%A1%D1%B9&amp;month=4&amp;year=2020&amp;thetype=%A7%BA%CB%B9%E8%C7%C2%A7%D2%B9"/>
    <hyperlink ref="E553" r:id="rId546" display="http://hfo63.cfo.in.th/CheckDataDtl.aspx?orgid=04687&amp;balance=%A7%BA%B4%D8%C5%3Cbr/%3E%A7%BA%CA%D1%C1%BE%D1%B9%B8%EC%A1%D1%B9&amp;month=4&amp;year=2020&amp;thetype=%A7%BA%CB%B9%E8%C7%C2%A7%D2%B9"/>
    <hyperlink ref="E554" r:id="rId547" display="http://hfo63.cfo.in.th/CheckDataDtl.aspx?orgid=04688&amp;balance=%A7%BA%B4%D8%C5%3Cbr/%3E%A7%BA%CA%D1%C1%BE%D1%B9%B8%EC%A1%D1%B9&amp;month=4&amp;year=2020&amp;thetype=%A7%BA%CB%B9%E8%C7%C2%A7%D2%B9"/>
    <hyperlink ref="E555" r:id="rId548" display="http://hfo63.cfo.in.th/CheckDataDtl.aspx?orgid=04688&amp;balance=%A7%BA%B4%D8%C5%3Cbr/%3E%A7%BA%CA%D1%C1%BE%D1%B9%B8%EC%A1%D1%B9&amp;month=4&amp;year=2020&amp;thetype=%A7%BA%CB%B9%E8%C7%C2%A7%D2%B9"/>
    <hyperlink ref="E556" r:id="rId549" display="http://hfo63.cfo.in.th/CheckDataDtl.aspx?orgid=04689&amp;balance=%A7%BA%B4%D8%C5%3Cbr/%3E%A7%BA%CA%D1%C1%BE%D1%B9%B8%EC%A1%D1%B9&amp;month=4&amp;year=2020&amp;thetype=%A7%BA%CB%B9%E8%C7%C2%A7%D2%B9"/>
    <hyperlink ref="E557" r:id="rId550" display="http://hfo63.cfo.in.th/CheckDataDtl.aspx?orgid=04689&amp;balance=%A7%BA%B4%D8%C5%3Cbr/%3E%A7%BA%CA%D1%C1%BE%D1%B9%B8%EC%A1%D1%B9&amp;month=4&amp;year=2020&amp;thetype=%A7%BA%CB%B9%E8%C7%C2%A7%D2%B9"/>
    <hyperlink ref="E558" r:id="rId551" display="http://hfo63.cfo.in.th/CheckDataDtl.aspx?orgid=04690&amp;balance=%A7%BA%B4%D8%C5%3Cbr/%3E%A7%BA%CA%D1%C1%BE%D1%B9%B8%EC%A1%D1%B9&amp;month=4&amp;year=2020&amp;thetype=%A7%BA%CB%B9%E8%C7%C2%A7%D2%B9"/>
    <hyperlink ref="E559" r:id="rId552" display="http://hfo63.cfo.in.th/CheckDataDtl.aspx?orgid=04690&amp;balance=%A7%BA%B4%D8%C5%3Cbr/%3E%A7%BA%CA%D1%C1%BE%D1%B9%B8%EC%A1%D1%B9&amp;month=4&amp;year=2020&amp;thetype=%A7%BA%CB%B9%E8%C7%C2%A7%D2%B9"/>
    <hyperlink ref="E560" r:id="rId553" display="http://hfo63.cfo.in.th/CheckDataDtl.aspx?orgid=04691&amp;balance=%A7%BA%B4%D8%C5%3Cbr/%3E%A7%BA%CA%D1%C1%BE%D1%B9%B8%EC%A1%D1%B9&amp;month=4&amp;year=2020&amp;thetype=%A7%BA%CB%B9%E8%C7%C2%A7%D2%B9"/>
    <hyperlink ref="E561" r:id="rId554" display="http://hfo63.cfo.in.th/CheckDataDtl.aspx?orgid=04691&amp;balance=%A7%BA%B4%D8%C5%3Cbr/%3E%A7%BA%CA%D1%C1%BE%D1%B9%B8%EC%A1%D1%B9&amp;month=4&amp;year=2020&amp;thetype=%A7%BA%CB%B9%E8%C7%C2%A7%D2%B9"/>
    <hyperlink ref="E562" r:id="rId555" display="http://hfo63.cfo.in.th/CheckDataDtl.aspx?orgid=04692&amp;balance=%A7%BA%B4%D8%C5%3Cbr/%3E%A7%BA%CA%D1%C1%BE%D1%B9%B8%EC%A1%D1%B9&amp;month=4&amp;year=2020&amp;thetype=%A7%BA%CB%B9%E8%C7%C2%A7%D2%B9"/>
    <hyperlink ref="E563" r:id="rId556" display="http://hfo63.cfo.in.th/CheckDataDtl.aspx?orgid=04692&amp;balance=%A7%BA%B4%D8%C5%3Cbr/%3E%A7%BA%CA%D1%C1%BE%D1%B9%B8%EC%A1%D1%B9&amp;month=4&amp;year=2020&amp;thetype=%A7%BA%CB%B9%E8%C7%C2%A7%D2%B9"/>
    <hyperlink ref="E564" r:id="rId557" display="http://hfo63.cfo.in.th/CheckDataDtl.aspx?orgid=04693&amp;balance=%A7%BA%B4%D8%C5%3Cbr/%3E%A7%BA%CA%D1%C1%BE%D1%B9%B8%EC%A1%D1%B9&amp;month=4&amp;year=2020&amp;thetype=%A7%BA%CB%B9%E8%C7%C2%A7%D2%B9"/>
    <hyperlink ref="E565" r:id="rId558" display="http://hfo63.cfo.in.th/CheckDataDtl.aspx?orgid=04693&amp;balance=%A7%BA%B4%D8%C5%3Cbr/%3E%A7%BA%CA%D1%C1%BE%D1%B9%B8%EC%A1%D1%B9&amp;month=4&amp;year=2020&amp;thetype=%A7%BA%CB%B9%E8%C7%C2%A7%D2%B9"/>
    <hyperlink ref="E566" r:id="rId559" display="http://hfo63.cfo.in.th/CheckDataDtl.aspx?orgid=04694&amp;balance=%A7%BA%B4%D8%C5%3Cbr/%3E%A7%BA%CA%D1%C1%BE%D1%B9%B8%EC%A1%D1%B9&amp;month=4&amp;year=2020&amp;thetype=%A7%BA%CB%B9%E8%C7%C2%A7%D2%B9"/>
    <hyperlink ref="E567" r:id="rId560" display="http://hfo63.cfo.in.th/CheckDataDtl.aspx?orgid=04694&amp;balance=%A7%BA%B4%D8%C5%3Cbr/%3E%A7%BA%CA%D1%C1%BE%D1%B9%B8%EC%A1%D1%B9&amp;month=4&amp;year=2020&amp;thetype=%A7%BA%CB%B9%E8%C7%C2%A7%D2%B9"/>
    <hyperlink ref="E568" r:id="rId561" display="http://hfo63.cfo.in.th/CheckDataDtl.aspx?orgid=04695&amp;balance=%A7%BA%B4%D8%C5%3Cbr/%3E%A7%BA%CA%D1%C1%BE%D1%B9%B8%EC%A1%D1%B9&amp;month=4&amp;year=2020&amp;thetype=%A7%BA%CB%B9%E8%C7%C2%A7%D2%B9"/>
    <hyperlink ref="E569" r:id="rId562" display="http://hfo63.cfo.in.th/CheckDataDtl.aspx?orgid=04695&amp;balance=%A7%BA%B4%D8%C5%3Cbr/%3E%A7%BA%CA%D1%C1%BE%D1%B9%B8%EC%A1%D1%B9&amp;month=4&amp;year=2020&amp;thetype=%A7%BA%CB%B9%E8%C7%C2%A7%D2%B9"/>
    <hyperlink ref="E570" r:id="rId563" display="http://hfo63.cfo.in.th/CheckDataDtl.aspx?orgid=04696&amp;balance=%A7%BA%B4%D8%C5%3Cbr/%3E%A7%BA%CA%D1%C1%BE%D1%B9%B8%EC%A1%D1%B9&amp;month=4&amp;year=2020&amp;thetype=%A7%BA%CB%B9%E8%C7%C2%A7%D2%B9"/>
    <hyperlink ref="E571" r:id="rId564" display="http://hfo63.cfo.in.th/CheckDataDtl.aspx?orgid=04696&amp;balance=%A7%BA%B4%D8%C5%3Cbr/%3E%A7%BA%CA%D1%C1%BE%D1%B9%B8%EC%A1%D1%B9&amp;month=4&amp;year=2020&amp;thetype=%A7%BA%CB%B9%E8%C7%C2%A7%D2%B9"/>
    <hyperlink ref="E572" r:id="rId565" display="http://hfo63.cfo.in.th/CheckDataDtl.aspx?orgid=04697&amp;balance=%A7%BA%B4%D8%C5%3Cbr/%3E%A7%BA%CA%D1%C1%BE%D1%B9%B8%EC%A1%D1%B9&amp;month=4&amp;year=2020&amp;thetype=%A7%BA%CB%B9%E8%C7%C2%A7%D2%B9"/>
    <hyperlink ref="E573" r:id="rId566" display="http://hfo63.cfo.in.th/CheckDataDtl.aspx?orgid=04697&amp;balance=%A7%BA%B4%D8%C5%3Cbr/%3E%A7%BA%CA%D1%C1%BE%D1%B9%B8%EC%A1%D1%B9&amp;month=4&amp;year=2020&amp;thetype=%A7%BA%CB%B9%E8%C7%C2%A7%D2%B9"/>
    <hyperlink ref="E574" r:id="rId567" display="http://hfo63.cfo.in.th/CheckDataDtl.aspx?orgid=04698&amp;balance=%A7%BA%B4%D8%C5%3Cbr/%3E%A7%BA%CA%D1%C1%BE%D1%B9%B8%EC%A1%D1%B9&amp;month=4&amp;year=2020&amp;thetype=%A7%BA%CB%B9%E8%C7%C2%A7%D2%B9"/>
    <hyperlink ref="E575" r:id="rId568" display="http://hfo63.cfo.in.th/CheckDataDtl.aspx?orgid=04698&amp;balance=%A7%BA%B4%D8%C5%3Cbr/%3E%A7%BA%CA%D1%C1%BE%D1%B9%B8%EC%A1%D1%B9&amp;month=4&amp;year=2020&amp;thetype=%A7%BA%CB%B9%E8%C7%C2%A7%D2%B9"/>
    <hyperlink ref="E576" r:id="rId569" display="http://hfo63.cfo.in.th/CheckDataDtl.aspx?orgid=04699&amp;balance=%A7%BA%B4%D8%C5%3Cbr/%3E%A7%BA%CA%D1%C1%BE%D1%B9%B8%EC%A1%D1%B9&amp;month=4&amp;year=2020&amp;thetype=%A7%BA%CB%B9%E8%C7%C2%A7%D2%B9"/>
    <hyperlink ref="E577" r:id="rId570" display="http://hfo63.cfo.in.th/CheckDataDtl.aspx?orgid=04699&amp;balance=%A7%BA%B4%D8%C5%3Cbr/%3E%A7%BA%CA%D1%C1%BE%D1%B9%B8%EC%A1%D1%B9&amp;month=4&amp;year=2020&amp;thetype=%A7%BA%CB%B9%E8%C7%C2%A7%D2%B9"/>
    <hyperlink ref="E578" r:id="rId571" display="http://hfo63.cfo.in.th/CheckDataDtl.aspx?orgid=04700&amp;balance=%A7%BA%B4%D8%C5%3Cbr/%3E%A7%BA%CA%D1%C1%BE%D1%B9%B8%EC%A1%D1%B9&amp;month=4&amp;year=2020&amp;thetype=%A7%BA%CB%B9%E8%C7%C2%A7%D2%B9"/>
    <hyperlink ref="E579" r:id="rId572" display="http://hfo63.cfo.in.th/CheckDataDtl.aspx?orgid=04700&amp;balance=%A7%BA%B4%D8%C5%3Cbr/%3E%A7%BA%CA%D1%C1%BE%D1%B9%B8%EC%A1%D1%B9&amp;month=4&amp;year=2020&amp;thetype=%A7%BA%CB%B9%E8%C7%C2%A7%D2%B9"/>
    <hyperlink ref="E580" r:id="rId573" display="http://hfo63.cfo.in.th/CheckDataDtl.aspx?orgid=04701&amp;balance=%A7%BA%B4%D8%C5%3Cbr/%3E%A7%BA%CA%D1%C1%BE%D1%B9%B8%EC%A1%D1%B9&amp;month=4&amp;year=2020&amp;thetype=%A7%BA%CB%B9%E8%C7%C2%A7%D2%B9"/>
    <hyperlink ref="E581" r:id="rId574" display="http://hfo63.cfo.in.th/CheckDataDtl.aspx?orgid=04701&amp;balance=%A7%BA%B4%D8%C5%3Cbr/%3E%A7%BA%CA%D1%C1%BE%D1%B9%B8%EC%A1%D1%B9&amp;month=4&amp;year=2020&amp;thetype=%A7%BA%CB%B9%E8%C7%C2%A7%D2%B9"/>
    <hyperlink ref="E582" r:id="rId575" display="http://hfo63.cfo.in.th/CheckDataDtl.aspx?orgid=04702&amp;balance=%A7%BA%B4%D8%C5%3Cbr/%3E%A7%BA%CA%D1%C1%BE%D1%B9%B8%EC%A1%D1%B9&amp;month=4&amp;year=2020&amp;thetype=%A7%BA%CB%B9%E8%C7%C2%A7%D2%B9"/>
    <hyperlink ref="E583" r:id="rId576" display="http://hfo63.cfo.in.th/CheckDataDtl.aspx?orgid=04702&amp;balance=%A7%BA%B4%D8%C5%3Cbr/%3E%A7%BA%CA%D1%C1%BE%D1%B9%B8%EC%A1%D1%B9&amp;month=4&amp;year=2020&amp;thetype=%A7%BA%CB%B9%E8%C7%C2%A7%D2%B9"/>
    <hyperlink ref="E584" r:id="rId577" display="http://hfo63.cfo.in.th/CheckDataDtl.aspx?orgid=04703&amp;balance=%A7%BA%B4%D8%C5%3Cbr/%3E%A7%BA%CA%D1%C1%BE%D1%B9%B8%EC%A1%D1%B9&amp;month=4&amp;year=2020&amp;thetype=%A7%BA%CB%B9%E8%C7%C2%A7%D2%B9"/>
    <hyperlink ref="E585" r:id="rId578" display="http://hfo63.cfo.in.th/CheckDataDtl.aspx?orgid=04703&amp;balance=%A7%BA%B4%D8%C5%3Cbr/%3E%A7%BA%CA%D1%C1%BE%D1%B9%B8%EC%A1%D1%B9&amp;month=4&amp;year=2020&amp;thetype=%A7%BA%CB%B9%E8%C7%C2%A7%D2%B9"/>
    <hyperlink ref="E586" r:id="rId579" display="http://hfo63.cfo.in.th/CheckDataDtl.aspx?orgid=04704&amp;balance=%A7%BA%B4%D8%C5%3Cbr/%3E%A7%BA%CA%D1%C1%BE%D1%B9%B8%EC%A1%D1%B9&amp;month=4&amp;year=2020&amp;thetype=%A7%BA%CB%B9%E8%C7%C2%A7%D2%B9"/>
    <hyperlink ref="E587" r:id="rId580" display="http://hfo63.cfo.in.th/CheckDataDtl.aspx?orgid=04704&amp;balance=%A7%BA%B4%D8%C5%3Cbr/%3E%A7%BA%CA%D1%C1%BE%D1%B9%B8%EC%A1%D1%B9&amp;month=4&amp;year=2020&amp;thetype=%A7%BA%CB%B9%E8%C7%C2%A7%D2%B9"/>
    <hyperlink ref="E588" r:id="rId581" display="http://hfo63.cfo.in.th/CheckDataDtl.aspx?orgid=04707&amp;balance=%A7%BA%B4%D8%C5%3Cbr/%3E%A7%BA%CA%D1%C1%BE%D1%B9%B8%EC%A1%D1%B9&amp;month=4&amp;year=2020&amp;thetype=%A7%BA%CB%B9%E8%C7%C2%A7%D2%B9"/>
    <hyperlink ref="E589" r:id="rId582" display="http://hfo63.cfo.in.th/CheckDataDtl.aspx?orgid=04707&amp;balance=%A7%BA%B4%D8%C5%3Cbr/%3E%A7%BA%CA%D1%C1%BE%D1%B9%B8%EC%A1%D1%B9&amp;month=4&amp;year=2020&amp;thetype=%A7%BA%CB%B9%E8%C7%C2%A7%D2%B9"/>
    <hyperlink ref="E590" r:id="rId583" display="http://hfo63.cfo.in.th/CheckDataDtl.aspx?orgid=04708&amp;balance=%A7%BA%B4%D8%C5%3Cbr/%3E%A7%BA%CA%D1%C1%BE%D1%B9%B8%EC%A1%D1%B9&amp;month=4&amp;year=2020&amp;thetype=%A7%BA%CB%B9%E8%C7%C2%A7%D2%B9"/>
    <hyperlink ref="E591" r:id="rId584" display="http://hfo63.cfo.in.th/CheckDataDtl.aspx?orgid=04708&amp;balance=%A7%BA%B4%D8%C5%3Cbr/%3E%A7%BA%CA%D1%C1%BE%D1%B9%B8%EC%A1%D1%B9&amp;month=4&amp;year=2020&amp;thetype=%A7%BA%CB%B9%E8%C7%C2%A7%D2%B9"/>
    <hyperlink ref="E592" r:id="rId585" display="http://hfo63.cfo.in.th/CheckDataDtl.aspx?orgid=04709&amp;balance=%A7%BA%B4%D8%C5%3Cbr/%3E%A7%BA%CA%D1%C1%BE%D1%B9%B8%EC%A1%D1%B9&amp;month=4&amp;year=2020&amp;thetype=%A7%BA%CB%B9%E8%C7%C2%A7%D2%B9"/>
    <hyperlink ref="E593" r:id="rId586" display="http://hfo63.cfo.in.th/CheckDataDtl.aspx?orgid=04709&amp;balance=%A7%BA%B4%D8%C5%3Cbr/%3E%A7%BA%CA%D1%C1%BE%D1%B9%B8%EC%A1%D1%B9&amp;month=4&amp;year=2020&amp;thetype=%A7%BA%CB%B9%E8%C7%C2%A7%D2%B9"/>
    <hyperlink ref="E594" r:id="rId587" display="http://hfo63.cfo.in.th/CheckDataDtl.aspx?orgid=04710&amp;balance=%A7%BA%B4%D8%C5%3Cbr/%3E%A7%BA%CA%D1%C1%BE%D1%B9%B8%EC%A1%D1%B9&amp;month=4&amp;year=2020&amp;thetype=%A7%BA%CB%B9%E8%C7%C2%A7%D2%B9"/>
    <hyperlink ref="E595" r:id="rId588" display="http://hfo63.cfo.in.th/CheckDataDtl.aspx?orgid=04710&amp;balance=%A7%BA%B4%D8%C5%3Cbr/%3E%A7%BA%CA%D1%C1%BE%D1%B9%B8%EC%A1%D1%B9&amp;month=4&amp;year=2020&amp;thetype=%A7%BA%CB%B9%E8%C7%C2%A7%D2%B9"/>
    <hyperlink ref="E596" r:id="rId589" display="http://hfo63.cfo.in.th/CheckDataDtl.aspx?orgid=04711&amp;balance=%A7%BA%B4%D8%C5%3Cbr/%3E%A7%BA%CA%D1%C1%BE%D1%B9%B8%EC%A1%D1%B9&amp;month=4&amp;year=2020&amp;thetype=%A7%BA%CB%B9%E8%C7%C2%A7%D2%B9"/>
    <hyperlink ref="E597" r:id="rId590" display="http://hfo63.cfo.in.th/CheckDataDtl.aspx?orgid=04711&amp;balance=%A7%BA%B4%D8%C5%3Cbr/%3E%A7%BA%CA%D1%C1%BE%D1%B9%B8%EC%A1%D1%B9&amp;month=4&amp;year=2020&amp;thetype=%A7%BA%CB%B9%E8%C7%C2%A7%D2%B9"/>
    <hyperlink ref="E598" r:id="rId591" display="http://hfo63.cfo.in.th/CheckDataDtl.aspx?orgid=04712&amp;balance=%A7%BA%B4%D8%C5%3Cbr/%3E%A7%BA%CA%D1%C1%BE%D1%B9%B8%EC%A1%D1%B9&amp;month=4&amp;year=2020&amp;thetype=%A7%BA%CB%B9%E8%C7%C2%A7%D2%B9"/>
    <hyperlink ref="E599" r:id="rId592" display="http://hfo63.cfo.in.th/CheckDataDtl.aspx?orgid=04712&amp;balance=%A7%BA%B4%D8%C5%3Cbr/%3E%A7%BA%CA%D1%C1%BE%D1%B9%B8%EC%A1%D1%B9&amp;month=4&amp;year=2020&amp;thetype=%A7%BA%CB%B9%E8%C7%C2%A7%D2%B9"/>
    <hyperlink ref="E600" r:id="rId593" display="http://hfo63.cfo.in.th/CheckDataDtl.aspx?orgid=04713&amp;balance=%A7%BA%B4%D8%C5%3Cbr/%3E%A7%BA%CA%D1%C1%BE%D1%B9%B8%EC%A1%D1%B9&amp;month=4&amp;year=2020&amp;thetype=%A7%BA%CB%B9%E8%C7%C2%A7%D2%B9"/>
    <hyperlink ref="E601" r:id="rId594" display="http://hfo63.cfo.in.th/CheckDataDtl.aspx?orgid=04713&amp;balance=%A7%BA%B4%D8%C5%3Cbr/%3E%A7%BA%CA%D1%C1%BE%D1%B9%B8%EC%A1%D1%B9&amp;month=4&amp;year=2020&amp;thetype=%A7%BA%CB%B9%E8%C7%C2%A7%D2%B9"/>
    <hyperlink ref="E602" r:id="rId595" display="http://hfo63.cfo.in.th/CheckDataDtl.aspx?orgid=04714&amp;balance=%A7%BA%B4%D8%C5%3Cbr/%3E%A7%BA%CA%D1%C1%BE%D1%B9%B8%EC%A1%D1%B9&amp;month=4&amp;year=2020&amp;thetype=%A7%BA%CB%B9%E8%C7%C2%A7%D2%B9"/>
    <hyperlink ref="E603" r:id="rId596" display="http://hfo63.cfo.in.th/CheckDataDtl.aspx?orgid=04714&amp;balance=%A7%BA%B4%D8%C5%3Cbr/%3E%A7%BA%CA%D1%C1%BE%D1%B9%B8%EC%A1%D1%B9&amp;month=4&amp;year=2020&amp;thetype=%A7%BA%CB%B9%E8%C7%C2%A7%D2%B9"/>
    <hyperlink ref="E604" r:id="rId597" display="http://hfo63.cfo.in.th/CheckDataDtl.aspx?orgid=04715&amp;balance=%A7%BA%B4%D8%C5%3Cbr/%3E%A7%BA%CA%D1%C1%BE%D1%B9%B8%EC%A1%D1%B9&amp;month=4&amp;year=2020&amp;thetype=%A7%BA%CB%B9%E8%C7%C2%A7%D2%B9"/>
    <hyperlink ref="E605" r:id="rId598" display="http://hfo63.cfo.in.th/CheckDataDtl.aspx?orgid=04715&amp;balance=%A7%BA%B4%D8%C5%3Cbr/%3E%A7%BA%CA%D1%C1%BE%D1%B9%B8%EC%A1%D1%B9&amp;month=4&amp;year=2020&amp;thetype=%A7%BA%CB%B9%E8%C7%C2%A7%D2%B9"/>
    <hyperlink ref="E606" r:id="rId599" display="http://hfo63.cfo.in.th/CheckDataDtl.aspx?orgid=04716&amp;balance=%A7%BA%B4%D8%C5%3Cbr/%3E%A7%BA%CA%D1%C1%BE%D1%B9%B8%EC%A1%D1%B9&amp;month=4&amp;year=2020&amp;thetype=%A7%BA%CB%B9%E8%C7%C2%A7%D2%B9"/>
    <hyperlink ref="E607" r:id="rId600" display="http://hfo63.cfo.in.th/CheckDataDtl.aspx?orgid=04716&amp;balance=%A7%BA%B4%D8%C5%3Cbr/%3E%A7%BA%CA%D1%C1%BE%D1%B9%B8%EC%A1%D1%B9&amp;month=4&amp;year=2020&amp;thetype=%A7%BA%CB%B9%E8%C7%C2%A7%D2%B9"/>
    <hyperlink ref="E608" r:id="rId601" display="http://hfo63.cfo.in.th/CheckDataDtl.aspx?orgid=04717&amp;balance=%A7%BA%B4%D8%C5%3Cbr/%3E%A7%BA%CA%D1%C1%BE%D1%B9%B8%EC%A1%D1%B9&amp;month=4&amp;year=2020&amp;thetype=%A7%BA%CB%B9%E8%C7%C2%A7%D2%B9"/>
    <hyperlink ref="E609" r:id="rId602" display="http://hfo63.cfo.in.th/CheckDataDtl.aspx?orgid=04717&amp;balance=%A7%BA%B4%D8%C5%3Cbr/%3E%A7%BA%CA%D1%C1%BE%D1%B9%B8%EC%A1%D1%B9&amp;month=4&amp;year=2020&amp;thetype=%A7%BA%CB%B9%E8%C7%C2%A7%D2%B9"/>
    <hyperlink ref="E610" r:id="rId603" display="http://hfo63.cfo.in.th/CheckDataDtl.aspx?orgid=04718&amp;balance=%A7%BA%B4%D8%C5%3Cbr/%3E%A7%BA%CA%D1%C1%BE%D1%B9%B8%EC%A1%D1%B9&amp;month=4&amp;year=2020&amp;thetype=%A7%BA%CB%B9%E8%C7%C2%A7%D2%B9"/>
    <hyperlink ref="E611" r:id="rId604" display="http://hfo63.cfo.in.th/CheckDataDtl.aspx?orgid=04718&amp;balance=%A7%BA%B4%D8%C5%3Cbr/%3E%A7%BA%CA%D1%C1%BE%D1%B9%B8%EC%A1%D1%B9&amp;month=4&amp;year=2020&amp;thetype=%A7%BA%CB%B9%E8%C7%C2%A7%D2%B9"/>
    <hyperlink ref="E612" r:id="rId605" display="http://hfo63.cfo.in.th/CheckDataDtl.aspx?orgid=04719&amp;balance=%A7%BA%B4%D8%C5%3Cbr/%3E%A7%BA%CA%D1%C1%BE%D1%B9%B8%EC%A1%D1%B9&amp;month=4&amp;year=2020&amp;thetype=%A7%BA%CB%B9%E8%C7%C2%A7%D2%B9"/>
    <hyperlink ref="E613" r:id="rId606" display="http://hfo63.cfo.in.th/CheckDataDtl.aspx?orgid=04719&amp;balance=%A7%BA%B4%D8%C5%3Cbr/%3E%A7%BA%CA%D1%C1%BE%D1%B9%B8%EC%A1%D1%B9&amp;month=4&amp;year=2020&amp;thetype=%A7%BA%CB%B9%E8%C7%C2%A7%D2%B9"/>
    <hyperlink ref="E614" r:id="rId607" display="http://hfo63.cfo.in.th/CheckDataDtl.aspx?orgid=04720&amp;balance=%A7%BA%B4%D8%C5%3Cbr/%3E%A7%BA%CA%D1%C1%BE%D1%B9%B8%EC%A1%D1%B9&amp;month=4&amp;year=2020&amp;thetype=%A7%BA%CB%B9%E8%C7%C2%A7%D2%B9"/>
    <hyperlink ref="E615" r:id="rId608" display="http://hfo63.cfo.in.th/CheckDataDtl.aspx?orgid=04720&amp;balance=%A7%BA%B4%D8%C5%3Cbr/%3E%A7%BA%CA%D1%C1%BE%D1%B9%B8%EC%A1%D1%B9&amp;month=4&amp;year=2020&amp;thetype=%A7%BA%CB%B9%E8%C7%C2%A7%D2%B9"/>
    <hyperlink ref="E616" r:id="rId609" display="http://hfo63.cfo.in.th/CheckDataDtl.aspx?orgid=04721&amp;balance=%A7%BA%B4%D8%C5%3Cbr/%3E%A7%BA%CA%D1%C1%BE%D1%B9%B8%EC%A1%D1%B9&amp;month=4&amp;year=2020&amp;thetype=%A7%BA%CB%B9%E8%C7%C2%A7%D2%B9"/>
    <hyperlink ref="E617" r:id="rId610" display="http://hfo63.cfo.in.th/CheckDataDtl.aspx?orgid=04721&amp;balance=%A7%BA%B4%D8%C5%3Cbr/%3E%A7%BA%CA%D1%C1%BE%D1%B9%B8%EC%A1%D1%B9&amp;month=4&amp;year=2020&amp;thetype=%A7%BA%CB%B9%E8%C7%C2%A7%D2%B9"/>
    <hyperlink ref="E618" r:id="rId611" display="http://hfo63.cfo.in.th/CheckDataDtl.aspx?orgid=04722&amp;balance=%A7%BA%B4%D8%C5%3Cbr/%3E%A7%BA%CA%D1%C1%BE%D1%B9%B8%EC%A1%D1%B9&amp;month=4&amp;year=2020&amp;thetype=%A7%BA%CB%B9%E8%C7%C2%A7%D2%B9"/>
    <hyperlink ref="E619" r:id="rId612" display="http://hfo63.cfo.in.th/CheckDataDtl.aspx?orgid=04722&amp;balance=%A7%BA%B4%D8%C5%3Cbr/%3E%A7%BA%CA%D1%C1%BE%D1%B9%B8%EC%A1%D1%B9&amp;month=4&amp;year=2020&amp;thetype=%A7%BA%CB%B9%E8%C7%C2%A7%D2%B9"/>
    <hyperlink ref="E620" r:id="rId613" display="http://hfo63.cfo.in.th/CheckDataDtl.aspx?orgid=04723&amp;balance=%A7%BA%B4%D8%C5%3Cbr/%3E%A7%BA%CA%D1%C1%BE%D1%B9%B8%EC%A1%D1%B9&amp;month=4&amp;year=2020&amp;thetype=%A7%BA%CB%B9%E8%C7%C2%A7%D2%B9"/>
    <hyperlink ref="E621" r:id="rId614" display="http://hfo63.cfo.in.th/CheckDataDtl.aspx?orgid=04723&amp;balance=%A7%BA%B4%D8%C5%3Cbr/%3E%A7%BA%CA%D1%C1%BE%D1%B9%B8%EC%A1%D1%B9&amp;month=4&amp;year=2020&amp;thetype=%A7%BA%CB%B9%E8%C7%C2%A7%D2%B9"/>
    <hyperlink ref="E622" r:id="rId615" display="http://hfo63.cfo.in.th/CheckDataDtl.aspx?orgid=04724&amp;balance=%A7%BA%B4%D8%C5%3Cbr/%3E%A7%BA%CA%D1%C1%BE%D1%B9%B8%EC%A1%D1%B9&amp;month=4&amp;year=2020&amp;thetype=%A7%BA%CB%B9%E8%C7%C2%A7%D2%B9"/>
    <hyperlink ref="E623" r:id="rId616" display="http://hfo63.cfo.in.th/CheckDataDtl.aspx?orgid=04724&amp;balance=%A7%BA%B4%D8%C5%3Cbr/%3E%A7%BA%CA%D1%C1%BE%D1%B9%B8%EC%A1%D1%B9&amp;month=4&amp;year=2020&amp;thetype=%A7%BA%CB%B9%E8%C7%C2%A7%D2%B9"/>
    <hyperlink ref="E624" r:id="rId617" display="http://hfo63.cfo.in.th/CheckDataDtl.aspx?orgid=04725&amp;balance=%A7%BA%B4%D8%C5%3Cbr/%3E%A7%BA%CA%D1%C1%BE%D1%B9%B8%EC%A1%D1%B9&amp;month=4&amp;year=2020&amp;thetype=%A7%BA%CB%B9%E8%C7%C2%A7%D2%B9"/>
    <hyperlink ref="E625" r:id="rId618" display="http://hfo63.cfo.in.th/CheckDataDtl.aspx?orgid=04725&amp;balance=%A7%BA%B4%D8%C5%3Cbr/%3E%A7%BA%CA%D1%C1%BE%D1%B9%B8%EC%A1%D1%B9&amp;month=4&amp;year=2020&amp;thetype=%A7%BA%CB%B9%E8%C7%C2%A7%D2%B9"/>
    <hyperlink ref="E626" r:id="rId619" display="http://hfo63.cfo.in.th/CheckDataDtl.aspx?orgid=04726&amp;balance=%A7%BA%B4%D8%C5%3Cbr/%3E%A7%BA%CA%D1%C1%BE%D1%B9%B8%EC%A1%D1%B9&amp;month=4&amp;year=2020&amp;thetype=%A7%BA%CB%B9%E8%C7%C2%A7%D2%B9"/>
    <hyperlink ref="E627" r:id="rId620" display="http://hfo63.cfo.in.th/CheckDataDtl.aspx?orgid=04726&amp;balance=%A7%BA%B4%D8%C5%3Cbr/%3E%A7%BA%CA%D1%C1%BE%D1%B9%B8%EC%A1%D1%B9&amp;month=4&amp;year=2020&amp;thetype=%A7%BA%CB%B9%E8%C7%C2%A7%D2%B9"/>
    <hyperlink ref="E628" r:id="rId621" display="http://hfo63.cfo.in.th/CheckDataDtl.aspx?orgid=04727&amp;balance=%A7%BA%B4%D8%C5%3Cbr/%3E%A7%BA%CA%D1%C1%BE%D1%B9%B8%EC%A1%D1%B9&amp;month=4&amp;year=2020&amp;thetype=%A7%BA%CB%B9%E8%C7%C2%A7%D2%B9"/>
    <hyperlink ref="E629" r:id="rId622" display="http://hfo63.cfo.in.th/CheckDataDtl.aspx?orgid=04727&amp;balance=%A7%BA%B4%D8%C5%3Cbr/%3E%A7%BA%CA%D1%C1%BE%D1%B9%B8%EC%A1%D1%B9&amp;month=4&amp;year=2020&amp;thetype=%A7%BA%CB%B9%E8%C7%C2%A7%D2%B9"/>
    <hyperlink ref="E630" r:id="rId623" display="http://hfo63.cfo.in.th/CheckDataDtl.aspx?orgid=04728&amp;balance=%A7%BA%B4%D8%C5%3Cbr/%3E%A7%BA%CA%D1%C1%BE%D1%B9%B8%EC%A1%D1%B9&amp;month=4&amp;year=2020&amp;thetype=%A7%BA%CB%B9%E8%C7%C2%A7%D2%B9"/>
    <hyperlink ref="E631" r:id="rId624" display="http://hfo63.cfo.in.th/CheckDataDtl.aspx?orgid=04728&amp;balance=%A7%BA%B4%D8%C5%3Cbr/%3E%A7%BA%CA%D1%C1%BE%D1%B9%B8%EC%A1%D1%B9&amp;month=4&amp;year=2020&amp;thetype=%A7%BA%CB%B9%E8%C7%C2%A7%D2%B9"/>
    <hyperlink ref="E632" r:id="rId625" display="http://hfo63.cfo.in.th/CheckDataDtl.aspx?orgid=04729&amp;balance=%A7%BA%B4%D8%C5%3Cbr/%3E%A7%BA%CA%D1%C1%BE%D1%B9%B8%EC%A1%D1%B9&amp;month=4&amp;year=2020&amp;thetype=%A7%BA%CB%B9%E8%C7%C2%A7%D2%B9"/>
    <hyperlink ref="E633" r:id="rId626" display="http://hfo63.cfo.in.th/CheckDataDtl.aspx?orgid=04729&amp;balance=%A7%BA%B4%D8%C5%3Cbr/%3E%A7%BA%CA%D1%C1%BE%D1%B9%B8%EC%A1%D1%B9&amp;month=4&amp;year=2020&amp;thetype=%A7%BA%CB%B9%E8%C7%C2%A7%D2%B9"/>
    <hyperlink ref="E634" r:id="rId627" display="http://hfo63.cfo.in.th/CheckDataDtl.aspx?orgid=04730&amp;balance=%A7%BA%B4%D8%C5%3Cbr/%3E%A7%BA%CA%D1%C1%BE%D1%B9%B8%EC%A1%D1%B9&amp;month=4&amp;year=2020&amp;thetype=%A7%BA%CB%B9%E8%C7%C2%A7%D2%B9"/>
    <hyperlink ref="E635" r:id="rId628" display="http://hfo63.cfo.in.th/CheckDataDtl.aspx?orgid=04730&amp;balance=%A7%BA%B4%D8%C5%3Cbr/%3E%A7%BA%CA%D1%C1%BE%D1%B9%B8%EC%A1%D1%B9&amp;month=4&amp;year=2020&amp;thetype=%A7%BA%CB%B9%E8%C7%C2%A7%D2%B9"/>
    <hyperlink ref="E636" r:id="rId629" display="http://hfo63.cfo.in.th/CheckDataDtl.aspx?orgid=04731&amp;balance=%A7%BA%B4%D8%C5%3Cbr/%3E%A7%BA%CA%D1%C1%BE%D1%B9%B8%EC%A1%D1%B9&amp;month=4&amp;year=2020&amp;thetype=%A7%BA%CB%B9%E8%C7%C2%A7%D2%B9"/>
    <hyperlink ref="E637" r:id="rId630" display="http://hfo63.cfo.in.th/CheckDataDtl.aspx?orgid=04731&amp;balance=%A7%BA%B4%D8%C5%3Cbr/%3E%A7%BA%CA%D1%C1%BE%D1%B9%B8%EC%A1%D1%B9&amp;month=4&amp;year=2020&amp;thetype=%A7%BA%CB%B9%E8%C7%C2%A7%D2%B9"/>
    <hyperlink ref="E638" r:id="rId631" display="http://hfo63.cfo.in.th/CheckDataDtl.aspx?orgid=04732&amp;balance=%A7%BA%B4%D8%C5%3Cbr/%3E%A7%BA%CA%D1%C1%BE%D1%B9%B8%EC%A1%D1%B9&amp;month=4&amp;year=2020&amp;thetype=%A7%BA%CB%B9%E8%C7%C2%A7%D2%B9"/>
    <hyperlink ref="E639" r:id="rId632" display="http://hfo63.cfo.in.th/CheckDataDtl.aspx?orgid=04732&amp;balance=%A7%BA%B4%D8%C5%3Cbr/%3E%A7%BA%CA%D1%C1%BE%D1%B9%B8%EC%A1%D1%B9&amp;month=4&amp;year=2020&amp;thetype=%A7%BA%CB%B9%E8%C7%C2%A7%D2%B9"/>
    <hyperlink ref="E640" r:id="rId633" display="http://hfo63.cfo.in.th/CheckDataDtl.aspx?orgid=04733&amp;balance=%A7%BA%B4%D8%C5%3Cbr/%3E%A7%BA%CA%D1%C1%BE%D1%B9%B8%EC%A1%D1%B9&amp;month=4&amp;year=2020&amp;thetype=%A7%BA%CB%B9%E8%C7%C2%A7%D2%B9"/>
    <hyperlink ref="E641" r:id="rId634" display="http://hfo63.cfo.in.th/CheckDataDtl.aspx?orgid=04733&amp;balance=%A7%BA%B4%D8%C5%3Cbr/%3E%A7%BA%CA%D1%C1%BE%D1%B9%B8%EC%A1%D1%B9&amp;month=4&amp;year=2020&amp;thetype=%A7%BA%CB%B9%E8%C7%C2%A7%D2%B9"/>
    <hyperlink ref="E642" r:id="rId635" display="http://hfo63.cfo.in.th/CheckDataDtl.aspx?orgid=04734&amp;balance=%A7%BA%B4%D8%C5%3Cbr/%3E%A7%BA%CA%D1%C1%BE%D1%B9%B8%EC%A1%D1%B9&amp;month=4&amp;year=2020&amp;thetype=%A7%BA%CB%B9%E8%C7%C2%A7%D2%B9"/>
    <hyperlink ref="E643" r:id="rId636" display="http://hfo63.cfo.in.th/CheckDataDtl.aspx?orgid=04734&amp;balance=%A7%BA%B4%D8%C5%3Cbr/%3E%A7%BA%CA%D1%C1%BE%D1%B9%B8%EC%A1%D1%B9&amp;month=4&amp;year=2020&amp;thetype=%A7%BA%CB%B9%E8%C7%C2%A7%D2%B9"/>
    <hyperlink ref="E644" r:id="rId637" display="http://hfo63.cfo.in.th/CheckDataDtl.aspx?orgid=04735&amp;balance=%A7%BA%B4%D8%C5%3Cbr/%3E%A7%BA%CA%D1%C1%BE%D1%B9%B8%EC%A1%D1%B9&amp;month=4&amp;year=2020&amp;thetype=%A7%BA%CB%B9%E8%C7%C2%A7%D2%B9"/>
    <hyperlink ref="E645" r:id="rId638" display="http://hfo63.cfo.in.th/CheckDataDtl.aspx?orgid=04735&amp;balance=%A7%BA%B4%D8%C5%3Cbr/%3E%A7%BA%CA%D1%C1%BE%D1%B9%B8%EC%A1%D1%B9&amp;month=4&amp;year=2020&amp;thetype=%A7%BA%CB%B9%E8%C7%C2%A7%D2%B9"/>
    <hyperlink ref="E646" r:id="rId639" display="http://hfo63.cfo.in.th/CheckDataDtl.aspx?orgid=04736&amp;balance=%A7%BA%B4%D8%C5%3Cbr/%3E%A7%BA%CA%D1%C1%BE%D1%B9%B8%EC%A1%D1%B9&amp;month=4&amp;year=2020&amp;thetype=%A7%BA%CB%B9%E8%C7%C2%A7%D2%B9"/>
    <hyperlink ref="E647" r:id="rId640" display="http://hfo63.cfo.in.th/CheckDataDtl.aspx?orgid=04736&amp;balance=%A7%BA%B4%D8%C5%3Cbr/%3E%A7%BA%CA%D1%C1%BE%D1%B9%B8%EC%A1%D1%B9&amp;month=4&amp;year=2020&amp;thetype=%A7%BA%CB%B9%E8%C7%C2%A7%D2%B9"/>
    <hyperlink ref="E648" r:id="rId641" display="http://hfo63.cfo.in.th/CheckDataDtl.aspx?orgid=04737&amp;balance=%A7%BA%B4%D8%C5%3Cbr/%3E%A7%BA%CA%D1%C1%BE%D1%B9%B8%EC%A1%D1%B9&amp;month=4&amp;year=2020&amp;thetype=%A7%BA%CB%B9%E8%C7%C2%A7%D2%B9"/>
    <hyperlink ref="E649" r:id="rId642" display="http://hfo63.cfo.in.th/CheckDataDtl.aspx?orgid=04737&amp;balance=%A7%BA%B4%D8%C5%3Cbr/%3E%A7%BA%CA%D1%C1%BE%D1%B9%B8%EC%A1%D1%B9&amp;month=4&amp;year=2020&amp;thetype=%A7%BA%CB%B9%E8%C7%C2%A7%D2%B9"/>
    <hyperlink ref="E650" r:id="rId643" display="http://hfo63.cfo.in.th/CheckDataDtl.aspx?orgid=04738&amp;balance=%A7%BA%B4%D8%C5%3Cbr/%3E%A7%BA%CA%D1%C1%BE%D1%B9%B8%EC%A1%D1%B9&amp;month=4&amp;year=2020&amp;thetype=%A7%BA%CB%B9%E8%C7%C2%A7%D2%B9"/>
    <hyperlink ref="E651" r:id="rId644" display="http://hfo63.cfo.in.th/CheckDataDtl.aspx?orgid=04738&amp;balance=%A7%BA%B4%D8%C5%3Cbr/%3E%A7%BA%CA%D1%C1%BE%D1%B9%B8%EC%A1%D1%B9&amp;month=4&amp;year=2020&amp;thetype=%A7%BA%CB%B9%E8%C7%C2%A7%D2%B9"/>
    <hyperlink ref="E652" r:id="rId645" display="http://hfo63.cfo.in.th/CheckDataDtl.aspx?orgid=04739&amp;balance=%A7%BA%B4%D8%C5%3Cbr/%3E%A7%BA%CA%D1%C1%BE%D1%B9%B8%EC%A1%D1%B9&amp;month=4&amp;year=2020&amp;thetype=%A7%BA%CB%B9%E8%C7%C2%A7%D2%B9"/>
    <hyperlink ref="E653" r:id="rId646" display="http://hfo63.cfo.in.th/CheckDataDtl.aspx?orgid=04739&amp;balance=%A7%BA%B4%D8%C5%3Cbr/%3E%A7%BA%CA%D1%C1%BE%D1%B9%B8%EC%A1%D1%B9&amp;month=4&amp;year=2020&amp;thetype=%A7%BA%CB%B9%E8%C7%C2%A7%D2%B9"/>
    <hyperlink ref="E654" r:id="rId647" display="http://hfo63.cfo.in.th/CheckDataDtl.aspx?orgid=04740&amp;balance=%A7%BA%B4%D8%C5%3Cbr/%3E%A7%BA%CA%D1%C1%BE%D1%B9%B8%EC%A1%D1%B9&amp;month=4&amp;year=2020&amp;thetype=%A7%BA%CB%B9%E8%C7%C2%A7%D2%B9"/>
    <hyperlink ref="E655" r:id="rId648" display="http://hfo63.cfo.in.th/CheckDataDtl.aspx?orgid=04740&amp;balance=%A7%BA%B4%D8%C5%3Cbr/%3E%A7%BA%CA%D1%C1%BE%D1%B9%B8%EC%A1%D1%B9&amp;month=4&amp;year=2020&amp;thetype=%A7%BA%CB%B9%E8%C7%C2%A7%D2%B9"/>
    <hyperlink ref="E656" r:id="rId649" display="http://hfo63.cfo.in.th/CheckDataDtl.aspx?orgid=04741&amp;balance=%A7%BA%B4%D8%C5%3Cbr/%3E%A7%BA%CA%D1%C1%BE%D1%B9%B8%EC%A1%D1%B9&amp;month=4&amp;year=2020&amp;thetype=%A7%BA%CB%B9%E8%C7%C2%A7%D2%B9"/>
    <hyperlink ref="E657" r:id="rId650" display="http://hfo63.cfo.in.th/CheckDataDtl.aspx?orgid=04741&amp;balance=%A7%BA%B4%D8%C5%3Cbr/%3E%A7%BA%CA%D1%C1%BE%D1%B9%B8%EC%A1%D1%B9&amp;month=4&amp;year=2020&amp;thetype=%A7%BA%CB%B9%E8%C7%C2%A7%D2%B9"/>
    <hyperlink ref="E658" r:id="rId651" display="http://hfo63.cfo.in.th/CheckDataDtl.aspx?orgid=04742&amp;balance=%A7%BA%B4%D8%C5%3Cbr/%3E%A7%BA%CA%D1%C1%BE%D1%B9%B8%EC%A1%D1%B9&amp;month=4&amp;year=2020&amp;thetype=%A7%BA%CB%B9%E8%C7%C2%A7%D2%B9"/>
    <hyperlink ref="E659" r:id="rId652" display="http://hfo63.cfo.in.th/CheckDataDtl.aspx?orgid=04742&amp;balance=%A7%BA%B4%D8%C5%3Cbr/%3E%A7%BA%CA%D1%C1%BE%D1%B9%B8%EC%A1%D1%B9&amp;month=4&amp;year=2020&amp;thetype=%A7%BA%CB%B9%E8%C7%C2%A7%D2%B9"/>
    <hyperlink ref="E660" r:id="rId653" display="http://hfo63.cfo.in.th/CheckDataDtl.aspx?orgid=04743&amp;balance=%A7%BA%B4%D8%C5%3Cbr/%3E%A7%BA%CA%D1%C1%BE%D1%B9%B8%EC%A1%D1%B9&amp;month=4&amp;year=2020&amp;thetype=%A7%BA%CB%B9%E8%C7%C2%A7%D2%B9"/>
    <hyperlink ref="E661" r:id="rId654" display="http://hfo63.cfo.in.th/CheckDataDtl.aspx?orgid=04743&amp;balance=%A7%BA%B4%D8%C5%3Cbr/%3E%A7%BA%CA%D1%C1%BE%D1%B9%B8%EC%A1%D1%B9&amp;month=4&amp;year=2020&amp;thetype=%A7%BA%CB%B9%E8%C7%C2%A7%D2%B9"/>
    <hyperlink ref="E662" r:id="rId655" display="http://hfo63.cfo.in.th/CheckDataDtl.aspx?orgid=04744&amp;balance=%A7%BA%B4%D8%C5%3Cbr/%3E%A7%BA%CA%D1%C1%BE%D1%B9%B8%EC%A1%D1%B9&amp;month=4&amp;year=2020&amp;thetype=%A7%BA%CB%B9%E8%C7%C2%A7%D2%B9"/>
    <hyperlink ref="E663" r:id="rId656" display="http://hfo63.cfo.in.th/CheckDataDtl.aspx?orgid=04744&amp;balance=%A7%BA%B4%D8%C5%3Cbr/%3E%A7%BA%CA%D1%C1%BE%D1%B9%B8%EC%A1%D1%B9&amp;month=4&amp;year=2020&amp;thetype=%A7%BA%CB%B9%E8%C7%C2%A7%D2%B9"/>
    <hyperlink ref="E664" r:id="rId657" display="http://hfo63.cfo.in.th/CheckDataDtl.aspx?orgid=04745&amp;balance=%A7%BA%B4%D8%C5%3Cbr/%3E%A7%BA%CA%D1%C1%BE%D1%B9%B8%EC%A1%D1%B9&amp;month=4&amp;year=2020&amp;thetype=%A7%BA%CB%B9%E8%C7%C2%A7%D2%B9"/>
    <hyperlink ref="E665" r:id="rId658" display="http://hfo63.cfo.in.th/CheckDataDtl.aspx?orgid=04745&amp;balance=%A7%BA%B4%D8%C5%3Cbr/%3E%A7%BA%CA%D1%C1%BE%D1%B9%B8%EC%A1%D1%B9&amp;month=4&amp;year=2020&amp;thetype=%A7%BA%CB%B9%E8%C7%C2%A7%D2%B9"/>
    <hyperlink ref="E666" r:id="rId659" display="http://hfo63.cfo.in.th/CheckDataDtl.aspx?orgid=04746&amp;balance=%A7%BA%B4%D8%C5%3Cbr/%3E%A7%BA%CA%D1%C1%BE%D1%B9%B8%EC%A1%D1%B9&amp;month=4&amp;year=2020&amp;thetype=%A7%BA%CB%B9%E8%C7%C2%A7%D2%B9"/>
    <hyperlink ref="E667" r:id="rId660" display="http://hfo63.cfo.in.th/CheckDataDtl.aspx?orgid=04746&amp;balance=%A7%BA%B4%D8%C5%3Cbr/%3E%A7%BA%CA%D1%C1%BE%D1%B9%B8%EC%A1%D1%B9&amp;month=4&amp;year=2020&amp;thetype=%A7%BA%CB%B9%E8%C7%C2%A7%D2%B9"/>
    <hyperlink ref="E668" r:id="rId661" display="http://hfo63.cfo.in.th/CheckDataDtl.aspx?orgid=04747&amp;balance=%A7%BA%B4%D8%C5%3Cbr/%3E%A7%BA%CA%D1%C1%BE%D1%B9%B8%EC%A1%D1%B9&amp;month=4&amp;year=2020&amp;thetype=%A7%BA%CB%B9%E8%C7%C2%A7%D2%B9"/>
    <hyperlink ref="E669" r:id="rId662" display="http://hfo63.cfo.in.th/CheckDataDtl.aspx?orgid=04747&amp;balance=%A7%BA%B4%D8%C5%3Cbr/%3E%A7%BA%CA%D1%C1%BE%D1%B9%B8%EC%A1%D1%B9&amp;month=4&amp;year=2020&amp;thetype=%A7%BA%CB%B9%E8%C7%C2%A7%D2%B9"/>
    <hyperlink ref="E670" r:id="rId663" display="http://hfo63.cfo.in.th/CheckDataDtl.aspx?orgid=04748&amp;balance=%A7%BA%B4%D8%C5%3Cbr/%3E%A7%BA%CA%D1%C1%BE%D1%B9%B8%EC%A1%D1%B9&amp;month=4&amp;year=2020&amp;thetype=%A7%BA%CB%B9%E8%C7%C2%A7%D2%B9"/>
    <hyperlink ref="E671" r:id="rId664" display="http://hfo63.cfo.in.th/CheckDataDtl.aspx?orgid=04748&amp;balance=%A7%BA%B4%D8%C5%3Cbr/%3E%A7%BA%CA%D1%C1%BE%D1%B9%B8%EC%A1%D1%B9&amp;month=4&amp;year=2020&amp;thetype=%A7%BA%CB%B9%E8%C7%C2%A7%D2%B9"/>
    <hyperlink ref="E672" r:id="rId665" display="http://hfo63.cfo.in.th/CheckDataDtl.aspx?orgid=04750&amp;balance=%A7%BA%B4%D8%C5%3Cbr/%3E%A7%BA%CA%D1%C1%BE%D1%B9%B8%EC%A1%D1%B9&amp;month=4&amp;year=2020&amp;thetype=%A7%BA%CB%B9%E8%C7%C2%A7%D2%B9"/>
    <hyperlink ref="E673" r:id="rId666" display="http://hfo63.cfo.in.th/CheckDataDtl.aspx?orgid=04750&amp;balance=%A7%BA%B4%D8%C5%3Cbr/%3E%A7%BA%CA%D1%C1%BE%D1%B9%B8%EC%A1%D1%B9&amp;month=4&amp;year=2020&amp;thetype=%A7%BA%CB%B9%E8%C7%C2%A7%D2%B9"/>
    <hyperlink ref="E674" r:id="rId667" display="http://hfo63.cfo.in.th/CheckDataDtl.aspx?orgid=04751&amp;balance=%A7%BA%B4%D8%C5%3Cbr/%3E%A7%BA%CA%D1%C1%BE%D1%B9%B8%EC%A1%D1%B9&amp;month=4&amp;year=2020&amp;thetype=%A7%BA%CB%B9%E8%C7%C2%A7%D2%B9"/>
    <hyperlink ref="E675" r:id="rId668" display="http://hfo63.cfo.in.th/CheckDataDtl.aspx?orgid=04751&amp;balance=%A7%BA%B4%D8%C5%3Cbr/%3E%A7%BA%CA%D1%C1%BE%D1%B9%B8%EC%A1%D1%B9&amp;month=4&amp;year=2020&amp;thetype=%A7%BA%CB%B9%E8%C7%C2%A7%D2%B9"/>
    <hyperlink ref="E676" r:id="rId669" display="http://hfo63.cfo.in.th/CheckDataDtl.aspx?orgid=04752&amp;balance=%A7%BA%B4%D8%C5%3Cbr/%3E%A7%BA%CA%D1%C1%BE%D1%B9%B8%EC%A1%D1%B9&amp;month=4&amp;year=2020&amp;thetype=%A7%BA%CB%B9%E8%C7%C2%A7%D2%B9"/>
    <hyperlink ref="E677" r:id="rId670" display="http://hfo63.cfo.in.th/CheckDataDtl.aspx?orgid=04752&amp;balance=%A7%BA%B4%D8%C5%3Cbr/%3E%A7%BA%CA%D1%C1%BE%D1%B9%B8%EC%A1%D1%B9&amp;month=4&amp;year=2020&amp;thetype=%A7%BA%CB%B9%E8%C7%C2%A7%D2%B9"/>
    <hyperlink ref="E678" r:id="rId671" display="http://hfo63.cfo.in.th/CheckDataDtl.aspx?orgid=04753&amp;balance=%A7%BA%B4%D8%C5%3Cbr/%3E%A7%BA%CA%D1%C1%BE%D1%B9%B8%EC%A1%D1%B9&amp;month=4&amp;year=2020&amp;thetype=%A7%BA%CB%B9%E8%C7%C2%A7%D2%B9"/>
    <hyperlink ref="E679" r:id="rId672" display="http://hfo63.cfo.in.th/CheckDataDtl.aspx?orgid=04753&amp;balance=%A7%BA%B4%D8%C5%3Cbr/%3E%A7%BA%CA%D1%C1%BE%D1%B9%B8%EC%A1%D1%B9&amp;month=4&amp;year=2020&amp;thetype=%A7%BA%CB%B9%E8%C7%C2%A7%D2%B9"/>
    <hyperlink ref="E680" r:id="rId673" display="http://hfo63.cfo.in.th/CheckDataDtl.aspx?orgid=04754&amp;balance=%A7%BA%B4%D8%C5%3Cbr/%3E%A7%BA%CA%D1%C1%BE%D1%B9%B8%EC%A1%D1%B9&amp;month=4&amp;year=2020&amp;thetype=%A7%BA%CB%B9%E8%C7%C2%A7%D2%B9"/>
    <hyperlink ref="E681" r:id="rId674" display="http://hfo63.cfo.in.th/CheckDataDtl.aspx?orgid=04754&amp;balance=%A7%BA%B4%D8%C5%3Cbr/%3E%A7%BA%CA%D1%C1%BE%D1%B9%B8%EC%A1%D1%B9&amp;month=4&amp;year=2020&amp;thetype=%A7%BA%CB%B9%E8%C7%C2%A7%D2%B9"/>
    <hyperlink ref="E682" r:id="rId675" display="http://hfo63.cfo.in.th/CheckDataDtl.aspx?orgid=04755&amp;balance=%A7%BA%B4%D8%C5%3Cbr/%3E%A7%BA%CA%D1%C1%BE%D1%B9%B8%EC%A1%D1%B9&amp;month=4&amp;year=2020&amp;thetype=%A7%BA%CB%B9%E8%C7%C2%A7%D2%B9"/>
    <hyperlink ref="E683" r:id="rId676" display="http://hfo63.cfo.in.th/CheckDataDtl.aspx?orgid=04755&amp;balance=%A7%BA%B4%D8%C5%3Cbr/%3E%A7%BA%CA%D1%C1%BE%D1%B9%B8%EC%A1%D1%B9&amp;month=4&amp;year=2020&amp;thetype=%A7%BA%CB%B9%E8%C7%C2%A7%D2%B9"/>
    <hyperlink ref="E684" r:id="rId677" display="http://hfo63.cfo.in.th/CheckDataDtl.aspx?orgid=04756&amp;balance=%A7%BA%B4%D8%C5%3Cbr/%3E%A7%BA%CA%D1%C1%BE%D1%B9%B8%EC%A1%D1%B9&amp;month=4&amp;year=2020&amp;thetype=%A7%BA%CB%B9%E8%C7%C2%A7%D2%B9"/>
    <hyperlink ref="E685" r:id="rId678" display="http://hfo63.cfo.in.th/CheckDataDtl.aspx?orgid=04756&amp;balance=%A7%BA%B4%D8%C5%3Cbr/%3E%A7%BA%CA%D1%C1%BE%D1%B9%B8%EC%A1%D1%B9&amp;month=4&amp;year=2020&amp;thetype=%A7%BA%CB%B9%E8%C7%C2%A7%D2%B9"/>
    <hyperlink ref="E686" r:id="rId679" display="http://hfo63.cfo.in.th/CheckDataDtl.aspx?orgid=04757&amp;balance=%A7%BA%B4%D8%C5%3Cbr/%3E%A7%BA%CA%D1%C1%BE%D1%B9%B8%EC%A1%D1%B9&amp;month=4&amp;year=2020&amp;thetype=%A7%BA%CB%B9%E8%C7%C2%A7%D2%B9"/>
    <hyperlink ref="E687" r:id="rId680" display="http://hfo63.cfo.in.th/CheckDataDtl.aspx?orgid=04757&amp;balance=%A7%BA%B4%D8%C5%3Cbr/%3E%A7%BA%CA%D1%C1%BE%D1%B9%B8%EC%A1%D1%B9&amp;month=4&amp;year=2020&amp;thetype=%A7%BA%CB%B9%E8%C7%C2%A7%D2%B9"/>
    <hyperlink ref="E688" r:id="rId681" display="http://hfo63.cfo.in.th/CheckDataDtl.aspx?orgid=04758&amp;balance=%A7%BA%B4%D8%C5%3Cbr/%3E%A7%BA%CA%D1%C1%BE%D1%B9%B8%EC%A1%D1%B9&amp;month=4&amp;year=2020&amp;thetype=%A7%BA%CB%B9%E8%C7%C2%A7%D2%B9"/>
    <hyperlink ref="E689" r:id="rId682" display="http://hfo63.cfo.in.th/CheckDataDtl.aspx?orgid=04758&amp;balance=%A7%BA%B4%D8%C5%3Cbr/%3E%A7%BA%CA%D1%C1%BE%D1%B9%B8%EC%A1%D1%B9&amp;month=4&amp;year=2020&amp;thetype=%A7%BA%CB%B9%E8%C7%C2%A7%D2%B9"/>
    <hyperlink ref="E690" r:id="rId683" display="http://hfo63.cfo.in.th/CheckDataDtl.aspx?orgid=04759&amp;balance=%A7%BA%B4%D8%C5%3Cbr/%3E%A7%BA%CA%D1%C1%BE%D1%B9%B8%EC%A1%D1%B9&amp;month=4&amp;year=2020&amp;thetype=%A7%BA%CB%B9%E8%C7%C2%A7%D2%B9"/>
    <hyperlink ref="E691" r:id="rId684" display="http://hfo63.cfo.in.th/CheckDataDtl.aspx?orgid=04759&amp;balance=%A7%BA%B4%D8%C5%3Cbr/%3E%A7%BA%CA%D1%C1%BE%D1%B9%B8%EC%A1%D1%B9&amp;month=4&amp;year=2020&amp;thetype=%A7%BA%CB%B9%E8%C7%C2%A7%D2%B9"/>
    <hyperlink ref="E692" r:id="rId685" display="http://hfo63.cfo.in.th/CheckDataDtl.aspx?orgid=04760&amp;balance=%A7%BA%B4%D8%C5%3Cbr/%3E%A7%BA%CA%D1%C1%BE%D1%B9%B8%EC%A1%D1%B9&amp;month=4&amp;year=2020&amp;thetype=%A7%BA%CB%B9%E8%C7%C2%A7%D2%B9"/>
    <hyperlink ref="E693" r:id="rId686" display="http://hfo63.cfo.in.th/CheckDataDtl.aspx?orgid=04760&amp;balance=%A7%BA%B4%D8%C5%3Cbr/%3E%A7%BA%CA%D1%C1%BE%D1%B9%B8%EC%A1%D1%B9&amp;month=4&amp;year=2020&amp;thetype=%A7%BA%CB%B9%E8%C7%C2%A7%D2%B9"/>
    <hyperlink ref="E694" r:id="rId687" display="http://hfo63.cfo.in.th/CheckDataDtl.aspx?orgid=04761&amp;balance=%A7%BA%B4%D8%C5%3Cbr/%3E%A7%BA%CA%D1%C1%BE%D1%B9%B8%EC%A1%D1%B9&amp;month=4&amp;year=2020&amp;thetype=%A7%BA%CB%B9%E8%C7%C2%A7%D2%B9"/>
    <hyperlink ref="E695" r:id="rId688" display="http://hfo63.cfo.in.th/CheckDataDtl.aspx?orgid=04761&amp;balance=%A7%BA%B4%D8%C5%3Cbr/%3E%A7%BA%CA%D1%C1%BE%D1%B9%B8%EC%A1%D1%B9&amp;month=4&amp;year=2020&amp;thetype=%A7%BA%CB%B9%E8%C7%C2%A7%D2%B9"/>
    <hyperlink ref="E696" r:id="rId689" display="http://hfo63.cfo.in.th/CheckDataDtl.aspx?orgid=04762&amp;balance=%A7%BA%B4%D8%C5%3Cbr/%3E%A7%BA%CA%D1%C1%BE%D1%B9%B8%EC%A1%D1%B9&amp;month=4&amp;year=2020&amp;thetype=%A7%BA%CB%B9%E8%C7%C2%A7%D2%B9"/>
    <hyperlink ref="E697" r:id="rId690" display="http://hfo63.cfo.in.th/CheckDataDtl.aspx?orgid=04762&amp;balance=%A7%BA%B4%D8%C5%3Cbr/%3E%A7%BA%CA%D1%C1%BE%D1%B9%B8%EC%A1%D1%B9&amp;month=4&amp;year=2020&amp;thetype=%A7%BA%CB%B9%E8%C7%C2%A7%D2%B9"/>
    <hyperlink ref="E698" r:id="rId691" display="http://hfo63.cfo.in.th/CheckDataDtl.aspx?orgid=04763&amp;balance=%A7%BA%B4%D8%C5%3Cbr/%3E%A7%BA%CA%D1%C1%BE%D1%B9%B8%EC%A1%D1%B9&amp;month=4&amp;year=2020&amp;thetype=%A7%BA%CB%B9%E8%C7%C2%A7%D2%B9"/>
    <hyperlink ref="E699" r:id="rId692" display="http://hfo63.cfo.in.th/CheckDataDtl.aspx?orgid=04763&amp;balance=%A7%BA%B4%D8%C5%3Cbr/%3E%A7%BA%CA%D1%C1%BE%D1%B9%B8%EC%A1%D1%B9&amp;month=4&amp;year=2020&amp;thetype=%A7%BA%CB%B9%E8%C7%C2%A7%D2%B9"/>
    <hyperlink ref="E700" r:id="rId693" display="http://hfo63.cfo.in.th/CheckDataDtl.aspx?orgid=04764&amp;balance=%A7%BA%B4%D8%C5%3Cbr/%3E%A7%BA%CA%D1%C1%BE%D1%B9%B8%EC%A1%D1%B9&amp;month=4&amp;year=2020&amp;thetype=%A7%BA%CB%B9%E8%C7%C2%A7%D2%B9"/>
    <hyperlink ref="E701" r:id="rId694" display="http://hfo63.cfo.in.th/CheckDataDtl.aspx?orgid=04764&amp;balance=%A7%BA%B4%D8%C5%3Cbr/%3E%A7%BA%CA%D1%C1%BE%D1%B9%B8%EC%A1%D1%B9&amp;month=4&amp;year=2020&amp;thetype=%A7%BA%CB%B9%E8%C7%C2%A7%D2%B9"/>
    <hyperlink ref="E702" r:id="rId695" display="http://hfo63.cfo.in.th/CheckDataDtl.aspx?orgid=04765&amp;balance=%A7%BA%B4%D8%C5%3Cbr/%3E%A7%BA%CA%D1%C1%BE%D1%B9%B8%EC%A1%D1%B9&amp;month=4&amp;year=2020&amp;thetype=%A7%BA%CB%B9%E8%C7%C2%A7%D2%B9"/>
    <hyperlink ref="E703" r:id="rId696" display="http://hfo63.cfo.in.th/CheckDataDtl.aspx?orgid=04765&amp;balance=%A7%BA%B4%D8%C5%3Cbr/%3E%A7%BA%CA%D1%C1%BE%D1%B9%B8%EC%A1%D1%B9&amp;month=4&amp;year=2020&amp;thetype=%A7%BA%CB%B9%E8%C7%C2%A7%D2%B9"/>
    <hyperlink ref="E704" r:id="rId697" display="http://hfo63.cfo.in.th/CheckDataDtl.aspx?orgid=04766&amp;balance=%A7%BA%B4%D8%C5%3Cbr/%3E%A7%BA%CA%D1%C1%BE%D1%B9%B8%EC%A1%D1%B9&amp;month=4&amp;year=2020&amp;thetype=%A7%BA%CB%B9%E8%C7%C2%A7%D2%B9"/>
    <hyperlink ref="E705" r:id="rId698" display="http://hfo63.cfo.in.th/CheckDataDtl.aspx?orgid=04766&amp;balance=%A7%BA%B4%D8%C5%3Cbr/%3E%A7%BA%CA%D1%C1%BE%D1%B9%B8%EC%A1%D1%B9&amp;month=4&amp;year=2020&amp;thetype=%A7%BA%CB%B9%E8%C7%C2%A7%D2%B9"/>
    <hyperlink ref="E706" r:id="rId699" display="http://hfo63.cfo.in.th/CheckDataDtl.aspx?orgid=04767&amp;balance=%A7%BA%B4%D8%C5%3Cbr/%3E%A7%BA%CA%D1%C1%BE%D1%B9%B8%EC%A1%D1%B9&amp;month=4&amp;year=2020&amp;thetype=%A7%BA%CB%B9%E8%C7%C2%A7%D2%B9"/>
    <hyperlink ref="E707" r:id="rId700" display="http://hfo63.cfo.in.th/CheckDataDtl.aspx?orgid=04767&amp;balance=%A7%BA%B4%D8%C5%3Cbr/%3E%A7%BA%CA%D1%C1%BE%D1%B9%B8%EC%A1%D1%B9&amp;month=4&amp;year=2020&amp;thetype=%A7%BA%CB%B9%E8%C7%C2%A7%D2%B9"/>
    <hyperlink ref="E708" r:id="rId701" display="http://hfo63.cfo.in.th/CheckDataDtl.aspx?orgid=04768&amp;balance=%A7%BA%B4%D8%C5%3Cbr/%3E%A7%BA%CA%D1%C1%BE%D1%B9%B8%EC%A1%D1%B9&amp;month=4&amp;year=2020&amp;thetype=%A7%BA%CB%B9%E8%C7%C2%A7%D2%B9"/>
    <hyperlink ref="E709" r:id="rId702" display="http://hfo63.cfo.in.th/CheckDataDtl.aspx?orgid=04768&amp;balance=%A7%BA%B4%D8%C5%3Cbr/%3E%A7%BA%CA%D1%C1%BE%D1%B9%B8%EC%A1%D1%B9&amp;month=4&amp;year=2020&amp;thetype=%A7%BA%CB%B9%E8%C7%C2%A7%D2%B9"/>
    <hyperlink ref="E710" r:id="rId703" display="http://hfo63.cfo.in.th/CheckDataDtl.aspx?orgid=04769&amp;balance=%A7%BA%B4%D8%C5%3Cbr/%3E%A7%BA%CA%D1%C1%BE%D1%B9%B8%EC%A1%D1%B9&amp;month=4&amp;year=2020&amp;thetype=%A7%BA%CB%B9%E8%C7%C2%A7%D2%B9"/>
    <hyperlink ref="E711" r:id="rId704" display="http://hfo63.cfo.in.th/CheckDataDtl.aspx?orgid=04769&amp;balance=%A7%BA%B4%D8%C5%3Cbr/%3E%A7%BA%CA%D1%C1%BE%D1%B9%B8%EC%A1%D1%B9&amp;month=4&amp;year=2020&amp;thetype=%A7%BA%CB%B9%E8%C7%C2%A7%D2%B9"/>
    <hyperlink ref="E712" r:id="rId705" display="http://hfo63.cfo.in.th/CheckDataDtl.aspx?orgid=04770&amp;balance=%A7%BA%B4%D8%C5%3Cbr/%3E%A7%BA%CA%D1%C1%BE%D1%B9%B8%EC%A1%D1%B9&amp;month=4&amp;year=2020&amp;thetype=%A7%BA%CB%B9%E8%C7%C2%A7%D2%B9"/>
    <hyperlink ref="E713" r:id="rId706" display="http://hfo63.cfo.in.th/CheckDataDtl.aspx?orgid=04770&amp;balance=%A7%BA%B4%D8%C5%3Cbr/%3E%A7%BA%CA%D1%C1%BE%D1%B9%B8%EC%A1%D1%B9&amp;month=4&amp;year=2020&amp;thetype=%A7%BA%CB%B9%E8%C7%C2%A7%D2%B9"/>
    <hyperlink ref="E714" r:id="rId707" display="http://hfo63.cfo.in.th/CheckDataDtl.aspx?orgid=04771&amp;balance=%A7%BA%B4%D8%C5%3Cbr/%3E%A7%BA%CA%D1%C1%BE%D1%B9%B8%EC%A1%D1%B9&amp;month=4&amp;year=2020&amp;thetype=%A7%BA%CB%B9%E8%C7%C2%A7%D2%B9"/>
    <hyperlink ref="E715" r:id="rId708" display="http://hfo63.cfo.in.th/CheckDataDtl.aspx?orgid=04771&amp;balance=%A7%BA%B4%D8%C5%3Cbr/%3E%A7%BA%CA%D1%C1%BE%D1%B9%B8%EC%A1%D1%B9&amp;month=4&amp;year=2020&amp;thetype=%A7%BA%CB%B9%E8%C7%C2%A7%D2%B9"/>
    <hyperlink ref="E716" r:id="rId709" display="http://hfo63.cfo.in.th/CheckDataDtl.aspx?orgid=04772&amp;balance=%A7%BA%B4%D8%C5%3Cbr/%3E%A7%BA%CA%D1%C1%BE%D1%B9%B8%EC%A1%D1%B9&amp;month=4&amp;year=2020&amp;thetype=%A7%BA%CB%B9%E8%C7%C2%A7%D2%B9"/>
    <hyperlink ref="E717" r:id="rId710" display="http://hfo63.cfo.in.th/CheckDataDtl.aspx?orgid=04772&amp;balance=%A7%BA%B4%D8%C5%3Cbr/%3E%A7%BA%CA%D1%C1%BE%D1%B9%B8%EC%A1%D1%B9&amp;month=4&amp;year=2020&amp;thetype=%A7%BA%CB%B9%E8%C7%C2%A7%D2%B9"/>
    <hyperlink ref="E718" r:id="rId711" display="http://hfo63.cfo.in.th/CheckDataDtl.aspx?orgid=04773&amp;balance=%A7%BA%B4%D8%C5%3Cbr/%3E%A7%BA%CA%D1%C1%BE%D1%B9%B8%EC%A1%D1%B9&amp;month=4&amp;year=2020&amp;thetype=%A7%BA%CB%B9%E8%C7%C2%A7%D2%B9"/>
    <hyperlink ref="E719" r:id="rId712" display="http://hfo63.cfo.in.th/CheckDataDtl.aspx?orgid=04773&amp;balance=%A7%BA%B4%D8%C5%3Cbr/%3E%A7%BA%CA%D1%C1%BE%D1%B9%B8%EC%A1%D1%B9&amp;month=4&amp;year=2020&amp;thetype=%A7%BA%CB%B9%E8%C7%C2%A7%D2%B9"/>
    <hyperlink ref="E720" r:id="rId713" display="http://hfo63.cfo.in.th/CheckDataDtl.aspx?orgid=04774&amp;balance=%A7%BA%B4%D8%C5%3Cbr/%3E%A7%BA%CA%D1%C1%BE%D1%B9%B8%EC%A1%D1%B9&amp;month=4&amp;year=2020&amp;thetype=%A7%BA%CB%B9%E8%C7%C2%A7%D2%B9"/>
    <hyperlink ref="E721" r:id="rId714" display="http://hfo63.cfo.in.th/CheckDataDtl.aspx?orgid=04774&amp;balance=%A7%BA%B4%D8%C5%3Cbr/%3E%A7%BA%CA%D1%C1%BE%D1%B9%B8%EC%A1%D1%B9&amp;month=4&amp;year=2020&amp;thetype=%A7%BA%CB%B9%E8%C7%C2%A7%D2%B9"/>
    <hyperlink ref="E722" r:id="rId715" display="http://hfo63.cfo.in.th/CheckDataDtl.aspx?orgid=04775&amp;balance=%A7%BA%B4%D8%C5%3Cbr/%3E%A7%BA%CA%D1%C1%BE%D1%B9%B8%EC%A1%D1%B9&amp;month=4&amp;year=2020&amp;thetype=%A7%BA%CB%B9%E8%C7%C2%A7%D2%B9"/>
    <hyperlink ref="E723" r:id="rId716" display="http://hfo63.cfo.in.th/CheckDataDtl.aspx?orgid=04775&amp;balance=%A7%BA%B4%D8%C5%3Cbr/%3E%A7%BA%CA%D1%C1%BE%D1%B9%B8%EC%A1%D1%B9&amp;month=4&amp;year=2020&amp;thetype=%A7%BA%CB%B9%E8%C7%C2%A7%D2%B9"/>
    <hyperlink ref="E724" r:id="rId717" display="http://hfo63.cfo.in.th/CheckDataDtl.aspx?orgid=04776&amp;balance=%A7%BA%B4%D8%C5%3Cbr/%3E%A7%BA%CA%D1%C1%BE%D1%B9%B8%EC%A1%D1%B9&amp;month=4&amp;year=2020&amp;thetype=%A7%BA%CB%B9%E8%C7%C2%A7%D2%B9"/>
    <hyperlink ref="E725" r:id="rId718" display="http://hfo63.cfo.in.th/CheckDataDtl.aspx?orgid=04776&amp;balance=%A7%BA%B4%D8%C5%3Cbr/%3E%A7%BA%CA%D1%C1%BE%D1%B9%B8%EC%A1%D1%B9&amp;month=4&amp;year=2020&amp;thetype=%A7%BA%CB%B9%E8%C7%C2%A7%D2%B9"/>
    <hyperlink ref="E726" r:id="rId719" display="http://hfo63.cfo.in.th/CheckDataDtl.aspx?orgid=04777&amp;balance=%A7%BA%B4%D8%C5%3Cbr/%3E%A7%BA%CA%D1%C1%BE%D1%B9%B8%EC%A1%D1%B9&amp;month=4&amp;year=2020&amp;thetype=%A7%BA%CB%B9%E8%C7%C2%A7%D2%B9"/>
    <hyperlink ref="E727" r:id="rId720" display="http://hfo63.cfo.in.th/CheckDataDtl.aspx?orgid=04777&amp;balance=%A7%BA%B4%D8%C5%3Cbr/%3E%A7%BA%CA%D1%C1%BE%D1%B9%B8%EC%A1%D1%B9&amp;month=4&amp;year=2020&amp;thetype=%A7%BA%CB%B9%E8%C7%C2%A7%D2%B9"/>
    <hyperlink ref="E728" r:id="rId721" display="http://hfo63.cfo.in.th/CheckDataDtl.aspx?orgid=04778&amp;balance=%A7%BA%B4%D8%C5%3Cbr/%3E%A7%BA%CA%D1%C1%BE%D1%B9%B8%EC%A1%D1%B9&amp;month=4&amp;year=2020&amp;thetype=%A7%BA%CB%B9%E8%C7%C2%A7%D2%B9"/>
    <hyperlink ref="E729" r:id="rId722" display="http://hfo63.cfo.in.th/CheckDataDtl.aspx?orgid=04778&amp;balance=%A7%BA%B4%D8%C5%3Cbr/%3E%A7%BA%CA%D1%C1%BE%D1%B9%B8%EC%A1%D1%B9&amp;month=4&amp;year=2020&amp;thetype=%A7%BA%CB%B9%E8%C7%C2%A7%D2%B9"/>
    <hyperlink ref="E730" r:id="rId723" display="http://hfo63.cfo.in.th/CheckDataDtl.aspx?orgid=04780&amp;balance=%A7%BA%B4%D8%C5%3Cbr/%3E%A7%BA%CA%D1%C1%BE%D1%B9%B8%EC%A1%D1%B9&amp;month=4&amp;year=2020&amp;thetype=%A7%BA%CB%B9%E8%C7%C2%A7%D2%B9"/>
    <hyperlink ref="E731" r:id="rId724" display="http://hfo63.cfo.in.th/CheckDataDtl.aspx?orgid=04780&amp;balance=%A7%BA%B4%D8%C5%3Cbr/%3E%A7%BA%CA%D1%C1%BE%D1%B9%B8%EC%A1%D1%B9&amp;month=4&amp;year=2020&amp;thetype=%A7%BA%CB%B9%E8%C7%C2%A7%D2%B9"/>
    <hyperlink ref="E732" r:id="rId725" display="http://hfo63.cfo.in.th/CheckDataDtl.aspx?orgid=04781&amp;balance=%A7%BA%B4%D8%C5%3Cbr/%3E%A7%BA%CA%D1%C1%BE%D1%B9%B8%EC%A1%D1%B9&amp;month=4&amp;year=2020&amp;thetype=%A7%BA%CB%B9%E8%C7%C2%A7%D2%B9"/>
    <hyperlink ref="E733" r:id="rId726" display="http://hfo63.cfo.in.th/CheckDataDtl.aspx?orgid=04781&amp;balance=%A7%BA%B4%D8%C5%3Cbr/%3E%A7%BA%CA%D1%C1%BE%D1%B9%B8%EC%A1%D1%B9&amp;month=4&amp;year=2020&amp;thetype=%A7%BA%CB%B9%E8%C7%C2%A7%D2%B9"/>
    <hyperlink ref="E734" r:id="rId727" display="http://hfo63.cfo.in.th/CheckDataDtl.aspx?orgid=10234&amp;balance=%A7%BA%B4%D8%C5%3Cbr/%3E%A7%BA%CA%D1%C1%BE%D1%B9%B8%EC%A1%D1%B9&amp;month=4&amp;year=2020&amp;thetype=%A7%BA%CB%B9%E8%C7%C2%A7%D2%B9"/>
    <hyperlink ref="E735" r:id="rId728" display="http://hfo63.cfo.in.th/CheckDataDtl.aspx?orgid=10234&amp;balance=%A7%BA%B4%D8%C5%3Cbr/%3E%A7%BA%CA%D1%C1%BE%D1%B9%B8%EC%A1%D1%B9&amp;month=4&amp;year=2020&amp;thetype=%A7%BA%CB%B9%E8%C7%C2%A7%D2%B9"/>
    <hyperlink ref="E736" r:id="rId729" display="http://hfo63.cfo.in.th/CheckDataDtl.aspx?orgid=10705&amp;balance=%A7%BA%B4%D8%C5%3Cbr/%3E%A7%BA%CA%D1%C1%BE%D1%B9%B8%EC%A1%D1%B9&amp;month=4&amp;year=2020&amp;thetype=%A7%BA%CB%B9%E8%C7%C2%A7%D2%B9"/>
    <hyperlink ref="E737" r:id="rId730" display="http://hfo63.cfo.in.th/CheckDataDtl.aspx?orgid=10705&amp;balance=%A7%BA%B4%D8%C5%3Cbr/%3E%A7%BA%CA%D1%C1%BE%D1%B9%B8%EC%A1%D1%B9&amp;month=4&amp;year=2020&amp;thetype=%A7%BA%CB%B9%E8%C7%C2%A7%D2%B9"/>
    <hyperlink ref="E738" r:id="rId731" display="http://hfo63.cfo.in.th/CheckDataDtl.aspx?orgid=11030&amp;balance=%A7%BA%B4%D8%C5%3Cbr/%3E%A7%BA%CA%D1%C1%BE%D1%B9%B8%EC%A1%D1%B9&amp;month=4&amp;year=2020&amp;thetype=%A7%BA%CB%B9%E8%C7%C2%A7%D2%B9"/>
    <hyperlink ref="E739" r:id="rId732" display="http://hfo63.cfo.in.th/CheckDataDtl.aspx?orgid=11030&amp;balance=%A7%BA%B4%D8%C5%3Cbr/%3E%A7%BA%CA%D1%C1%BE%D1%B9%B8%EC%A1%D1%B9&amp;month=4&amp;year=2020&amp;thetype=%A7%BA%CB%B9%E8%C7%C2%A7%D2%B9"/>
    <hyperlink ref="E740" r:id="rId733" display="http://hfo63.cfo.in.th/CheckDataDtl.aspx?orgid=11031&amp;balance=%A7%BA%B4%D8%C5%3Cbr/%3E%A7%BA%CA%D1%C1%BE%D1%B9%B8%EC%A1%D1%B9&amp;month=4&amp;year=2020&amp;thetype=%A7%BA%CB%B9%E8%C7%C2%A7%D2%B9"/>
    <hyperlink ref="E741" r:id="rId734" display="http://hfo63.cfo.in.th/CheckDataDtl.aspx?orgid=11031&amp;balance=%A7%BA%B4%D8%C5%3Cbr/%3E%A7%BA%CA%D1%C1%BE%D1%B9%B8%EC%A1%D1%B9&amp;month=4&amp;year=2020&amp;thetype=%A7%BA%CB%B9%E8%C7%C2%A7%D2%B9"/>
    <hyperlink ref="E742" r:id="rId735" display="http://hfo63.cfo.in.th/CheckDataDtl.aspx?orgid=11032&amp;balance=%A7%BA%B4%D8%C5%3Cbr/%3E%A7%BA%CA%D1%C1%BE%D1%B9%B8%EC%A1%D1%B9&amp;month=4&amp;year=2020&amp;thetype=%A7%BA%CB%B9%E8%C7%C2%A7%D2%B9"/>
    <hyperlink ref="E743" r:id="rId736" display="http://hfo63.cfo.in.th/CheckDataDtl.aspx?orgid=11032&amp;balance=%A7%BA%B4%D8%C5%3Cbr/%3E%A7%BA%CA%D1%C1%BE%D1%B9%B8%EC%A1%D1%B9&amp;month=4&amp;year=2020&amp;thetype=%A7%BA%CB%B9%E8%C7%C2%A7%D2%B9"/>
    <hyperlink ref="E744" r:id="rId737" display="http://hfo63.cfo.in.th/CheckDataDtl.aspx?orgid=11033&amp;balance=%A7%BA%B4%D8%C5%3Cbr/%3E%A7%BA%CA%D1%C1%BE%D1%B9%B8%EC%A1%D1%B9&amp;month=4&amp;year=2020&amp;thetype=%A7%BA%CB%B9%E8%C7%C2%A7%D2%B9"/>
    <hyperlink ref="E745" r:id="rId738" display="http://hfo63.cfo.in.th/CheckDataDtl.aspx?orgid=11033&amp;balance=%A7%BA%B4%D8%C5%3Cbr/%3E%A7%BA%CA%D1%C1%BE%D1%B9%B8%EC%A1%D1%B9&amp;month=4&amp;year=2020&amp;thetype=%A7%BA%CB%B9%E8%C7%C2%A7%D2%B9"/>
    <hyperlink ref="E746" r:id="rId739" display="http://hfo63.cfo.in.th/CheckDataDtl.aspx?orgid=11034&amp;balance=%A7%BA%B4%D8%C5%3Cbr/%3E%A7%BA%CA%D1%C1%BE%D1%B9%B8%EC%A1%D1%B9&amp;month=4&amp;year=2020&amp;thetype=%A7%BA%CB%B9%E8%C7%C2%A7%D2%B9"/>
    <hyperlink ref="E747" r:id="rId740" display="http://hfo63.cfo.in.th/CheckDataDtl.aspx?orgid=11034&amp;balance=%A7%BA%B4%D8%C5%3Cbr/%3E%A7%BA%CA%D1%C1%BE%D1%B9%B8%EC%A1%D1%B9&amp;month=4&amp;year=2020&amp;thetype=%A7%BA%CB%B9%E8%C7%C2%A7%D2%B9"/>
    <hyperlink ref="E748" r:id="rId741" display="http://hfo63.cfo.in.th/CheckDataDtl.aspx?orgid=11035&amp;balance=%A7%BA%B4%D8%C5%3Cbr/%3E%A7%BA%CA%D1%C1%BE%D1%B9%B8%EC%A1%D1%B9&amp;month=4&amp;year=2020&amp;thetype=%A7%BA%CB%B9%E8%C7%C2%A7%D2%B9"/>
    <hyperlink ref="E749" r:id="rId742" display="http://hfo63.cfo.in.th/CheckDataDtl.aspx?orgid=11035&amp;balance=%A7%BA%B4%D8%C5%3Cbr/%3E%A7%BA%CA%D1%C1%BE%D1%B9%B8%EC%A1%D1%B9&amp;month=4&amp;year=2020&amp;thetype=%A7%BA%CB%B9%E8%C7%C2%A7%D2%B9"/>
    <hyperlink ref="E750" r:id="rId743" display="http://hfo63.cfo.in.th/CheckDataDtl.aspx?orgid=11036&amp;balance=%A7%BA%B4%D8%C5%3Cbr/%3E%A7%BA%CA%D1%C1%BE%D1%B9%B8%EC%A1%D1%B9&amp;month=4&amp;year=2020&amp;thetype=%A7%BA%CB%B9%E8%C7%C2%A7%D2%B9"/>
    <hyperlink ref="E751" r:id="rId744" display="http://hfo63.cfo.in.th/CheckDataDtl.aspx?orgid=11036&amp;balance=%A7%BA%B4%D8%C5%3Cbr/%3E%A7%BA%CA%D1%C1%BE%D1%B9%B8%EC%A1%D1%B9&amp;month=4&amp;year=2020&amp;thetype=%A7%BA%CB%B9%E8%C7%C2%A7%D2%B9"/>
    <hyperlink ref="E752" r:id="rId745" display="http://hfo63.cfo.in.th/CheckDataDtl.aspx?orgid=11037&amp;balance=%A7%BA%B4%D8%C5%3Cbr/%3E%A7%BA%CA%D1%C1%BE%D1%B9%B8%EC%A1%D1%B9&amp;month=4&amp;year=2020&amp;thetype=%A7%BA%CB%B9%E8%C7%C2%A7%D2%B9"/>
    <hyperlink ref="E753" r:id="rId746" display="http://hfo63.cfo.in.th/CheckDataDtl.aspx?orgid=11037&amp;balance=%A7%BA%B4%D8%C5%3Cbr/%3E%A7%BA%CA%D1%C1%BE%D1%B9%B8%EC%A1%D1%B9&amp;month=4&amp;year=2020&amp;thetype=%A7%BA%CB%B9%E8%C7%C2%A7%D2%B9"/>
    <hyperlink ref="E754" r:id="rId747" display="http://hfo63.cfo.in.th/CheckDataDtl.aspx?orgid=11038&amp;balance=%A7%BA%B4%D8%C5%3Cbr/%3E%A7%BA%CA%D1%C1%BE%D1%B9%B8%EC%A1%D1%B9&amp;month=4&amp;year=2020&amp;thetype=%A7%BA%CB%B9%E8%C7%C2%A7%D2%B9"/>
    <hyperlink ref="E755" r:id="rId748" display="http://hfo63.cfo.in.th/CheckDataDtl.aspx?orgid=11038&amp;balance=%A7%BA%B4%D8%C5%3Cbr/%3E%A7%BA%CA%D1%C1%BE%D1%B9%B8%EC%A1%D1%B9&amp;month=4&amp;year=2020&amp;thetype=%A7%BA%CB%B9%E8%C7%C2%A7%D2%B9"/>
    <hyperlink ref="E756" r:id="rId749" display="http://hfo63.cfo.in.th/CheckDataDtl.aspx?orgid=11039&amp;balance=%A7%BA%B4%D8%C5%3Cbr/%3E%A7%BA%CA%D1%C1%BE%D1%B9%B8%EC%A1%D1%B9&amp;month=4&amp;year=2020&amp;thetype=%A7%BA%CB%B9%E8%C7%C2%A7%D2%B9"/>
    <hyperlink ref="E757" r:id="rId750" display="http://hfo63.cfo.in.th/CheckDataDtl.aspx?orgid=11039&amp;balance=%A7%BA%B4%D8%C5%3Cbr/%3E%A7%BA%CA%D1%C1%BE%D1%B9%B8%EC%A1%D1%B9&amp;month=4&amp;year=2020&amp;thetype=%A7%BA%CB%B9%E8%C7%C2%A7%D2%B9"/>
    <hyperlink ref="E758" r:id="rId751" display="http://hfo63.cfo.in.th/CheckDataDtl.aspx?orgid=11447&amp;balance=%A7%BA%B4%D8%C5%3Cbr/%3E%A7%BA%CA%D1%C1%BE%D1%B9%B8%EC%A1%D1%B9&amp;month=4&amp;year=2020&amp;thetype=%A7%BA%CB%B9%E8%C7%C2%A7%D2%B9"/>
    <hyperlink ref="E759" r:id="rId752" display="http://hfo63.cfo.in.th/CheckDataDtl.aspx?orgid=11447&amp;balance=%A7%BA%B4%D8%C5%3Cbr/%3E%A7%BA%CA%D1%C1%BE%D1%B9%B8%EC%A1%D1%B9&amp;month=4&amp;year=2020&amp;thetype=%A7%BA%CB%B9%E8%C7%C2%A7%D2%B9"/>
    <hyperlink ref="E760" r:id="rId753" display="http://hfo63.cfo.in.th/CheckDataDtl.aspx?orgid=13924&amp;balance=%A7%BA%B4%D8%C5%3Cbr/%3E%A7%BA%CA%D1%C1%BE%D1%B9%B8%EC%A1%D1%B9&amp;month=4&amp;year=2020&amp;thetype=%A7%BA%CB%B9%E8%C7%C2%A7%D2%B9"/>
    <hyperlink ref="E761" r:id="rId754" display="http://hfo63.cfo.in.th/CheckDataDtl.aspx?orgid=13924&amp;balance=%A7%BA%B4%D8%C5%3Cbr/%3E%A7%BA%CA%D1%C1%BE%D1%B9%B8%EC%A1%D1%B9&amp;month=4&amp;year=2020&amp;thetype=%A7%BA%CB%B9%E8%C7%C2%A7%D2%B9"/>
    <hyperlink ref="E762" r:id="rId755" display="http://hfo63.cfo.in.th/CheckDataDtl.aspx?orgid=13925&amp;balance=%A7%BA%B4%D8%C5%3Cbr/%3E%A7%BA%CA%D1%C1%BE%D1%B9%B8%EC%A1%D1%B9&amp;month=4&amp;year=2020&amp;thetype=%A7%BA%CB%B9%E8%C7%C2%A7%D2%B9"/>
    <hyperlink ref="E763" r:id="rId756" display="http://hfo63.cfo.in.th/CheckDataDtl.aspx?orgid=13925&amp;balance=%A7%BA%B4%D8%C5%3Cbr/%3E%A7%BA%CA%D1%C1%BE%D1%B9%B8%EC%A1%D1%B9&amp;month=4&amp;year=2020&amp;thetype=%A7%BA%CB%B9%E8%C7%C2%A7%D2%B9"/>
    <hyperlink ref="E764" r:id="rId757" display="http://hfo63.cfo.in.th/CheckDataDtl.aspx?orgid=13926&amp;balance=%A7%BA%B4%D8%C5%3Cbr/%3E%A7%BA%CA%D1%C1%BE%D1%B9%B8%EC%A1%D1%B9&amp;month=4&amp;year=2020&amp;thetype=%A7%BA%CB%B9%E8%C7%C2%A7%D2%B9"/>
    <hyperlink ref="E765" r:id="rId758" display="http://hfo63.cfo.in.th/CheckDataDtl.aspx?orgid=13926&amp;balance=%A7%BA%B4%D8%C5%3Cbr/%3E%A7%BA%CA%D1%C1%BE%D1%B9%B8%EC%A1%D1%B9&amp;month=4&amp;year=2020&amp;thetype=%A7%BA%CB%B9%E8%C7%C2%A7%D2%B9"/>
    <hyperlink ref="E766" r:id="rId759" display="http://hfo63.cfo.in.th/CheckDataDtl.aspx?orgid=13927&amp;balance=%A7%BA%B4%D8%C5%3Cbr/%3E%A7%BA%CA%D1%C1%BE%D1%B9%B8%EC%A1%D1%B9&amp;month=4&amp;year=2020&amp;thetype=%A7%BA%CB%B9%E8%C7%C2%A7%D2%B9"/>
    <hyperlink ref="E767" r:id="rId760" display="http://hfo63.cfo.in.th/CheckDataDtl.aspx?orgid=13927&amp;balance=%A7%BA%B4%D8%C5%3Cbr/%3E%A7%BA%CA%D1%C1%BE%D1%B9%B8%EC%A1%D1%B9&amp;month=4&amp;year=2020&amp;thetype=%A7%BA%CB%B9%E8%C7%C2%A7%D2%B9"/>
    <hyperlink ref="E768" r:id="rId761" display="http://hfo63.cfo.in.th/CheckDataDtl.aspx?orgid=13928&amp;balance=%A7%BA%B4%D8%C5%3Cbr/%3E%A7%BA%CA%D1%C1%BE%D1%B9%B8%EC%A1%D1%B9&amp;month=4&amp;year=2020&amp;thetype=%A7%BA%CB%B9%E8%C7%C2%A7%D2%B9"/>
    <hyperlink ref="E769" r:id="rId762" display="http://hfo63.cfo.in.th/CheckDataDtl.aspx?orgid=13928&amp;balance=%A7%BA%B4%D8%C5%3Cbr/%3E%A7%BA%CA%D1%C1%BE%D1%B9%B8%EC%A1%D1%B9&amp;month=4&amp;year=2020&amp;thetype=%A7%BA%CB%B9%E8%C7%C2%A7%D2%B9"/>
    <hyperlink ref="E770" r:id="rId763" display="http://hfo63.cfo.in.th/CheckDataDtl.aspx?orgid=13929&amp;balance=%A7%BA%B4%D8%C5%3Cbr/%3E%A7%BA%CA%D1%C1%BE%D1%B9%B8%EC%A1%D1%B9&amp;month=4&amp;year=2020&amp;thetype=%A7%BA%CB%B9%E8%C7%C2%A7%D2%B9"/>
    <hyperlink ref="E771" r:id="rId764" display="http://hfo63.cfo.in.th/CheckDataDtl.aspx?orgid=13929&amp;balance=%A7%BA%B4%D8%C5%3Cbr/%3E%A7%BA%CA%D1%C1%BE%D1%B9%B8%EC%A1%D1%B9&amp;month=4&amp;year=2020&amp;thetype=%A7%BA%CB%B9%E8%C7%C2%A7%D2%B9"/>
    <hyperlink ref="E772" r:id="rId765" display="http://hfo63.cfo.in.th/CheckDataDtl.aspx?orgid=13930&amp;balance=%A7%BA%B4%D8%C5%3Cbr/%3E%A7%BA%CA%D1%C1%BE%D1%B9%B8%EC%A1%D1%B9&amp;month=4&amp;year=2020&amp;thetype=%A7%BA%CB%B9%E8%C7%C2%A7%D2%B9"/>
    <hyperlink ref="E773" r:id="rId766" display="http://hfo63.cfo.in.th/CheckDataDtl.aspx?orgid=13930&amp;balance=%A7%BA%B4%D8%C5%3Cbr/%3E%A7%BA%CA%D1%C1%BE%D1%B9%B8%EC%A1%D1%B9&amp;month=4&amp;year=2020&amp;thetype=%A7%BA%CB%B9%E8%C7%C2%A7%D2%B9"/>
    <hyperlink ref="E774" r:id="rId767" display="http://hfo63.cfo.in.th/CheckDataDtl.aspx?orgid=14133&amp;balance=%A7%BA%B4%D8%C5%3Cbr/%3E%A7%BA%CA%D1%C1%BE%D1%B9%B8%EC%A1%D1%B9&amp;month=4&amp;year=2020&amp;thetype=%A7%BA%CB%B9%E8%C7%C2%A7%D2%B9"/>
    <hyperlink ref="E775" r:id="rId768" display="http://hfo63.cfo.in.th/CheckDataDtl.aspx?orgid=14133&amp;balance=%A7%BA%B4%D8%C5%3Cbr/%3E%A7%BA%CA%D1%C1%BE%D1%B9%B8%EC%A1%D1%B9&amp;month=4&amp;year=2020&amp;thetype=%A7%BA%CB%B9%E8%C7%C2%A7%D2%B9"/>
    <hyperlink ref="E776" r:id="rId769" display="http://hfo63.cfo.in.th/CheckDataDtl.aspx?orgid=14149&amp;balance=&amp;month=4&amp;year=2020&amp;thetype=%A7%BA%CB%B9%E8%C7%C2%A7%D2%B9"/>
    <hyperlink ref="E777" r:id="rId770" display="http://hfo63.cfo.in.th/CheckDataDtl.aspx?orgid=14352&amp;balance=%A7%BA%B4%D8%C5%3Cbr/%3E%A7%BA%CA%D1%C1%BE%D1%B9%B8%EC%A1%D1%B9&amp;month=4&amp;year=2020&amp;thetype=%A7%BA%CB%B9%E8%C7%C2%A7%D2%B9"/>
    <hyperlink ref="E778" r:id="rId771" display="http://hfo63.cfo.in.th/CheckDataDtl.aspx?orgid=14352&amp;balance=%A7%BA%B4%D8%C5%3Cbr/%3E%A7%BA%CA%D1%C1%BE%D1%B9%B8%EC%A1%D1%B9&amp;month=4&amp;year=2020&amp;thetype=%A7%BA%CB%B9%E8%C7%C2%A7%D2%B9"/>
    <hyperlink ref="E779" r:id="rId772" display="http://hfo63.cfo.in.th/CheckDataDtl.aspx?orgid=14353&amp;balance=%A7%BA%B4%D8%C5%3Cbr/%3E%A7%BA%CA%D1%C1%BE%D1%B9%B8%EC%A1%D1%B9&amp;month=4&amp;year=2020&amp;thetype=%A7%BA%CB%B9%E8%C7%C2%A7%D2%B9"/>
    <hyperlink ref="E780" r:id="rId773" display="http://hfo63.cfo.in.th/CheckDataDtl.aspx?orgid=14353&amp;balance=%A7%BA%B4%D8%C5%3Cbr/%3E%A7%BA%CA%D1%C1%BE%D1%B9%B8%EC%A1%D1%B9&amp;month=4&amp;year=2020&amp;thetype=%A7%BA%CB%B9%E8%C7%C2%A7%D2%B9"/>
    <hyperlink ref="E781" r:id="rId774" display="http://hfo63.cfo.in.th/CheckDataDtl.aspx?orgid=14355&amp;balance=%A7%BA%B4%D8%C5%3Cbr/%3E%A7%BA%CA%D1%C1%BE%D1%B9%B8%EC%A1%D1%B9&amp;month=4&amp;year=2020&amp;thetype=%A7%BA%CB%B9%E8%C7%C2%A7%D2%B9"/>
    <hyperlink ref="E782" r:id="rId775" display="http://hfo63.cfo.in.th/CheckDataDtl.aspx?orgid=14355&amp;balance=%A7%BA%B4%D8%C5%3Cbr/%3E%A7%BA%CA%D1%C1%BE%D1%B9%B8%EC%A1%D1%B9&amp;month=4&amp;year=2020&amp;thetype=%A7%BA%CB%B9%E8%C7%C2%A7%D2%B9"/>
    <hyperlink ref="E783" r:id="rId776" display="http://hfo63.cfo.in.th/CheckDataDtl.aspx?orgid=14356&amp;balance=%A7%BA%B4%D8%C5%3Cbr/%3E%A7%BA%CA%D1%C1%BE%D1%B9%B8%EC%A1%D1%B9&amp;month=4&amp;year=2020&amp;thetype=%A7%BA%CB%B9%E8%C7%C2%A7%D2%B9"/>
    <hyperlink ref="E784" r:id="rId777" display="http://hfo63.cfo.in.th/CheckDataDtl.aspx?orgid=14356&amp;balance=%A7%BA%B4%D8%C5%3Cbr/%3E%A7%BA%CA%D1%C1%BE%D1%B9%B8%EC%A1%D1%B9&amp;month=4&amp;year=2020&amp;thetype=%A7%BA%CB%B9%E8%C7%C2%A7%D2%B9"/>
    <hyperlink ref="E785" r:id="rId778" display="http://hfo63.cfo.in.th/CheckDataDtl.aspx?orgid=14463&amp;balance=%A7%BA%B4%D8%C5%3Cbr/%3E%A7%BA%CA%D1%C1%BE%D1%B9%B8%EC%A1%D1%B9&amp;month=4&amp;year=2020&amp;thetype=%A7%BA%CB%B9%E8%C7%C2%A7%D2%B9"/>
    <hyperlink ref="E786" r:id="rId779" display="http://hfo63.cfo.in.th/CheckDataDtl.aspx?orgid=14463&amp;balance=%A7%BA%B4%D8%C5%3Cbr/%3E%A7%BA%CA%D1%C1%BE%D1%B9%B8%EC%A1%D1%B9&amp;month=4&amp;year=2020&amp;thetype=%A7%BA%CB%B9%E8%C7%C2%A7%D2%B9"/>
    <hyperlink ref="E787" r:id="rId780" display="http://hfo63.cfo.in.th/CheckDataDtl.aspx?orgid=14464&amp;balance=%A7%BA%B4%D8%C5%3Cbr/%3E%A7%BA%CA%D1%C1%BE%D1%B9%B8%EC%A1%D1%B9&amp;month=4&amp;year=2020&amp;thetype=%A7%BA%CB%B9%E8%C7%C2%A7%D2%B9"/>
    <hyperlink ref="E788" r:id="rId781" display="http://hfo63.cfo.in.th/CheckDataDtl.aspx?orgid=14464&amp;balance=%A7%BA%B4%D8%C5%3Cbr/%3E%A7%BA%CA%D1%C1%BE%D1%B9%B8%EC%A1%D1%B9&amp;month=4&amp;year=2020&amp;thetype=%A7%BA%CB%B9%E8%C7%C2%A7%D2%B9"/>
    <hyperlink ref="E789" r:id="rId782" display="http://hfo63.cfo.in.th/CheckDataDtl.aspx?orgid=28861&amp;balance=%A7%BA%B4%D8%C5%3Cbr/%3E%A7%BA%CA%D1%C1%BE%D1%B9%B8%EC%A1%D1%B9&amp;month=4&amp;year=2020&amp;thetype=%A7%BA%CB%B9%E8%C7%C2%A7%D2%B9"/>
    <hyperlink ref="E790" r:id="rId783" display="http://hfo63.cfo.in.th/CheckDataDtl.aspx?orgid=28861&amp;balance=%A7%BA%B4%D8%C5%3Cbr/%3E%A7%BA%CA%D1%C1%BE%D1%B9%B8%EC%A1%D1%B9&amp;month=4&amp;year=2020&amp;thetype=%A7%BA%CB%B9%E8%C7%C2%A7%D2%B9"/>
    <hyperlink ref="E791" r:id="rId784" display="http://hfo63.cfo.in.th/CheckDataDtl.aspx?orgid=00493&amp;balance=%A7%BA%B4%D8%C5%3Cbr/%3E%A7%BA%CA%D1%C1%BE%D1%B9%B8%EC%A1%D1%B9&amp;month=4&amp;year=2020&amp;thetype=%A7%BA%CB%B9%E8%C7%C2%A7%D2%B9"/>
    <hyperlink ref="E792" r:id="rId785" display="http://hfo63.cfo.in.th/CheckDataDtl.aspx?orgid=00493&amp;balance=%A7%BA%B4%D8%C5%3Cbr/%3E%A7%BA%CA%D1%C1%BE%D1%B9%B8%EC%A1%D1%B9&amp;month=4&amp;year=2020&amp;thetype=%A7%BA%CB%B9%E8%C7%C2%A7%D2%B9"/>
    <hyperlink ref="E793" r:id="rId786" display="http://hfo63.cfo.in.th/CheckDataDtl.aspx?orgid=00494&amp;balance=%A7%BA%B4%D8%C5%3Cbr/%3E%A7%BA%CA%D1%C1%BE%D1%B9%B8%EC%A1%D1%B9&amp;month=4&amp;year=2020&amp;thetype=%A7%BA%CB%B9%E8%C7%C2%A7%D2%B9"/>
    <hyperlink ref="E794" r:id="rId787" display="http://hfo63.cfo.in.th/CheckDataDtl.aspx?orgid=00494&amp;balance=%A7%BA%B4%D8%C5%3Cbr/%3E%A7%BA%CA%D1%C1%BE%D1%B9%B8%EC%A1%D1%B9&amp;month=4&amp;year=2020&amp;thetype=%A7%BA%CB%B9%E8%C7%C2%A7%D2%B9"/>
    <hyperlink ref="E795" r:id="rId788" display="http://hfo63.cfo.in.th/CheckDataDtl.aspx?orgid=00495&amp;balance=%A7%BA%B4%D8%C5%3Cbr/%3E%A7%BA%CA%D1%C1%BE%D1%B9%B8%EC%A1%D1%B9&amp;month=4&amp;year=2020&amp;thetype=%A7%BA%CB%B9%E8%C7%C2%A7%D2%B9"/>
    <hyperlink ref="E796" r:id="rId789" display="http://hfo63.cfo.in.th/CheckDataDtl.aspx?orgid=00495&amp;balance=%A7%BA%B4%D8%C5%3Cbr/%3E%A7%BA%CA%D1%C1%BE%D1%B9%B8%EC%A1%D1%B9&amp;month=4&amp;year=2020&amp;thetype=%A7%BA%CB%B9%E8%C7%C2%A7%D2%B9"/>
    <hyperlink ref="E797" r:id="rId790" display="http://hfo63.cfo.in.th/CheckDataDtl.aspx?orgid=00496&amp;balance=%A7%BA%B4%D8%C5%3Cbr/%3E%A7%BA%CA%D1%C1%BE%D1%B9%B8%EC%A1%D1%B9&amp;month=4&amp;year=2020&amp;thetype=%A7%BA%CB%B9%E8%C7%C2%A7%D2%B9"/>
    <hyperlink ref="E798" r:id="rId791" display="http://hfo63.cfo.in.th/CheckDataDtl.aspx?orgid=00496&amp;balance=%A7%BA%B4%D8%C5%3Cbr/%3E%A7%BA%CA%D1%C1%BE%D1%B9%B8%EC%A1%D1%B9&amp;month=4&amp;year=2020&amp;thetype=%A7%BA%CB%B9%E8%C7%C2%A7%D2%B9"/>
    <hyperlink ref="E799" r:id="rId792" display="http://hfo63.cfo.in.th/CheckDataDtl.aspx?orgid=00497&amp;balance=%A7%BA%B4%D8%C5%3Cbr/%3E%A7%BA%CA%D1%C1%BE%D1%B9%B8%EC%A1%D1%B9&amp;month=4&amp;year=2020&amp;thetype=%A7%BA%CB%B9%E8%C7%C2%A7%D2%B9"/>
    <hyperlink ref="E800" r:id="rId793" display="http://hfo63.cfo.in.th/CheckDataDtl.aspx?orgid=00497&amp;balance=%A7%BA%B4%D8%C5%3Cbr/%3E%A7%BA%CA%D1%C1%BE%D1%B9%B8%EC%A1%D1%B9&amp;month=4&amp;year=2020&amp;thetype=%A7%BA%CB%B9%E8%C7%C2%A7%D2%B9"/>
    <hyperlink ref="E801" r:id="rId794" display="http://hfo63.cfo.in.th/CheckDataDtl.aspx?orgid=00498&amp;balance=%A7%BA%B4%D8%C5%3Cbr/%3E%A7%BA%CA%D1%C1%BE%D1%B9%B8%EC%A1%D1%B9&amp;month=4&amp;year=2020&amp;thetype=%A7%BA%CB%B9%E8%C7%C2%A7%D2%B9"/>
    <hyperlink ref="E802" r:id="rId795" display="http://hfo63.cfo.in.th/CheckDataDtl.aspx?orgid=00498&amp;balance=%A7%BA%B4%D8%C5%3Cbr/%3E%A7%BA%CA%D1%C1%BE%D1%B9%B8%EC%A1%D1%B9&amp;month=4&amp;year=2020&amp;thetype=%A7%BA%CB%B9%E8%C7%C2%A7%D2%B9"/>
    <hyperlink ref="E803" r:id="rId796" display="http://hfo63.cfo.in.th/CheckDataDtl.aspx?orgid=00499&amp;balance=%A7%BA%B4%D8%C5%3Cbr/%3E%A7%BA%CA%D1%C1%BE%D1%B9%B8%EC%A1%D1%B9&amp;month=4&amp;year=2020&amp;thetype=%A7%BA%CB%B9%E8%C7%C2%A7%D2%B9"/>
    <hyperlink ref="E804" r:id="rId797" display="http://hfo63.cfo.in.th/CheckDataDtl.aspx?orgid=00499&amp;balance=%A7%BA%B4%D8%C5%3Cbr/%3E%A7%BA%CA%D1%C1%BE%D1%B9%B8%EC%A1%D1%B9&amp;month=4&amp;year=2020&amp;thetype=%A7%BA%CB%B9%E8%C7%C2%A7%D2%B9"/>
    <hyperlink ref="E805" r:id="rId798" display="http://hfo63.cfo.in.th/CheckDataDtl.aspx?orgid=00500&amp;balance=%A7%BA%B4%D8%C5%3Cbr/%3E%A7%BA%CA%D1%C1%BE%D1%B9%B8%EC%A1%D1%B9&amp;month=4&amp;year=2020&amp;thetype=%A7%BA%CB%B9%E8%C7%C2%A7%D2%B9"/>
    <hyperlink ref="E806" r:id="rId799" display="http://hfo63.cfo.in.th/CheckDataDtl.aspx?orgid=00500&amp;balance=%A7%BA%B4%D8%C5%3Cbr/%3E%A7%BA%CA%D1%C1%BE%D1%B9%B8%EC%A1%D1%B9&amp;month=4&amp;year=2020&amp;thetype=%A7%BA%CB%B9%E8%C7%C2%A7%D2%B9"/>
    <hyperlink ref="E807" r:id="rId800" display="http://hfo63.cfo.in.th/CheckDataDtl.aspx?orgid=00501&amp;balance=%A7%BA%B4%D8%C5%3Cbr/%3E%A7%BA%CA%D1%C1%BE%D1%B9%B8%EC%A1%D1%B9&amp;month=4&amp;year=2020&amp;thetype=%A7%BA%CB%B9%E8%C7%C2%A7%D2%B9"/>
    <hyperlink ref="E808" r:id="rId801" display="http://hfo63.cfo.in.th/CheckDataDtl.aspx?orgid=00501&amp;balance=%A7%BA%B4%D8%C5%3Cbr/%3E%A7%BA%CA%D1%C1%BE%D1%B9%B8%EC%A1%D1%B9&amp;month=4&amp;year=2020&amp;thetype=%A7%BA%CB%B9%E8%C7%C2%A7%D2%B9"/>
    <hyperlink ref="E809" r:id="rId802" display="http://hfo63.cfo.in.th/CheckDataDtl.aspx?orgid=00502&amp;balance=%A7%BA%B4%D8%C5%3Cbr/%3E%A7%BA%CA%D1%C1%BE%D1%B9%B8%EC%A1%D1%B9&amp;month=4&amp;year=2020&amp;thetype=%A7%BA%CB%B9%E8%C7%C2%A7%D2%B9"/>
    <hyperlink ref="E810" r:id="rId803" display="http://hfo63.cfo.in.th/CheckDataDtl.aspx?orgid=00502&amp;balance=%A7%BA%B4%D8%C5%3Cbr/%3E%A7%BA%CA%D1%C1%BE%D1%B9%B8%EC%A1%D1%B9&amp;month=4&amp;year=2020&amp;thetype=%A7%BA%CB%B9%E8%C7%C2%A7%D2%B9"/>
    <hyperlink ref="E811" r:id="rId804" display="http://hfo63.cfo.in.th/CheckDataDtl.aspx?orgid=00503&amp;balance=%A7%BA%B4%D8%C5%3Cbr/%3E%A7%BA%CA%D1%C1%BE%D1%B9%B8%EC%A1%D1%B9&amp;month=4&amp;year=2020&amp;thetype=%A7%BA%CB%B9%E8%C7%C2%A7%D2%B9"/>
    <hyperlink ref="E812" r:id="rId805" display="http://hfo63.cfo.in.th/CheckDataDtl.aspx?orgid=00503&amp;balance=%A7%BA%B4%D8%C5%3Cbr/%3E%A7%BA%CA%D1%C1%BE%D1%B9%B8%EC%A1%D1%B9&amp;month=4&amp;year=2020&amp;thetype=%A7%BA%CB%B9%E8%C7%C2%A7%D2%B9"/>
    <hyperlink ref="E813" r:id="rId806" display="http://hfo63.cfo.in.th/CheckDataDtl.aspx?orgid=00504&amp;balance=%A7%BA%B4%D8%C5%3Cbr/%3E%A7%BA%CA%D1%C1%BE%D1%B9%B8%EC%A1%D1%B9&amp;month=4&amp;year=2020&amp;thetype=%A7%BA%CB%B9%E8%C7%C2%A7%D2%B9"/>
    <hyperlink ref="E814" r:id="rId807" display="http://hfo63.cfo.in.th/CheckDataDtl.aspx?orgid=00504&amp;balance=%A7%BA%B4%D8%C5%3Cbr/%3E%A7%BA%CA%D1%C1%BE%D1%B9%B8%EC%A1%D1%B9&amp;month=4&amp;year=2020&amp;thetype=%A7%BA%CB%B9%E8%C7%C2%A7%D2%B9"/>
    <hyperlink ref="E815" r:id="rId808" display="http://hfo63.cfo.in.th/CheckDataDtl.aspx?orgid=00505&amp;balance=%A7%BA%B4%D8%C5%3Cbr/%3E%A7%BA%CA%D1%C1%BE%D1%B9%B8%EC%A1%D1%B9&amp;month=4&amp;year=2020&amp;thetype=%A7%BA%CB%B9%E8%C7%C2%A7%D2%B9"/>
    <hyperlink ref="E816" r:id="rId809" display="http://hfo63.cfo.in.th/CheckDataDtl.aspx?orgid=00505&amp;balance=%A7%BA%B4%D8%C5%3Cbr/%3E%A7%BA%CA%D1%C1%BE%D1%B9%B8%EC%A1%D1%B9&amp;month=4&amp;year=2020&amp;thetype=%A7%BA%CB%B9%E8%C7%C2%A7%D2%B9"/>
    <hyperlink ref="E817" r:id="rId810" display="http://hfo63.cfo.in.th/CheckDataDtl.aspx?orgid=00506&amp;balance=%A7%BA%B4%D8%C5%3Cbr/%3E%A7%BA%CA%D1%C1%BE%D1%B9%B8%EC%A1%D1%B9&amp;month=4&amp;year=2020&amp;thetype=%A7%BA%CB%B9%E8%C7%C2%A7%D2%B9"/>
    <hyperlink ref="E818" r:id="rId811" display="http://hfo63.cfo.in.th/CheckDataDtl.aspx?orgid=00506&amp;balance=%A7%BA%B4%D8%C5%3Cbr/%3E%A7%BA%CA%D1%C1%BE%D1%B9%B8%EC%A1%D1%B9&amp;month=4&amp;year=2020&amp;thetype=%A7%BA%CB%B9%E8%C7%C2%A7%D2%B9"/>
    <hyperlink ref="E819" r:id="rId812" display="http://hfo63.cfo.in.th/CheckDataDtl.aspx?orgid=00507&amp;balance=%A7%BA%B4%D8%C5%3Cbr/%3E%A7%BA%CA%D1%C1%BE%D1%B9%B8%EC%A1%D1%B9&amp;month=4&amp;year=2020&amp;thetype=%A7%BA%CB%B9%E8%C7%C2%A7%D2%B9"/>
    <hyperlink ref="E820" r:id="rId813" display="http://hfo63.cfo.in.th/CheckDataDtl.aspx?orgid=00507&amp;balance=%A7%BA%B4%D8%C5%3Cbr/%3E%A7%BA%CA%D1%C1%BE%D1%B9%B8%EC%A1%D1%B9&amp;month=4&amp;year=2020&amp;thetype=%A7%BA%CB%B9%E8%C7%C2%A7%D2%B9"/>
    <hyperlink ref="E821" r:id="rId814" display="http://hfo63.cfo.in.th/CheckDataDtl.aspx?orgid=00508&amp;balance=%A7%BA%B4%D8%C5%3Cbr/%3E%A7%BA%CA%D1%C1%BE%D1%B9%B8%EC%A1%D1%B9&amp;month=4&amp;year=2020&amp;thetype=%A7%BA%CB%B9%E8%C7%C2%A7%D2%B9"/>
    <hyperlink ref="E822" r:id="rId815" display="http://hfo63.cfo.in.th/CheckDataDtl.aspx?orgid=00508&amp;balance=%A7%BA%B4%D8%C5%3Cbr/%3E%A7%BA%CA%D1%C1%BE%D1%B9%B8%EC%A1%D1%B9&amp;month=4&amp;year=2020&amp;thetype=%A7%BA%CB%B9%E8%C7%C2%A7%D2%B9"/>
    <hyperlink ref="E823" r:id="rId816" display="http://hfo63.cfo.in.th/CheckDataDtl.aspx?orgid=00509&amp;balance=%A7%BA%B4%D8%C5%3Cbr/%3E%A7%BA%CA%D1%C1%BE%D1%B9%B8%EC%A1%D1%B9&amp;month=4&amp;year=2020&amp;thetype=%A7%BA%CB%B9%E8%C7%C2%A7%D2%B9"/>
    <hyperlink ref="E824" r:id="rId817" display="http://hfo63.cfo.in.th/CheckDataDtl.aspx?orgid=00509&amp;balance=%A7%BA%B4%D8%C5%3Cbr/%3E%A7%BA%CA%D1%C1%BE%D1%B9%B8%EC%A1%D1%B9&amp;month=4&amp;year=2020&amp;thetype=%A7%BA%CB%B9%E8%C7%C2%A7%D2%B9"/>
    <hyperlink ref="E825" r:id="rId818" display="http://hfo63.cfo.in.th/CheckDataDtl.aspx?orgid=00510&amp;balance=%A7%BA%B4%D8%C5%3Cbr/%3E%A7%BA%CA%D1%C1%BE%D1%B9%B8%EC%A1%D1%B9&amp;month=4&amp;year=2020&amp;thetype=%A7%BA%CB%B9%E8%C7%C2%A7%D2%B9"/>
    <hyperlink ref="E826" r:id="rId819" display="http://hfo63.cfo.in.th/CheckDataDtl.aspx?orgid=00510&amp;balance=%A7%BA%B4%D8%C5%3Cbr/%3E%A7%BA%CA%D1%C1%BE%D1%B9%B8%EC%A1%D1%B9&amp;month=4&amp;year=2020&amp;thetype=%A7%BA%CB%B9%E8%C7%C2%A7%D2%B9"/>
    <hyperlink ref="E827" r:id="rId820" display="http://hfo63.cfo.in.th/CheckDataDtl.aspx?orgid=05443&amp;balance=%A7%BA%B4%D8%C5%3Cbr/%3E%A7%BA%CA%D1%C1%BE%D1%B9%B8%EC%A1%D1%B9&amp;month=4&amp;year=2020&amp;thetype=%A7%BA%CB%B9%E8%C7%C2%A7%D2%B9"/>
    <hyperlink ref="E828" r:id="rId821" display="http://hfo63.cfo.in.th/CheckDataDtl.aspx?orgid=05443&amp;balance=%A7%BA%B4%D8%C5%3Cbr/%3E%A7%BA%CA%D1%C1%BE%D1%B9%B8%EC%A1%D1%B9&amp;month=4&amp;year=2020&amp;thetype=%A7%BA%CB%B9%E8%C7%C2%A7%D2%B9"/>
    <hyperlink ref="E829" r:id="rId822" display="http://hfo63.cfo.in.th/CheckDataDtl.aspx?orgid=05444&amp;balance=%A7%BA%B4%D8%C5%3Cbr/%3E%A7%BA%CA%D1%C1%BE%D1%B9%B8%EC%A1%D1%B9&amp;month=4&amp;year=2020&amp;thetype=%A7%BA%CB%B9%E8%C7%C2%A7%D2%B9"/>
    <hyperlink ref="E830" r:id="rId823" display="http://hfo63.cfo.in.th/CheckDataDtl.aspx?orgid=05444&amp;balance=%A7%BA%B4%D8%C5%3Cbr/%3E%A7%BA%CA%D1%C1%BE%D1%B9%B8%EC%A1%D1%B9&amp;month=4&amp;year=2020&amp;thetype=%A7%BA%CB%B9%E8%C7%C2%A7%D2%B9"/>
    <hyperlink ref="E831" r:id="rId824" display="http://hfo63.cfo.in.th/CheckDataDtl.aspx?orgid=05445&amp;balance=%A7%BA%B4%D8%C5%3Cbr/%3E%A7%BA%CA%D1%C1%BE%D1%B9%B8%EC%A1%D1%B9&amp;month=4&amp;year=2020&amp;thetype=%A7%BA%CB%B9%E8%C7%C2%A7%D2%B9"/>
    <hyperlink ref="E832" r:id="rId825" display="http://hfo63.cfo.in.th/CheckDataDtl.aspx?orgid=05445&amp;balance=%A7%BA%B4%D8%C5%3Cbr/%3E%A7%BA%CA%D1%C1%BE%D1%B9%B8%EC%A1%D1%B9&amp;month=4&amp;year=2020&amp;thetype=%A7%BA%CB%B9%E8%C7%C2%A7%D2%B9"/>
    <hyperlink ref="E833" r:id="rId826" display="http://hfo63.cfo.in.th/CheckDataDtl.aspx?orgid=05446&amp;balance=%A7%BA%B4%D8%C5%3Cbr/%3E%A7%BA%CA%D1%C1%BE%D1%B9%B8%EC%A1%D1%B9&amp;month=4&amp;year=2020&amp;thetype=%A7%BA%CB%B9%E8%C7%C2%A7%D2%B9"/>
    <hyperlink ref="E834" r:id="rId827" display="http://hfo63.cfo.in.th/CheckDataDtl.aspx?orgid=05446&amp;balance=%A7%BA%B4%D8%C5%3Cbr/%3E%A7%BA%CA%D1%C1%BE%D1%B9%B8%EC%A1%D1%B9&amp;month=4&amp;year=2020&amp;thetype=%A7%BA%CB%B9%E8%C7%C2%A7%D2%B9"/>
    <hyperlink ref="E835" r:id="rId828" display="http://hfo63.cfo.in.th/CheckDataDtl.aspx?orgid=05447&amp;balance=%A7%BA%B4%D8%C5%3Cbr/%3E%A7%BA%CA%D1%C1%BE%D1%B9%B8%EC%A1%D1%B9&amp;month=4&amp;year=2020&amp;thetype=%A7%BA%CB%B9%E8%C7%C2%A7%D2%B9"/>
    <hyperlink ref="E836" r:id="rId829" display="http://hfo63.cfo.in.th/CheckDataDtl.aspx?orgid=05447&amp;balance=%A7%BA%B4%D8%C5%3Cbr/%3E%A7%BA%CA%D1%C1%BE%D1%B9%B8%EC%A1%D1%B9&amp;month=4&amp;year=2020&amp;thetype=%A7%BA%CB%B9%E8%C7%C2%A7%D2%B9"/>
    <hyperlink ref="E837" r:id="rId830" display="http://hfo63.cfo.in.th/CheckDataDtl.aspx?orgid=05448&amp;balance=%A7%BA%B4%D8%C5%3Cbr/%3E%A7%BA%CA%D1%C1%BE%D1%B9%B8%EC%A1%D1%B9&amp;month=4&amp;year=2020&amp;thetype=%A7%BA%CB%B9%E8%C7%C2%A7%D2%B9"/>
    <hyperlink ref="E838" r:id="rId831" display="http://hfo63.cfo.in.th/CheckDataDtl.aspx?orgid=05448&amp;balance=%A7%BA%B4%D8%C5%3Cbr/%3E%A7%BA%CA%D1%C1%BE%D1%B9%B8%EC%A1%D1%B9&amp;month=4&amp;year=2020&amp;thetype=%A7%BA%CB%B9%E8%C7%C2%A7%D2%B9"/>
    <hyperlink ref="E839" r:id="rId832" display="http://hfo63.cfo.in.th/CheckDataDtl.aspx?orgid=05449&amp;balance=%A7%BA%B4%D8%C5%3Cbr/%3E%A7%BA%CA%D1%C1%BE%D1%B9%B8%EC%A1%D1%B9&amp;month=4&amp;year=2020&amp;thetype=%A7%BA%CB%B9%E8%C7%C2%A7%D2%B9"/>
    <hyperlink ref="E840" r:id="rId833" display="http://hfo63.cfo.in.th/CheckDataDtl.aspx?orgid=05449&amp;balance=%A7%BA%B4%D8%C5%3Cbr/%3E%A7%BA%CA%D1%C1%BE%D1%B9%B8%EC%A1%D1%B9&amp;month=4&amp;year=2020&amp;thetype=%A7%BA%CB%B9%E8%C7%C2%A7%D2%B9"/>
    <hyperlink ref="E841" r:id="rId834" display="http://hfo63.cfo.in.th/CheckDataDtl.aspx?orgid=05450&amp;balance=%A7%BA%B4%D8%C5%3Cbr/%3E%A7%BA%CA%D1%C1%BE%D1%B9%B8%EC%A1%D1%B9&amp;month=4&amp;year=2020&amp;thetype=%A7%BA%CB%B9%E8%C7%C2%A7%D2%B9"/>
    <hyperlink ref="E842" r:id="rId835" display="http://hfo63.cfo.in.th/CheckDataDtl.aspx?orgid=05450&amp;balance=%A7%BA%B4%D8%C5%3Cbr/%3E%A7%BA%CA%D1%C1%BE%D1%B9%B8%EC%A1%D1%B9&amp;month=4&amp;year=2020&amp;thetype=%A7%BA%CB%B9%E8%C7%C2%A7%D2%B9"/>
    <hyperlink ref="E843" r:id="rId836" display="http://hfo63.cfo.in.th/CheckDataDtl.aspx?orgid=05451&amp;balance=%A7%BA%B4%D8%C5%3Cbr/%3E%A7%BA%CA%D1%C1%BE%D1%B9%B8%EC%A1%D1%B9&amp;month=4&amp;year=2020&amp;thetype=%A7%BA%CB%B9%E8%C7%C2%A7%D2%B9"/>
    <hyperlink ref="E844" r:id="rId837" display="http://hfo63.cfo.in.th/CheckDataDtl.aspx?orgid=05451&amp;balance=%A7%BA%B4%D8%C5%3Cbr/%3E%A7%BA%CA%D1%C1%BE%D1%B9%B8%EC%A1%D1%B9&amp;month=4&amp;year=2020&amp;thetype=%A7%BA%CB%B9%E8%C7%C2%A7%D2%B9"/>
    <hyperlink ref="E845" r:id="rId838" display="http://hfo63.cfo.in.th/CheckDataDtl.aspx?orgid=05452&amp;balance=%A7%BA%B4%D8%C5%3Cbr/%3E%A7%BA%CA%D1%C1%BE%D1%B9%B8%EC%A1%D1%B9&amp;month=4&amp;year=2020&amp;thetype=%A7%BA%CB%B9%E8%C7%C2%A7%D2%B9"/>
    <hyperlink ref="E846" r:id="rId839" display="http://hfo63.cfo.in.th/CheckDataDtl.aspx?orgid=05452&amp;balance=%A7%BA%B4%D8%C5%3Cbr/%3E%A7%BA%CA%D1%C1%BE%D1%B9%B8%EC%A1%D1%B9&amp;month=4&amp;year=2020&amp;thetype=%A7%BA%CB%B9%E8%C7%C2%A7%D2%B9"/>
    <hyperlink ref="E847" r:id="rId840" display="http://hfo63.cfo.in.th/CheckDataDtl.aspx?orgid=05453&amp;balance=%A7%BA%B4%D8%C5%3Cbr/%3E%A7%BA%CA%D1%C1%BE%D1%B9%B8%EC%A1%D1%B9&amp;month=4&amp;year=2020&amp;thetype=%A7%BA%CB%B9%E8%C7%C2%A7%D2%B9"/>
    <hyperlink ref="E848" r:id="rId841" display="http://hfo63.cfo.in.th/CheckDataDtl.aspx?orgid=05453&amp;balance=%A7%BA%B4%D8%C5%3Cbr/%3E%A7%BA%CA%D1%C1%BE%D1%B9%B8%EC%A1%D1%B9&amp;month=4&amp;year=2020&amp;thetype=%A7%BA%CB%B9%E8%C7%C2%A7%D2%B9"/>
    <hyperlink ref="E849" r:id="rId842" display="http://hfo63.cfo.in.th/CheckDataDtl.aspx?orgid=05454&amp;balance=%A7%BA%B4%D8%C5%3Cbr/%3E%A7%BA%CA%D1%C1%BE%D1%B9%B8%EC%A1%D1%B9&amp;month=4&amp;year=2020&amp;thetype=%A7%BA%CB%B9%E8%C7%C2%A7%D2%B9"/>
    <hyperlink ref="E850" r:id="rId843" display="http://hfo63.cfo.in.th/CheckDataDtl.aspx?orgid=05454&amp;balance=%A7%BA%B4%D8%C5%3Cbr/%3E%A7%BA%CA%D1%C1%BE%D1%B9%B8%EC%A1%D1%B9&amp;month=4&amp;year=2020&amp;thetype=%A7%BA%CB%B9%E8%C7%C2%A7%D2%B9"/>
    <hyperlink ref="E851" r:id="rId844" display="http://hfo63.cfo.in.th/CheckDataDtl.aspx?orgid=05455&amp;balance=%A7%BA%B4%D8%C5%3Cbr/%3E%A7%BA%CA%D1%C1%BE%D1%B9%B8%EC%A1%D1%B9&amp;month=4&amp;year=2020&amp;thetype=%A7%BA%CB%B9%E8%C7%C2%A7%D2%B9"/>
    <hyperlink ref="E852" r:id="rId845" display="http://hfo63.cfo.in.th/CheckDataDtl.aspx?orgid=05455&amp;balance=%A7%BA%B4%D8%C5%3Cbr/%3E%A7%BA%CA%D1%C1%BE%D1%B9%B8%EC%A1%D1%B9&amp;month=4&amp;year=2020&amp;thetype=%A7%BA%CB%B9%E8%C7%C2%A7%D2%B9"/>
    <hyperlink ref="E853" r:id="rId846" display="http://hfo63.cfo.in.th/CheckDataDtl.aspx?orgid=05456&amp;balance=%A7%BA%B4%D8%C5%3Cbr/%3E%A7%BA%CA%D1%C1%BE%D1%B9%B8%EC%A1%D1%B9&amp;month=4&amp;year=2020&amp;thetype=%A7%BA%CB%B9%E8%C7%C2%A7%D2%B9"/>
    <hyperlink ref="E854" r:id="rId847" display="http://hfo63.cfo.in.th/CheckDataDtl.aspx?orgid=05456&amp;balance=%A7%BA%B4%D8%C5%3Cbr/%3E%A7%BA%CA%D1%C1%BE%D1%B9%B8%EC%A1%D1%B9&amp;month=4&amp;year=2020&amp;thetype=%A7%BA%CB%B9%E8%C7%C2%A7%D2%B9"/>
    <hyperlink ref="E855" r:id="rId848" display="http://hfo63.cfo.in.th/CheckDataDtl.aspx?orgid=05457&amp;balance=%A7%BA%B4%D8%C5%3Cbr/%3E%A7%BA%CA%D1%C1%BE%D1%B9%B8%EC%A1%D1%B9&amp;month=4&amp;year=2020&amp;thetype=%A7%BA%CB%B9%E8%C7%C2%A7%D2%B9"/>
    <hyperlink ref="E856" r:id="rId849" display="http://hfo63.cfo.in.th/CheckDataDtl.aspx?orgid=05457&amp;balance=%A7%BA%B4%D8%C5%3Cbr/%3E%A7%BA%CA%D1%C1%BE%D1%B9%B8%EC%A1%D1%B9&amp;month=4&amp;year=2020&amp;thetype=%A7%BA%CB%B9%E8%C7%C2%A7%D2%B9"/>
    <hyperlink ref="E857" r:id="rId850" display="http://hfo63.cfo.in.th/CheckDataDtl.aspx?orgid=05458&amp;balance=%A7%BA%B4%D8%C5%3Cbr/%3E%A7%BA%CA%D1%C1%BE%D1%B9%B8%EC%A1%D1%B9&amp;month=4&amp;year=2020&amp;thetype=%A7%BA%CB%B9%E8%C7%C2%A7%D2%B9"/>
    <hyperlink ref="E858" r:id="rId851" display="http://hfo63.cfo.in.th/CheckDataDtl.aspx?orgid=05458&amp;balance=%A7%BA%B4%D8%C5%3Cbr/%3E%A7%BA%CA%D1%C1%BE%D1%B9%B8%EC%A1%D1%B9&amp;month=4&amp;year=2020&amp;thetype=%A7%BA%CB%B9%E8%C7%C2%A7%D2%B9"/>
    <hyperlink ref="E859" r:id="rId852" display="http://hfo63.cfo.in.th/CheckDataDtl.aspx?orgid=05459&amp;balance=%A7%BA%B4%D8%C5%3Cbr/%3E%A7%BA%CA%D1%C1%BE%D1%B9%B8%EC%A1%D1%B9&amp;month=4&amp;year=2020&amp;thetype=%A7%BA%CB%B9%E8%C7%C2%A7%D2%B9"/>
    <hyperlink ref="E860" r:id="rId853" display="http://hfo63.cfo.in.th/CheckDataDtl.aspx?orgid=05459&amp;balance=%A7%BA%B4%D8%C5%3Cbr/%3E%A7%BA%CA%D1%C1%BE%D1%B9%B8%EC%A1%D1%B9&amp;month=4&amp;year=2020&amp;thetype=%A7%BA%CB%B9%E8%C7%C2%A7%D2%B9"/>
    <hyperlink ref="E861" r:id="rId854" display="http://hfo63.cfo.in.th/CheckDataDtl.aspx?orgid=05460&amp;balance=%A7%BA%B4%D8%C5%3Cbr/%3E%A7%BA%CA%D1%C1%BE%D1%B9%B8%EC%A1%D1%B9&amp;month=4&amp;year=2020&amp;thetype=%A7%BA%CB%B9%E8%C7%C2%A7%D2%B9"/>
    <hyperlink ref="E862" r:id="rId855" display="http://hfo63.cfo.in.th/CheckDataDtl.aspx?orgid=05460&amp;balance=%A7%BA%B4%D8%C5%3Cbr/%3E%A7%BA%CA%D1%C1%BE%D1%B9%B8%EC%A1%D1%B9&amp;month=4&amp;year=2020&amp;thetype=%A7%BA%CB%B9%E8%C7%C2%A7%D2%B9"/>
    <hyperlink ref="E863" r:id="rId856" display="http://hfo63.cfo.in.th/CheckDataDtl.aspx?orgid=05461&amp;balance=%A7%BA%B4%D8%C5%3Cbr/%3E%A7%BA%CA%D1%C1%BE%D1%B9%B8%EC%A1%D1%B9&amp;month=4&amp;year=2020&amp;thetype=%A7%BA%CB%B9%E8%C7%C2%A7%D2%B9"/>
    <hyperlink ref="E864" r:id="rId857" display="http://hfo63.cfo.in.th/CheckDataDtl.aspx?orgid=05461&amp;balance=%A7%BA%B4%D8%C5%3Cbr/%3E%A7%BA%CA%D1%C1%BE%D1%B9%B8%EC%A1%D1%B9&amp;month=4&amp;year=2020&amp;thetype=%A7%BA%CB%B9%E8%C7%C2%A7%D2%B9"/>
    <hyperlink ref="E865" r:id="rId858" display="http://hfo63.cfo.in.th/CheckDataDtl.aspx?orgid=05462&amp;balance=%A7%BA%B4%D8%C5%3Cbr/%3E%A7%BA%CA%D1%C1%BE%D1%B9%B8%EC%A1%D1%B9&amp;month=4&amp;year=2020&amp;thetype=%A7%BA%CB%B9%E8%C7%C2%A7%D2%B9"/>
    <hyperlink ref="E866" r:id="rId859" display="http://hfo63.cfo.in.th/CheckDataDtl.aspx?orgid=05462&amp;balance=%A7%BA%B4%D8%C5%3Cbr/%3E%A7%BA%CA%D1%C1%BE%D1%B9%B8%EC%A1%D1%B9&amp;month=4&amp;year=2020&amp;thetype=%A7%BA%CB%B9%E8%C7%C2%A7%D2%B9"/>
    <hyperlink ref="E867" r:id="rId860" display="http://hfo63.cfo.in.th/CheckDataDtl.aspx?orgid=05463&amp;balance=%A7%BA%B4%D8%C5%3Cbr/%3E%A7%BA%CA%D1%C1%BE%D1%B9%B8%EC%A1%D1%B9&amp;month=4&amp;year=2020&amp;thetype=%A7%BA%CB%B9%E8%C7%C2%A7%D2%B9"/>
    <hyperlink ref="E868" r:id="rId861" display="http://hfo63.cfo.in.th/CheckDataDtl.aspx?orgid=05463&amp;balance=%A7%BA%B4%D8%C5%3Cbr/%3E%A7%BA%CA%D1%C1%BE%D1%B9%B8%EC%A1%D1%B9&amp;month=4&amp;year=2020&amp;thetype=%A7%BA%CB%B9%E8%C7%C2%A7%D2%B9"/>
    <hyperlink ref="E869" r:id="rId862" display="http://hfo63.cfo.in.th/CheckDataDtl.aspx?orgid=05464&amp;balance=%A7%BA%B4%D8%C5%3Cbr/%3E%A7%BA%CA%D1%C1%BE%D1%B9%B8%EC%A1%D1%B9&amp;month=4&amp;year=2020&amp;thetype=%A7%BA%CB%B9%E8%C7%C2%A7%D2%B9"/>
    <hyperlink ref="E870" r:id="rId863" display="http://hfo63.cfo.in.th/CheckDataDtl.aspx?orgid=05464&amp;balance=%A7%BA%B4%D8%C5%3Cbr/%3E%A7%BA%CA%D1%C1%BE%D1%B9%B8%EC%A1%D1%B9&amp;month=4&amp;year=2020&amp;thetype=%A7%BA%CB%B9%E8%C7%C2%A7%D2%B9"/>
    <hyperlink ref="E871" r:id="rId864" display="http://hfo63.cfo.in.th/CheckDataDtl.aspx?orgid=05465&amp;balance=%A7%BA%B4%D8%C5%3Cbr/%3E%A7%BA%CA%D1%C1%BE%D1%B9%B8%EC%A1%D1%B9&amp;month=4&amp;year=2020&amp;thetype=%A7%BA%CB%B9%E8%C7%C2%A7%D2%B9"/>
    <hyperlink ref="E872" r:id="rId865" display="http://hfo63.cfo.in.th/CheckDataDtl.aspx?orgid=05465&amp;balance=%A7%BA%B4%D8%C5%3Cbr/%3E%A7%BA%CA%D1%C1%BE%D1%B9%B8%EC%A1%D1%B9&amp;month=4&amp;year=2020&amp;thetype=%A7%BA%CB%B9%E8%C7%C2%A7%D2%B9"/>
    <hyperlink ref="E873" r:id="rId866" display="http://hfo63.cfo.in.th/CheckDataDtl.aspx?orgid=05466&amp;balance=%A7%BA%B4%D8%C5%3Cbr/%3E%A7%BA%CA%D1%C1%BE%D1%B9%B8%EC%A1%D1%B9&amp;month=4&amp;year=2020&amp;thetype=%A7%BA%CB%B9%E8%C7%C2%A7%D2%B9"/>
    <hyperlink ref="E874" r:id="rId867" display="http://hfo63.cfo.in.th/CheckDataDtl.aspx?orgid=05466&amp;balance=%A7%BA%B4%D8%C5%3Cbr/%3E%A7%BA%CA%D1%C1%BE%D1%B9%B8%EC%A1%D1%B9&amp;month=4&amp;year=2020&amp;thetype=%A7%BA%CB%B9%E8%C7%C2%A7%D2%B9"/>
    <hyperlink ref="E875" r:id="rId868" display="http://hfo63.cfo.in.th/CheckDataDtl.aspx?orgid=05467&amp;balance=%A7%BA%B4%D8%C5%3Cbr/%3E%A7%BA%CA%D1%C1%BE%D1%B9%B8%EC%A1%D1%B9&amp;month=4&amp;year=2020&amp;thetype=%A7%BA%CB%B9%E8%C7%C2%A7%D2%B9"/>
    <hyperlink ref="E876" r:id="rId869" display="http://hfo63.cfo.in.th/CheckDataDtl.aspx?orgid=05467&amp;balance=%A7%BA%B4%D8%C5%3Cbr/%3E%A7%BA%CA%D1%C1%BE%D1%B9%B8%EC%A1%D1%B9&amp;month=4&amp;year=2020&amp;thetype=%A7%BA%CB%B9%E8%C7%C2%A7%D2%B9"/>
    <hyperlink ref="E877" r:id="rId870" display="http://hfo63.cfo.in.th/CheckDataDtl.aspx?orgid=05468&amp;balance=%A7%BA%B4%D8%C5%3Cbr/%3E%A7%BA%CA%D1%C1%BE%D1%B9%B8%EC%A1%D1%B9&amp;month=4&amp;year=2020&amp;thetype=%A7%BA%CB%B9%E8%C7%C2%A7%D2%B9"/>
    <hyperlink ref="E878" r:id="rId871" display="http://hfo63.cfo.in.th/CheckDataDtl.aspx?orgid=05468&amp;balance=%A7%BA%B4%D8%C5%3Cbr/%3E%A7%BA%CA%D1%C1%BE%D1%B9%B8%EC%A1%D1%B9&amp;month=4&amp;year=2020&amp;thetype=%A7%BA%CB%B9%E8%C7%C2%A7%D2%B9"/>
    <hyperlink ref="E879" r:id="rId872" display="http://hfo63.cfo.in.th/CheckDataDtl.aspx?orgid=05469&amp;balance=%A7%BA%B4%D8%C5%3Cbr/%3E%A7%BA%CA%D1%C1%BE%D1%B9%B8%EC%A1%D1%B9&amp;month=4&amp;year=2020&amp;thetype=%A7%BA%CB%B9%E8%C7%C2%A7%D2%B9"/>
    <hyperlink ref="E880" r:id="rId873" display="http://hfo63.cfo.in.th/CheckDataDtl.aspx?orgid=05469&amp;balance=%A7%BA%B4%D8%C5%3Cbr/%3E%A7%BA%CA%D1%C1%BE%D1%B9%B8%EC%A1%D1%B9&amp;month=4&amp;year=2020&amp;thetype=%A7%BA%CB%B9%E8%C7%C2%A7%D2%B9"/>
    <hyperlink ref="E881" r:id="rId874" display="http://hfo63.cfo.in.th/CheckDataDtl.aspx?orgid=05470&amp;balance=%A7%BA%B4%D8%C5%3Cbr/%3E%A7%BA%CA%D1%C1%BE%D1%B9%B8%EC%A1%D1%B9&amp;month=4&amp;year=2020&amp;thetype=%A7%BA%CB%B9%E8%C7%C2%A7%D2%B9"/>
    <hyperlink ref="E882" r:id="rId875" display="http://hfo63.cfo.in.th/CheckDataDtl.aspx?orgid=05470&amp;balance=%A7%BA%B4%D8%C5%3Cbr/%3E%A7%BA%CA%D1%C1%BE%D1%B9%B8%EC%A1%D1%B9&amp;month=4&amp;year=2020&amp;thetype=%A7%BA%CB%B9%E8%C7%C2%A7%D2%B9"/>
    <hyperlink ref="E883" r:id="rId876" display="http://hfo63.cfo.in.th/CheckDataDtl.aspx?orgid=05471&amp;balance=%A7%BA%B4%D8%C5%3Cbr/%3E%A7%BA%CA%D1%C1%BE%D1%B9%B8%EC%A1%D1%B9&amp;month=4&amp;year=2020&amp;thetype=%A7%BA%CB%B9%E8%C7%C2%A7%D2%B9"/>
    <hyperlink ref="E884" r:id="rId877" display="http://hfo63.cfo.in.th/CheckDataDtl.aspx?orgid=05471&amp;balance=%A7%BA%B4%D8%C5%3Cbr/%3E%A7%BA%CA%D1%C1%BE%D1%B9%B8%EC%A1%D1%B9&amp;month=4&amp;year=2020&amp;thetype=%A7%BA%CB%B9%E8%C7%C2%A7%D2%B9"/>
    <hyperlink ref="E885" r:id="rId878" display="http://hfo63.cfo.in.th/CheckDataDtl.aspx?orgid=05472&amp;balance=%A7%BA%B4%D8%C5%3Cbr/%3E%A7%BA%CA%D1%C1%BE%D1%B9%B8%EC%A1%D1%B9&amp;month=4&amp;year=2020&amp;thetype=%A7%BA%CB%B9%E8%C7%C2%A7%D2%B9"/>
    <hyperlink ref="E886" r:id="rId879" display="http://hfo63.cfo.in.th/CheckDataDtl.aspx?orgid=05472&amp;balance=%A7%BA%B4%D8%C5%3Cbr/%3E%A7%BA%CA%D1%C1%BE%D1%B9%B8%EC%A1%D1%B9&amp;month=4&amp;year=2020&amp;thetype=%A7%BA%CB%B9%E8%C7%C2%A7%D2%B9"/>
    <hyperlink ref="E887" r:id="rId880" display="http://hfo63.cfo.in.th/CheckDataDtl.aspx?orgid=05473&amp;balance=%A7%BA%B4%D8%C5%3Cbr/%3E%A7%BA%CA%D1%C1%BE%D1%B9%B8%EC%A1%D1%B9&amp;month=4&amp;year=2020&amp;thetype=%A7%BA%CB%B9%E8%C7%C2%A7%D2%B9"/>
    <hyperlink ref="E888" r:id="rId881" display="http://hfo63.cfo.in.th/CheckDataDtl.aspx?orgid=05473&amp;balance=%A7%BA%B4%D8%C5%3Cbr/%3E%A7%BA%CA%D1%C1%BE%D1%B9%B8%EC%A1%D1%B9&amp;month=4&amp;year=2020&amp;thetype=%A7%BA%CB%B9%E8%C7%C2%A7%D2%B9"/>
    <hyperlink ref="E889" r:id="rId882" display="http://hfo63.cfo.in.th/CheckDataDtl.aspx?orgid=05474&amp;balance=%A7%BA%B4%D8%C5%3Cbr/%3E%A7%BA%CA%D1%C1%BE%D1%B9%B8%EC%A1%D1%B9&amp;month=4&amp;year=2020&amp;thetype=%A7%BA%CB%B9%E8%C7%C2%A7%D2%B9"/>
    <hyperlink ref="E890" r:id="rId883" display="http://hfo63.cfo.in.th/CheckDataDtl.aspx?orgid=05474&amp;balance=%A7%BA%B4%D8%C5%3Cbr/%3E%A7%BA%CA%D1%C1%BE%D1%B9%B8%EC%A1%D1%B9&amp;month=4&amp;year=2020&amp;thetype=%A7%BA%CB%B9%E8%C7%C2%A7%D2%B9"/>
    <hyperlink ref="E891" r:id="rId884" display="http://hfo63.cfo.in.th/CheckDataDtl.aspx?orgid=05475&amp;balance=%A7%BA%B4%D8%C5%3Cbr/%3E%A7%BA%CA%D1%C1%BE%D1%B9%B8%EC%A1%D1%B9&amp;month=4&amp;year=2020&amp;thetype=%A7%BA%CB%B9%E8%C7%C2%A7%D2%B9"/>
    <hyperlink ref="E892" r:id="rId885" display="http://hfo63.cfo.in.th/CheckDataDtl.aspx?orgid=05475&amp;balance=%A7%BA%B4%D8%C5%3Cbr/%3E%A7%BA%CA%D1%C1%BE%D1%B9%B8%EC%A1%D1%B9&amp;month=4&amp;year=2020&amp;thetype=%A7%BA%CB%B9%E8%C7%C2%A7%D2%B9"/>
    <hyperlink ref="E893" r:id="rId886" display="http://hfo63.cfo.in.th/CheckDataDtl.aspx?orgid=05476&amp;balance=%A7%BA%B4%D8%C5%3Cbr/%3E%A7%BA%CA%D1%C1%BE%D1%B9%B8%EC%A1%D1%B9&amp;month=4&amp;year=2020&amp;thetype=%A7%BA%CB%B9%E8%C7%C2%A7%D2%B9"/>
    <hyperlink ref="E894" r:id="rId887" display="http://hfo63.cfo.in.th/CheckDataDtl.aspx?orgid=05476&amp;balance=%A7%BA%B4%D8%C5%3Cbr/%3E%A7%BA%CA%D1%C1%BE%D1%B9%B8%EC%A1%D1%B9&amp;month=4&amp;year=2020&amp;thetype=%A7%BA%CB%B9%E8%C7%C2%A7%D2%B9"/>
    <hyperlink ref="E895" r:id="rId888" display="http://hfo63.cfo.in.th/CheckDataDtl.aspx?orgid=05477&amp;balance=%A7%BA%B4%D8%C5%3Cbr/%3E%A7%BA%CA%D1%C1%BE%D1%B9%B8%EC%A1%D1%B9&amp;month=4&amp;year=2020&amp;thetype=%A7%BA%CB%B9%E8%C7%C2%A7%D2%B9"/>
    <hyperlink ref="E896" r:id="rId889" display="http://hfo63.cfo.in.th/CheckDataDtl.aspx?orgid=05477&amp;balance=%A7%BA%B4%D8%C5%3Cbr/%3E%A7%BA%CA%D1%C1%BE%D1%B9%B8%EC%A1%D1%B9&amp;month=4&amp;year=2020&amp;thetype=%A7%BA%CB%B9%E8%C7%C2%A7%D2%B9"/>
    <hyperlink ref="E897" r:id="rId890" display="http://hfo63.cfo.in.th/CheckDataDtl.aspx?orgid=05478&amp;balance=%A7%BA%B4%D8%C5%3Cbr/%3E%A7%BA%CA%D1%C1%BE%D1%B9%B8%EC%A1%D1%B9&amp;month=4&amp;year=2020&amp;thetype=%A7%BA%CB%B9%E8%C7%C2%A7%D2%B9"/>
    <hyperlink ref="E898" r:id="rId891" display="http://hfo63.cfo.in.th/CheckDataDtl.aspx?orgid=05478&amp;balance=%A7%BA%B4%D8%C5%3Cbr/%3E%A7%BA%CA%D1%C1%BE%D1%B9%B8%EC%A1%D1%B9&amp;month=4&amp;year=2020&amp;thetype=%A7%BA%CB%B9%E8%C7%C2%A7%D2%B9"/>
    <hyperlink ref="E899" r:id="rId892" display="http://hfo63.cfo.in.th/CheckDataDtl.aspx?orgid=05479&amp;balance=%A7%BA%B4%D8%C5%3Cbr/%3E%A7%BA%CA%D1%C1%BE%D1%B9%B8%EC%A1%D1%B9&amp;month=4&amp;year=2020&amp;thetype=%A7%BA%CB%B9%E8%C7%C2%A7%D2%B9"/>
    <hyperlink ref="E900" r:id="rId893" display="http://hfo63.cfo.in.th/CheckDataDtl.aspx?orgid=05479&amp;balance=%A7%BA%B4%D8%C5%3Cbr/%3E%A7%BA%CA%D1%C1%BE%D1%B9%B8%EC%A1%D1%B9&amp;month=4&amp;year=2020&amp;thetype=%A7%BA%CB%B9%E8%C7%C2%A7%D2%B9"/>
    <hyperlink ref="E901" r:id="rId894" display="http://hfo63.cfo.in.th/CheckDataDtl.aspx?orgid=05480&amp;balance=%A7%BA%B4%D8%C5%3Cbr/%3E%A7%BA%CA%D1%C1%BE%D1%B9%B8%EC%A1%D1%B9&amp;month=4&amp;year=2020&amp;thetype=%A7%BA%CB%B9%E8%C7%C2%A7%D2%B9"/>
    <hyperlink ref="E902" r:id="rId895" display="http://hfo63.cfo.in.th/CheckDataDtl.aspx?orgid=05480&amp;balance=%A7%BA%B4%D8%C5%3Cbr/%3E%A7%BA%CA%D1%C1%BE%D1%B9%B8%EC%A1%D1%B9&amp;month=4&amp;year=2020&amp;thetype=%A7%BA%CB%B9%E8%C7%C2%A7%D2%B9"/>
    <hyperlink ref="E903" r:id="rId896" display="http://hfo63.cfo.in.th/CheckDataDtl.aspx?orgid=05481&amp;balance=%A7%BA%B4%D8%C5%3Cbr/%3E%A7%BA%CA%D1%C1%BE%D1%B9%B8%EC%A1%D1%B9&amp;month=4&amp;year=2020&amp;thetype=%A7%BA%CB%B9%E8%C7%C2%A7%D2%B9"/>
    <hyperlink ref="E904" r:id="rId897" display="http://hfo63.cfo.in.th/CheckDataDtl.aspx?orgid=05481&amp;balance=%A7%BA%B4%D8%C5%3Cbr/%3E%A7%BA%CA%D1%C1%BE%D1%B9%B8%EC%A1%D1%B9&amp;month=4&amp;year=2020&amp;thetype=%A7%BA%CB%B9%E8%C7%C2%A7%D2%B9"/>
    <hyperlink ref="E905" r:id="rId898" display="http://hfo63.cfo.in.th/CheckDataDtl.aspx?orgid=05482&amp;balance=%A7%BA%B4%D8%C5%3Cbr/%3E%A7%BA%CA%D1%C1%BE%D1%B9%B8%EC%A1%D1%B9&amp;month=4&amp;year=2020&amp;thetype=%A7%BA%CB%B9%E8%C7%C2%A7%D2%B9"/>
    <hyperlink ref="E906" r:id="rId899" display="http://hfo63.cfo.in.th/CheckDataDtl.aspx?orgid=05482&amp;balance=%A7%BA%B4%D8%C5%3Cbr/%3E%A7%BA%CA%D1%C1%BE%D1%B9%B8%EC%A1%D1%B9&amp;month=4&amp;year=2020&amp;thetype=%A7%BA%CB%B9%E8%C7%C2%A7%D2%B9"/>
    <hyperlink ref="E907" r:id="rId900" display="http://hfo63.cfo.in.th/CheckDataDtl.aspx?orgid=05483&amp;balance=%A7%BA%B4%D8%C5%3Cbr/%3E%A7%BA%CA%D1%C1%BE%D1%B9%B8%EC%A1%D1%B9&amp;month=4&amp;year=2020&amp;thetype=%A7%BA%CB%B9%E8%C7%C2%A7%D2%B9"/>
    <hyperlink ref="E908" r:id="rId901" display="http://hfo63.cfo.in.th/CheckDataDtl.aspx?orgid=05483&amp;balance=%A7%BA%B4%D8%C5%3Cbr/%3E%A7%BA%CA%D1%C1%BE%D1%B9%B8%EC%A1%D1%B9&amp;month=4&amp;year=2020&amp;thetype=%A7%BA%CB%B9%E8%C7%C2%A7%D2%B9"/>
    <hyperlink ref="E909" r:id="rId902" display="http://hfo63.cfo.in.th/CheckDataDtl.aspx?orgid=05484&amp;balance=%A7%BA%B4%D8%C5%3Cbr/%3E%A7%BA%CA%D1%C1%BE%D1%B9%B8%EC%A1%D1%B9&amp;month=4&amp;year=2020&amp;thetype=%A7%BA%CB%B9%E8%C7%C2%A7%D2%B9"/>
    <hyperlink ref="E910" r:id="rId903" display="http://hfo63.cfo.in.th/CheckDataDtl.aspx?orgid=05484&amp;balance=%A7%BA%B4%D8%C5%3Cbr/%3E%A7%BA%CA%D1%C1%BE%D1%B9%B8%EC%A1%D1%B9&amp;month=4&amp;year=2020&amp;thetype=%A7%BA%CB%B9%E8%C7%C2%A7%D2%B9"/>
    <hyperlink ref="E911" r:id="rId904" display="http://hfo63.cfo.in.th/CheckDataDtl.aspx?orgid=05485&amp;balance=%A7%BA%B4%D8%C5%3Cbr/%3E%A7%BA%CA%D1%C1%BE%D1%B9%B8%EC%A1%D1%B9&amp;month=4&amp;year=2020&amp;thetype=%A7%BA%CB%B9%E8%C7%C2%A7%D2%B9"/>
    <hyperlink ref="E912" r:id="rId905" display="http://hfo63.cfo.in.th/CheckDataDtl.aspx?orgid=05485&amp;balance=%A7%BA%B4%D8%C5%3Cbr/%3E%A7%BA%CA%D1%C1%BE%D1%B9%B8%EC%A1%D1%B9&amp;month=4&amp;year=2020&amp;thetype=%A7%BA%CB%B9%E8%C7%C2%A7%D2%B9"/>
    <hyperlink ref="E913" r:id="rId906" display="http://hfo63.cfo.in.th/CheckDataDtl.aspx?orgid=05486&amp;balance=%A7%BA%B4%D8%C5%3Cbr/%3E%A7%BA%CA%D1%C1%BE%D1%B9%B8%EC%A1%D1%B9&amp;month=4&amp;year=2020&amp;thetype=%A7%BA%CB%B9%E8%C7%C2%A7%D2%B9"/>
    <hyperlink ref="E914" r:id="rId907" display="http://hfo63.cfo.in.th/CheckDataDtl.aspx?orgid=05486&amp;balance=%A7%BA%B4%D8%C5%3Cbr/%3E%A7%BA%CA%D1%C1%BE%D1%B9%B8%EC%A1%D1%B9&amp;month=4&amp;year=2020&amp;thetype=%A7%BA%CB%B9%E8%C7%C2%A7%D2%B9"/>
    <hyperlink ref="E915" r:id="rId908" display="http://hfo63.cfo.in.th/CheckDataDtl.aspx?orgid=05487&amp;balance=%A7%BA%B4%D8%C5%3Cbr/%3E%A7%BA%CA%D1%C1%BE%D1%B9%B8%EC%A1%D1%B9&amp;month=4&amp;year=2020&amp;thetype=%A7%BA%CB%B9%E8%C7%C2%A7%D2%B9"/>
    <hyperlink ref="E916" r:id="rId909" display="http://hfo63.cfo.in.th/CheckDataDtl.aspx?orgid=05487&amp;balance=%A7%BA%B4%D8%C5%3Cbr/%3E%A7%BA%CA%D1%C1%BE%D1%B9%B8%EC%A1%D1%B9&amp;month=4&amp;year=2020&amp;thetype=%A7%BA%CB%B9%E8%C7%C2%A7%D2%B9"/>
    <hyperlink ref="E917" r:id="rId910" display="http://hfo63.cfo.in.th/CheckDataDtl.aspx?orgid=05488&amp;balance=%A7%BA%B4%D8%C5%3Cbr/%3E%A7%BA%CA%D1%C1%BE%D1%B9%B8%EC%A1%D1%B9&amp;month=4&amp;year=2020&amp;thetype=%A7%BA%CB%B9%E8%C7%C2%A7%D2%B9"/>
    <hyperlink ref="E918" r:id="rId911" display="http://hfo63.cfo.in.th/CheckDataDtl.aspx?orgid=05488&amp;balance=%A7%BA%B4%D8%C5%3Cbr/%3E%A7%BA%CA%D1%C1%BE%D1%B9%B8%EC%A1%D1%B9&amp;month=4&amp;year=2020&amp;thetype=%A7%BA%CB%B9%E8%C7%C2%A7%D2%B9"/>
    <hyperlink ref="E919" r:id="rId912" display="http://hfo63.cfo.in.th/CheckDataDtl.aspx?orgid=05489&amp;balance=%A7%BA%B4%D8%C5%3Cbr/%3E%A7%BA%CA%D1%C1%BE%D1%B9%B8%EC%A1%D1%B9&amp;month=4&amp;year=2020&amp;thetype=%A7%BA%CB%B9%E8%C7%C2%A7%D2%B9"/>
    <hyperlink ref="E920" r:id="rId913" display="http://hfo63.cfo.in.th/CheckDataDtl.aspx?orgid=05489&amp;balance=%A7%BA%B4%D8%C5%3Cbr/%3E%A7%BA%CA%D1%C1%BE%D1%B9%B8%EC%A1%D1%B9&amp;month=4&amp;year=2020&amp;thetype=%A7%BA%CB%B9%E8%C7%C2%A7%D2%B9"/>
    <hyperlink ref="E921" r:id="rId914" display="http://hfo63.cfo.in.th/CheckDataDtl.aspx?orgid=05490&amp;balance=%A7%BA%B4%D8%C5%3Cbr/%3E%A7%BA%CA%D1%C1%BE%D1%B9%B8%EC%A1%D1%B9&amp;month=4&amp;year=2020&amp;thetype=%A7%BA%CB%B9%E8%C7%C2%A7%D2%B9"/>
    <hyperlink ref="E922" r:id="rId915" display="http://hfo63.cfo.in.th/CheckDataDtl.aspx?orgid=05490&amp;balance=%A7%BA%B4%D8%C5%3Cbr/%3E%A7%BA%CA%D1%C1%BE%D1%B9%B8%EC%A1%D1%B9&amp;month=4&amp;year=2020&amp;thetype=%A7%BA%CB%B9%E8%C7%C2%A7%D2%B9"/>
    <hyperlink ref="E923" r:id="rId916" display="http://hfo63.cfo.in.th/CheckDataDtl.aspx?orgid=05491&amp;balance=%A7%BA%B4%D8%C5%3Cbr/%3E%A7%BA%CA%D1%C1%BE%D1%B9%B8%EC%A1%D1%B9&amp;month=4&amp;year=2020&amp;thetype=%A7%BA%CB%B9%E8%C7%C2%A7%D2%B9"/>
    <hyperlink ref="E924" r:id="rId917" display="http://hfo63.cfo.in.th/CheckDataDtl.aspx?orgid=05491&amp;balance=%A7%BA%B4%D8%C5%3Cbr/%3E%A7%BA%CA%D1%C1%BE%D1%B9%B8%EC%A1%D1%B9&amp;month=4&amp;year=2020&amp;thetype=%A7%BA%CB%B9%E8%C7%C2%A7%D2%B9"/>
    <hyperlink ref="E925" r:id="rId918" display="http://hfo63.cfo.in.th/CheckDataDtl.aspx?orgid=05492&amp;balance=%A7%BA%B4%D8%C5%3Cbr/%3E%A7%BA%CA%D1%C1%BE%D1%B9%B8%EC%A1%D1%B9&amp;month=4&amp;year=2020&amp;thetype=%A7%BA%CB%B9%E8%C7%C2%A7%D2%B9"/>
    <hyperlink ref="E926" r:id="rId919" display="http://hfo63.cfo.in.th/CheckDataDtl.aspx?orgid=05492&amp;balance=%A7%BA%B4%D8%C5%3Cbr/%3E%A7%BA%CA%D1%C1%BE%D1%B9%B8%EC%A1%D1%B9&amp;month=4&amp;year=2020&amp;thetype=%A7%BA%CB%B9%E8%C7%C2%A7%D2%B9"/>
    <hyperlink ref="E927" r:id="rId920" display="http://hfo63.cfo.in.th/CheckDataDtl.aspx?orgid=05493&amp;balance=%A7%BA%B4%D8%C5%3Cbr/%3E%A7%BA%CA%D1%C1%BE%D1%B9%B8%EC%A1%D1%B9&amp;month=4&amp;year=2020&amp;thetype=%A7%BA%CB%B9%E8%C7%C2%A7%D2%B9"/>
    <hyperlink ref="E928" r:id="rId921" display="http://hfo63.cfo.in.th/CheckDataDtl.aspx?orgid=05493&amp;balance=%A7%BA%B4%D8%C5%3Cbr/%3E%A7%BA%CA%D1%C1%BE%D1%B9%B8%EC%A1%D1%B9&amp;month=4&amp;year=2020&amp;thetype=%A7%BA%CB%B9%E8%C7%C2%A7%D2%B9"/>
    <hyperlink ref="E929" r:id="rId922" display="http://hfo63.cfo.in.th/CheckDataDtl.aspx?orgid=05494&amp;balance=%A7%BA%B4%D8%C5%3Cbr/%3E%A7%BA%CA%D1%C1%BE%D1%B9%B8%EC%A1%D1%B9&amp;month=4&amp;year=2020&amp;thetype=%A7%BA%CB%B9%E8%C7%C2%A7%D2%B9"/>
    <hyperlink ref="E930" r:id="rId923" display="http://hfo63.cfo.in.th/CheckDataDtl.aspx?orgid=05494&amp;balance=%A7%BA%B4%D8%C5%3Cbr/%3E%A7%BA%CA%D1%C1%BE%D1%B9%B8%EC%A1%D1%B9&amp;month=4&amp;year=2020&amp;thetype=%A7%BA%CB%B9%E8%C7%C2%A7%D2%B9"/>
    <hyperlink ref="E931" r:id="rId924" display="http://hfo63.cfo.in.th/CheckDataDtl.aspx?orgid=05495&amp;balance=%A7%BA%B4%D8%C5%3Cbr/%3E%A7%BA%CA%D1%C1%BE%D1%B9%B8%EC%A1%D1%B9&amp;month=4&amp;year=2020&amp;thetype=%A7%BA%CB%B9%E8%C7%C2%A7%D2%B9"/>
    <hyperlink ref="E932" r:id="rId925" display="http://hfo63.cfo.in.th/CheckDataDtl.aspx?orgid=05495&amp;balance=%A7%BA%B4%D8%C5%3Cbr/%3E%A7%BA%CA%D1%C1%BE%D1%B9%B8%EC%A1%D1%B9&amp;month=4&amp;year=2020&amp;thetype=%A7%BA%CB%B9%E8%C7%C2%A7%D2%B9"/>
    <hyperlink ref="E933" r:id="rId926" display="http://hfo63.cfo.in.th/CheckDataDtl.aspx?orgid=05496&amp;balance=%A7%BA%B4%D8%C5%3Cbr/%3E%A7%BA%CA%D1%C1%BE%D1%B9%B8%EC%A1%D1%B9&amp;month=4&amp;year=2020&amp;thetype=%A7%BA%CB%B9%E8%C7%C2%A7%D2%B9"/>
    <hyperlink ref="E934" r:id="rId927" display="http://hfo63.cfo.in.th/CheckDataDtl.aspx?orgid=05496&amp;balance=%A7%BA%B4%D8%C5%3Cbr/%3E%A7%BA%CA%D1%C1%BE%D1%B9%B8%EC%A1%D1%B9&amp;month=4&amp;year=2020&amp;thetype=%A7%BA%CB%B9%E8%C7%C2%A7%D2%B9"/>
    <hyperlink ref="E935" r:id="rId928" display="http://hfo63.cfo.in.th/CheckDataDtl.aspx?orgid=05497&amp;balance=%A7%BA%B4%D8%C5%3Cbr/%3E%A7%BA%CA%D1%C1%BE%D1%B9%B8%EC%A1%D1%B9&amp;month=4&amp;year=2020&amp;thetype=%A7%BA%CB%B9%E8%C7%C2%A7%D2%B9"/>
    <hyperlink ref="E936" r:id="rId929" display="http://hfo63.cfo.in.th/CheckDataDtl.aspx?orgid=05497&amp;balance=%A7%BA%B4%D8%C5%3Cbr/%3E%A7%BA%CA%D1%C1%BE%D1%B9%B8%EC%A1%D1%B9&amp;month=4&amp;year=2020&amp;thetype=%A7%BA%CB%B9%E8%C7%C2%A7%D2%B9"/>
    <hyperlink ref="E937" r:id="rId930" display="http://hfo63.cfo.in.th/CheckDataDtl.aspx?orgid=05498&amp;balance=%A7%BA%B4%D8%C5%3Cbr/%3E%A7%BA%CA%D1%C1%BE%D1%B9%B8%EC%A1%D1%B9&amp;month=4&amp;year=2020&amp;thetype=%A7%BA%CB%B9%E8%C7%C2%A7%D2%B9"/>
    <hyperlink ref="E938" r:id="rId931" display="http://hfo63.cfo.in.th/CheckDataDtl.aspx?orgid=05498&amp;balance=%A7%BA%B4%D8%C5%3Cbr/%3E%A7%BA%CA%D1%C1%BE%D1%B9%B8%EC%A1%D1%B9&amp;month=4&amp;year=2020&amp;thetype=%A7%BA%CB%B9%E8%C7%C2%A7%D2%B9"/>
    <hyperlink ref="E939" r:id="rId932" display="http://hfo63.cfo.in.th/CheckDataDtl.aspx?orgid=05499&amp;balance=%A7%BA%B4%D8%C5%3Cbr/%3E%A7%BA%CA%D1%C1%BE%D1%B9%B8%EC%A1%D1%B9&amp;month=4&amp;year=2020&amp;thetype=%A7%BA%CB%B9%E8%C7%C2%A7%D2%B9"/>
    <hyperlink ref="E940" r:id="rId933" display="http://hfo63.cfo.in.th/CheckDataDtl.aspx?orgid=05499&amp;balance=%A7%BA%B4%D8%C5%3Cbr/%3E%A7%BA%CA%D1%C1%BE%D1%B9%B8%EC%A1%D1%B9&amp;month=4&amp;year=2020&amp;thetype=%A7%BA%CB%B9%E8%C7%C2%A7%D2%B9"/>
    <hyperlink ref="E941" r:id="rId934" display="http://hfo63.cfo.in.th/CheckDataDtl.aspx?orgid=05500&amp;balance=%A7%BA%B4%D8%C5%3Cbr/%3E%A7%BA%CA%D1%C1%BE%D1%B9%B8%EC%A1%D1%B9&amp;month=4&amp;year=2020&amp;thetype=%A7%BA%CB%B9%E8%C7%C2%A7%D2%B9"/>
    <hyperlink ref="E942" r:id="rId935" display="http://hfo63.cfo.in.th/CheckDataDtl.aspx?orgid=05500&amp;balance=%A7%BA%B4%D8%C5%3Cbr/%3E%A7%BA%CA%D1%C1%BE%D1%B9%B8%EC%A1%D1%B9&amp;month=4&amp;year=2020&amp;thetype=%A7%BA%CB%B9%E8%C7%C2%A7%D2%B9"/>
    <hyperlink ref="E943" r:id="rId936" display="http://hfo63.cfo.in.th/CheckDataDtl.aspx?orgid=05501&amp;balance=%A7%BA%B4%D8%C5%3Cbr/%3E%A7%BA%CA%D1%C1%BE%D1%B9%B8%EC%A1%D1%B9&amp;month=4&amp;year=2020&amp;thetype=%A7%BA%CB%B9%E8%C7%C2%A7%D2%B9"/>
    <hyperlink ref="E944" r:id="rId937" display="http://hfo63.cfo.in.th/CheckDataDtl.aspx?orgid=05501&amp;balance=%A7%BA%B4%D8%C5%3Cbr/%3E%A7%BA%CA%D1%C1%BE%D1%B9%B8%EC%A1%D1%B9&amp;month=4&amp;year=2020&amp;thetype=%A7%BA%CB%B9%E8%C7%C2%A7%D2%B9"/>
    <hyperlink ref="E945" r:id="rId938" display="http://hfo63.cfo.in.th/CheckDataDtl.aspx?orgid=05502&amp;balance=%A7%BA%B4%D8%C5%3Cbr/%3E%A7%BA%CA%D1%C1%BE%D1%B9%B8%EC%A1%D1%B9&amp;month=4&amp;year=2020&amp;thetype=%A7%BA%CB%B9%E8%C7%C2%A7%D2%B9"/>
    <hyperlink ref="E946" r:id="rId939" display="http://hfo63.cfo.in.th/CheckDataDtl.aspx?orgid=05502&amp;balance=%A7%BA%B4%D8%C5%3Cbr/%3E%A7%BA%CA%D1%C1%BE%D1%B9%B8%EC%A1%D1%B9&amp;month=4&amp;year=2020&amp;thetype=%A7%BA%CB%B9%E8%C7%C2%A7%D2%B9"/>
    <hyperlink ref="E947" r:id="rId940" display="http://hfo63.cfo.in.th/CheckDataDtl.aspx?orgid=05503&amp;balance=%A7%BA%B4%D8%C5%3Cbr/%3E%A7%BA%CA%D1%C1%BE%D1%B9%B8%EC%A1%D1%B9&amp;month=4&amp;year=2020&amp;thetype=%A7%BA%CB%B9%E8%C7%C2%A7%D2%B9"/>
    <hyperlink ref="E948" r:id="rId941" display="http://hfo63.cfo.in.th/CheckDataDtl.aspx?orgid=05503&amp;balance=%A7%BA%B4%D8%C5%3Cbr/%3E%A7%BA%CA%D1%C1%BE%D1%B9%B8%EC%A1%D1%B9&amp;month=4&amp;year=2020&amp;thetype=%A7%BA%CB%B9%E8%C7%C2%A7%D2%B9"/>
    <hyperlink ref="E949" r:id="rId942" display="http://hfo63.cfo.in.th/CheckDataDtl.aspx?orgid=05504&amp;balance=%A7%BA%B4%D8%C5%3Cbr/%3E%A7%BA%CA%D1%C1%BE%D1%B9%B8%EC%A1%D1%B9&amp;month=4&amp;year=2020&amp;thetype=%A7%BA%CB%B9%E8%C7%C2%A7%D2%B9"/>
    <hyperlink ref="E950" r:id="rId943" display="http://hfo63.cfo.in.th/CheckDataDtl.aspx?orgid=05504&amp;balance=%A7%BA%B4%D8%C5%3Cbr/%3E%A7%BA%CA%D1%C1%BE%D1%B9%B8%EC%A1%D1%B9&amp;month=4&amp;year=2020&amp;thetype=%A7%BA%CB%B9%E8%C7%C2%A7%D2%B9"/>
    <hyperlink ref="E951" r:id="rId944" display="http://hfo63.cfo.in.th/CheckDataDtl.aspx?orgid=05505&amp;balance=%A7%BA%B4%D8%C5%3Cbr/%3E%A7%BA%CA%D1%C1%BE%D1%B9%B8%EC%A1%D1%B9&amp;month=4&amp;year=2020&amp;thetype=%A7%BA%CB%B9%E8%C7%C2%A7%D2%B9"/>
    <hyperlink ref="E952" r:id="rId945" display="http://hfo63.cfo.in.th/CheckDataDtl.aspx?orgid=05505&amp;balance=%A7%BA%B4%D8%C5%3Cbr/%3E%A7%BA%CA%D1%C1%BE%D1%B9%B8%EC%A1%D1%B9&amp;month=4&amp;year=2020&amp;thetype=%A7%BA%CB%B9%E8%C7%C2%A7%D2%B9"/>
    <hyperlink ref="E953" r:id="rId946" display="http://hfo63.cfo.in.th/CheckDataDtl.aspx?orgid=05506&amp;balance=%A7%BA%B4%D8%C5%3Cbr/%3E%A7%BA%CA%D1%C1%BE%D1%B9%B8%EC%A1%D1%B9&amp;month=4&amp;year=2020&amp;thetype=%A7%BA%CB%B9%E8%C7%C2%A7%D2%B9"/>
    <hyperlink ref="E954" r:id="rId947" display="http://hfo63.cfo.in.th/CheckDataDtl.aspx?orgid=05506&amp;balance=%A7%BA%B4%D8%C5%3Cbr/%3E%A7%BA%CA%D1%C1%BE%D1%B9%B8%EC%A1%D1%B9&amp;month=4&amp;year=2020&amp;thetype=%A7%BA%CB%B9%E8%C7%C2%A7%D2%B9"/>
    <hyperlink ref="E955" r:id="rId948" display="http://hfo63.cfo.in.th/CheckDataDtl.aspx?orgid=05507&amp;balance=%A7%BA%B4%D8%C5%3Cbr/%3E%A7%BA%CA%D1%C1%BE%D1%B9%B8%EC%A1%D1%B9&amp;month=4&amp;year=2020&amp;thetype=%A7%BA%CB%B9%E8%C7%C2%A7%D2%B9"/>
    <hyperlink ref="E956" r:id="rId949" display="http://hfo63.cfo.in.th/CheckDataDtl.aspx?orgid=05507&amp;balance=%A7%BA%B4%D8%C5%3Cbr/%3E%A7%BA%CA%D1%C1%BE%D1%B9%B8%EC%A1%D1%B9&amp;month=4&amp;year=2020&amp;thetype=%A7%BA%CB%B9%E8%C7%C2%A7%D2%B9"/>
    <hyperlink ref="E957" r:id="rId950" display="http://hfo63.cfo.in.th/CheckDataDtl.aspx?orgid=05508&amp;balance=%A7%BA%B4%D8%C5%3Cbr/%3E%A7%BA%CA%D1%C1%BE%D1%B9%B8%EC%A1%D1%B9&amp;month=4&amp;year=2020&amp;thetype=%A7%BA%CB%B9%E8%C7%C2%A7%D2%B9"/>
    <hyperlink ref="E958" r:id="rId951" display="http://hfo63.cfo.in.th/CheckDataDtl.aspx?orgid=05508&amp;balance=%A7%BA%B4%D8%C5%3Cbr/%3E%A7%BA%CA%D1%C1%BE%D1%B9%B8%EC%A1%D1%B9&amp;month=4&amp;year=2020&amp;thetype=%A7%BA%CB%B9%E8%C7%C2%A7%D2%B9"/>
    <hyperlink ref="E959" r:id="rId952" display="http://hfo63.cfo.in.th/CheckDataDtl.aspx?orgid=05509&amp;balance=%A7%BA%B4%D8%C5%3Cbr/%3E%A7%BA%CA%D1%C1%BE%D1%B9%B8%EC%A1%D1%B9&amp;month=4&amp;year=2020&amp;thetype=%A7%BA%CB%B9%E8%C7%C2%A7%D2%B9"/>
    <hyperlink ref="E960" r:id="rId953" display="http://hfo63.cfo.in.th/CheckDataDtl.aspx?orgid=05509&amp;balance=%A7%BA%B4%D8%C5%3Cbr/%3E%A7%BA%CA%D1%C1%BE%D1%B9%B8%EC%A1%D1%B9&amp;month=4&amp;year=2020&amp;thetype=%A7%BA%CB%B9%E8%C7%C2%A7%D2%B9"/>
    <hyperlink ref="E961" r:id="rId954" display="http://hfo63.cfo.in.th/CheckDataDtl.aspx?orgid=05510&amp;balance=%A7%BA%B4%D8%C5%3Cbr/%3E%A7%BA%CA%D1%C1%BE%D1%B9%B8%EC%A1%D1%B9&amp;month=4&amp;year=2020&amp;thetype=%A7%BA%CB%B9%E8%C7%C2%A7%D2%B9"/>
    <hyperlink ref="E962" r:id="rId955" display="http://hfo63.cfo.in.th/CheckDataDtl.aspx?orgid=05510&amp;balance=%A7%BA%B4%D8%C5%3Cbr/%3E%A7%BA%CA%D1%C1%BE%D1%B9%B8%EC%A1%D1%B9&amp;month=4&amp;year=2020&amp;thetype=%A7%BA%CB%B9%E8%C7%C2%A7%D2%B9"/>
    <hyperlink ref="E963" r:id="rId956" display="http://hfo63.cfo.in.th/CheckDataDtl.aspx?orgid=05511&amp;balance=%A7%BA%B4%D8%C5%3Cbr/%3E%A7%BA%CA%D1%C1%BE%D1%B9%B8%EC%A1%D1%B9&amp;month=4&amp;year=2020&amp;thetype=%A7%BA%CB%B9%E8%C7%C2%A7%D2%B9"/>
    <hyperlink ref="E964" r:id="rId957" display="http://hfo63.cfo.in.th/CheckDataDtl.aspx?orgid=05511&amp;balance=%A7%BA%B4%D8%C5%3Cbr/%3E%A7%BA%CA%D1%C1%BE%D1%B9%B8%EC%A1%D1%B9&amp;month=4&amp;year=2020&amp;thetype=%A7%BA%CB%B9%E8%C7%C2%A7%D2%B9"/>
    <hyperlink ref="E965" r:id="rId958" display="http://hfo63.cfo.in.th/CheckDataDtl.aspx?orgid=05512&amp;balance=%A7%BA%B4%D8%C5%3Cbr/%3E%A7%BA%CA%D1%C1%BE%D1%B9%B8%EC%A1%D1%B9&amp;month=4&amp;year=2020&amp;thetype=%A7%BA%CB%B9%E8%C7%C2%A7%D2%B9"/>
    <hyperlink ref="E966" r:id="rId959" display="http://hfo63.cfo.in.th/CheckDataDtl.aspx?orgid=05512&amp;balance=%A7%BA%B4%D8%C5%3Cbr/%3E%A7%BA%CA%D1%C1%BE%D1%B9%B8%EC%A1%D1%B9&amp;month=4&amp;year=2020&amp;thetype=%A7%BA%CB%B9%E8%C7%C2%A7%D2%B9"/>
    <hyperlink ref="E967" r:id="rId960" display="http://hfo63.cfo.in.th/CheckDataDtl.aspx?orgid=05513&amp;balance=%A7%BA%B4%D8%C5%3Cbr/%3E%A7%BA%CA%D1%C1%BE%D1%B9%B8%EC%A1%D1%B9&amp;month=4&amp;year=2020&amp;thetype=%A7%BA%CB%B9%E8%C7%C2%A7%D2%B9"/>
    <hyperlink ref="E968" r:id="rId961" display="http://hfo63.cfo.in.th/CheckDataDtl.aspx?orgid=05513&amp;balance=%A7%BA%B4%D8%C5%3Cbr/%3E%A7%BA%CA%D1%C1%BE%D1%B9%B8%EC%A1%D1%B9&amp;month=4&amp;year=2020&amp;thetype=%A7%BA%CB%B9%E8%C7%C2%A7%D2%B9"/>
    <hyperlink ref="E969" r:id="rId962" display="http://hfo63.cfo.in.th/CheckDataDtl.aspx?orgid=05514&amp;balance=%A7%BA%B4%D8%C5%3Cbr/%3E%A7%BA%CA%D1%C1%BE%D1%B9%B8%EC%A1%D1%B9&amp;month=4&amp;year=2020&amp;thetype=%A7%BA%CB%B9%E8%C7%C2%A7%D2%B9"/>
    <hyperlink ref="E970" r:id="rId963" display="http://hfo63.cfo.in.th/CheckDataDtl.aspx?orgid=05514&amp;balance=%A7%BA%B4%D8%C5%3Cbr/%3E%A7%BA%CA%D1%C1%BE%D1%B9%B8%EC%A1%D1%B9&amp;month=4&amp;year=2020&amp;thetype=%A7%BA%CB%B9%E8%C7%C2%A7%D2%B9"/>
    <hyperlink ref="E971" r:id="rId964" display="http://hfo63.cfo.in.th/CheckDataDtl.aspx?orgid=05515&amp;balance=%A7%BA%B4%D8%C5%3Cbr/%3E%A7%BA%CA%D1%C1%BE%D1%B9%B8%EC%A1%D1%B9&amp;month=4&amp;year=2020&amp;thetype=%A7%BA%CB%B9%E8%C7%C2%A7%D2%B9"/>
    <hyperlink ref="E972" r:id="rId965" display="http://hfo63.cfo.in.th/CheckDataDtl.aspx?orgid=05515&amp;balance=%A7%BA%B4%D8%C5%3Cbr/%3E%A7%BA%CA%D1%C1%BE%D1%B9%B8%EC%A1%D1%B9&amp;month=4&amp;year=2020&amp;thetype=%A7%BA%CB%B9%E8%C7%C2%A7%D2%B9"/>
    <hyperlink ref="E973" r:id="rId966" display="http://hfo63.cfo.in.th/CheckDataDtl.aspx?orgid=05516&amp;balance=%A7%BA%B4%D8%C5%3Cbr/%3E%A7%BA%CA%D1%C1%BE%D1%B9%B8%EC%A1%D1%B9&amp;month=4&amp;year=2020&amp;thetype=%A7%BA%CB%B9%E8%C7%C2%A7%D2%B9"/>
    <hyperlink ref="E974" r:id="rId967" display="http://hfo63.cfo.in.th/CheckDataDtl.aspx?orgid=05516&amp;balance=%A7%BA%B4%D8%C5%3Cbr/%3E%A7%BA%CA%D1%C1%BE%D1%B9%B8%EC%A1%D1%B9&amp;month=4&amp;year=2020&amp;thetype=%A7%BA%CB%B9%E8%C7%C2%A7%D2%B9"/>
    <hyperlink ref="E975" r:id="rId968" display="http://hfo63.cfo.in.th/CheckDataDtl.aspx?orgid=05517&amp;balance=%A7%BA%B4%D8%C5%3Cbr/%3E%A7%BA%CA%D1%C1%BE%D1%B9%B8%EC%A1%D1%B9&amp;month=4&amp;year=2020&amp;thetype=%A7%BA%CB%B9%E8%C7%C2%A7%D2%B9"/>
    <hyperlink ref="E976" r:id="rId969" display="http://hfo63.cfo.in.th/CheckDataDtl.aspx?orgid=05517&amp;balance=%A7%BA%B4%D8%C5%3Cbr/%3E%A7%BA%CA%D1%C1%BE%D1%B9%B8%EC%A1%D1%B9&amp;month=4&amp;year=2020&amp;thetype=%A7%BA%CB%B9%E8%C7%C2%A7%D2%B9"/>
    <hyperlink ref="E977" r:id="rId970" display="http://hfo63.cfo.in.th/CheckDataDtl.aspx?orgid=05518&amp;balance=%A7%BA%B4%D8%C5%3Cbr/%3E%A7%BA%CA%D1%C1%BE%D1%B9%B8%EC%A1%D1%B9&amp;month=4&amp;year=2020&amp;thetype=%A7%BA%CB%B9%E8%C7%C2%A7%D2%B9"/>
    <hyperlink ref="E978" r:id="rId971" display="http://hfo63.cfo.in.th/CheckDataDtl.aspx?orgid=05518&amp;balance=%A7%BA%B4%D8%C5%3Cbr/%3E%A7%BA%CA%D1%C1%BE%D1%B9%B8%EC%A1%D1%B9&amp;month=4&amp;year=2020&amp;thetype=%A7%BA%CB%B9%E8%C7%C2%A7%D2%B9"/>
    <hyperlink ref="E979" r:id="rId972" display="http://hfo63.cfo.in.th/CheckDataDtl.aspx?orgid=05519&amp;balance=%A7%BA%B4%D8%C5%3Cbr/%3E%A7%BA%CA%D1%C1%BE%D1%B9%B8%EC%A1%D1%B9&amp;month=4&amp;year=2020&amp;thetype=%A7%BA%CB%B9%E8%C7%C2%A7%D2%B9"/>
    <hyperlink ref="E980" r:id="rId973" display="http://hfo63.cfo.in.th/CheckDataDtl.aspx?orgid=05519&amp;balance=%A7%BA%B4%D8%C5%3Cbr/%3E%A7%BA%CA%D1%C1%BE%D1%B9%B8%EC%A1%D1%B9&amp;month=4&amp;year=2020&amp;thetype=%A7%BA%CB%B9%E8%C7%C2%A7%D2%B9"/>
    <hyperlink ref="E981" r:id="rId974" display="http://hfo63.cfo.in.th/CheckDataDtl.aspx?orgid=05520&amp;balance=%A7%BA%B4%D8%C5%3Cbr/%3E%A7%BA%CA%D1%C1%BE%D1%B9%B8%EC%A1%D1%B9&amp;month=4&amp;year=2020&amp;thetype=%A7%BA%CB%B9%E8%C7%C2%A7%D2%B9"/>
    <hyperlink ref="E982" r:id="rId975" display="http://hfo63.cfo.in.th/CheckDataDtl.aspx?orgid=05520&amp;balance=%A7%BA%B4%D8%C5%3Cbr/%3E%A7%BA%CA%D1%C1%BE%D1%B9%B8%EC%A1%D1%B9&amp;month=4&amp;year=2020&amp;thetype=%A7%BA%CB%B9%E8%C7%C2%A7%D2%B9"/>
    <hyperlink ref="E983" r:id="rId976" display="http://hfo63.cfo.in.th/CheckDataDtl.aspx?orgid=05521&amp;balance=%A7%BA%B4%D8%C5%3Cbr/%3E%A7%BA%CA%D1%C1%BE%D1%B9%B8%EC%A1%D1%B9&amp;month=4&amp;year=2020&amp;thetype=%A7%BA%CB%B9%E8%C7%C2%A7%D2%B9"/>
    <hyperlink ref="E984" r:id="rId977" display="http://hfo63.cfo.in.th/CheckDataDtl.aspx?orgid=05521&amp;balance=%A7%BA%B4%D8%C5%3Cbr/%3E%A7%BA%CA%D1%C1%BE%D1%B9%B8%EC%A1%D1%B9&amp;month=4&amp;year=2020&amp;thetype=%A7%BA%CB%B9%E8%C7%C2%A7%D2%B9"/>
    <hyperlink ref="E985" r:id="rId978" display="http://hfo63.cfo.in.th/CheckDataDtl.aspx?orgid=05522&amp;balance=%A7%BA%B4%D8%C5%3Cbr/%3E%A7%BA%CA%D1%C1%BE%D1%B9%B8%EC%A1%D1%B9&amp;month=4&amp;year=2020&amp;thetype=%A7%BA%CB%B9%E8%C7%C2%A7%D2%B9"/>
    <hyperlink ref="E986" r:id="rId979" display="http://hfo63.cfo.in.th/CheckDataDtl.aspx?orgid=05522&amp;balance=%A7%BA%B4%D8%C5%3Cbr/%3E%A7%BA%CA%D1%C1%BE%D1%B9%B8%EC%A1%D1%B9&amp;month=4&amp;year=2020&amp;thetype=%A7%BA%CB%B9%E8%C7%C2%A7%D2%B9"/>
    <hyperlink ref="E987" r:id="rId980" display="http://hfo63.cfo.in.th/CheckDataDtl.aspx?orgid=05523&amp;balance=%A7%BA%B4%D8%C5%3Cbr/%3E%A7%BA%CA%D1%C1%BE%D1%B9%B8%EC%A1%D1%B9&amp;month=4&amp;year=2020&amp;thetype=%A7%BA%CB%B9%E8%C7%C2%A7%D2%B9"/>
    <hyperlink ref="E988" r:id="rId981" display="http://hfo63.cfo.in.th/CheckDataDtl.aspx?orgid=05523&amp;balance=%A7%BA%B4%D8%C5%3Cbr/%3E%A7%BA%CA%D1%C1%BE%D1%B9%B8%EC%A1%D1%B9&amp;month=4&amp;year=2020&amp;thetype=%A7%BA%CB%B9%E8%C7%C2%A7%D2%B9"/>
    <hyperlink ref="E989" r:id="rId982" display="http://hfo63.cfo.in.th/CheckDataDtl.aspx?orgid=05524&amp;balance=%A7%BA%B4%D8%C5%3Cbr/%3E%A7%BA%CA%D1%C1%BE%D1%B9%B8%EC%A1%D1%B9&amp;month=4&amp;year=2020&amp;thetype=%A7%BA%CB%B9%E8%C7%C2%A7%D2%B9"/>
    <hyperlink ref="E990" r:id="rId983" display="http://hfo63.cfo.in.th/CheckDataDtl.aspx?orgid=05524&amp;balance=%A7%BA%B4%D8%C5%3Cbr/%3E%A7%BA%CA%D1%C1%BE%D1%B9%B8%EC%A1%D1%B9&amp;month=4&amp;year=2020&amp;thetype=%A7%BA%CB%B9%E8%C7%C2%A7%D2%B9"/>
    <hyperlink ref="E991" r:id="rId984" display="http://hfo63.cfo.in.th/CheckDataDtl.aspx?orgid=05525&amp;balance=%A7%BA%B4%D8%C5%3Cbr/%3E%A7%BA%CA%D1%C1%BE%D1%B9%B8%EC%A1%D1%B9&amp;month=4&amp;year=2020&amp;thetype=%A7%BA%CB%B9%E8%C7%C2%A7%D2%B9"/>
    <hyperlink ref="E992" r:id="rId985" display="http://hfo63.cfo.in.th/CheckDataDtl.aspx?orgid=05525&amp;balance=%A7%BA%B4%D8%C5%3Cbr/%3E%A7%BA%CA%D1%C1%BE%D1%B9%B8%EC%A1%D1%B9&amp;month=4&amp;year=2020&amp;thetype=%A7%BA%CB%B9%E8%C7%C2%A7%D2%B9"/>
    <hyperlink ref="E993" r:id="rId986" display="http://hfo63.cfo.in.th/CheckDataDtl.aspx?orgid=05526&amp;balance=%A7%BA%B4%D8%C5%3Cbr/%3E%A7%BA%CA%D1%C1%BE%D1%B9%B8%EC%A1%D1%B9&amp;month=4&amp;year=2020&amp;thetype=%A7%BA%CB%B9%E8%C7%C2%A7%D2%B9"/>
    <hyperlink ref="E994" r:id="rId987" display="http://hfo63.cfo.in.th/CheckDataDtl.aspx?orgid=05526&amp;balance=%A7%BA%B4%D8%C5%3Cbr/%3E%A7%BA%CA%D1%C1%BE%D1%B9%B8%EC%A1%D1%B9&amp;month=4&amp;year=2020&amp;thetype=%A7%BA%CB%B9%E8%C7%C2%A7%D2%B9"/>
    <hyperlink ref="E995" r:id="rId988" display="http://hfo63.cfo.in.th/CheckDataDtl.aspx?orgid=05527&amp;balance=%A7%BA%B4%D8%C5%3Cbr/%3E%A7%BA%CA%D1%C1%BE%D1%B9%B8%EC%A1%D1%B9&amp;month=4&amp;year=2020&amp;thetype=%A7%BA%CB%B9%E8%C7%C2%A7%D2%B9"/>
    <hyperlink ref="E996" r:id="rId989" display="http://hfo63.cfo.in.th/CheckDataDtl.aspx?orgid=05527&amp;balance=%A7%BA%B4%D8%C5%3Cbr/%3E%A7%BA%CA%D1%C1%BE%D1%B9%B8%EC%A1%D1%B9&amp;month=4&amp;year=2020&amp;thetype=%A7%BA%CB%B9%E8%C7%C2%A7%D2%B9"/>
    <hyperlink ref="E997" r:id="rId990" display="http://hfo63.cfo.in.th/CheckDataDtl.aspx?orgid=05528&amp;balance=%A7%BA%B4%D8%C5%3Cbr/%3E%A7%BA%CA%D1%C1%BE%D1%B9%B8%EC%A1%D1%B9&amp;month=4&amp;year=2020&amp;thetype=%A7%BA%CB%B9%E8%C7%C2%A7%D2%B9"/>
    <hyperlink ref="E998" r:id="rId991" display="http://hfo63.cfo.in.th/CheckDataDtl.aspx?orgid=05528&amp;balance=%A7%BA%B4%D8%C5%3Cbr/%3E%A7%BA%CA%D1%C1%BE%D1%B9%B8%EC%A1%D1%B9&amp;month=4&amp;year=2020&amp;thetype=%A7%BA%CB%B9%E8%C7%C2%A7%D2%B9"/>
    <hyperlink ref="E999" r:id="rId992" display="http://hfo63.cfo.in.th/CheckDataDtl.aspx?orgid=05529&amp;balance=%A7%BA%B4%D8%C5%3Cbr/%3E%A7%BA%CA%D1%C1%BE%D1%B9%B8%EC%A1%D1%B9&amp;month=4&amp;year=2020&amp;thetype=%A7%BA%CB%B9%E8%C7%C2%A7%D2%B9"/>
    <hyperlink ref="E1000" r:id="rId993" display="http://hfo63.cfo.in.th/CheckDataDtl.aspx?orgid=05529&amp;balance=%A7%BA%B4%D8%C5%3Cbr/%3E%A7%BA%CA%D1%C1%BE%D1%B9%B8%EC%A1%D1%B9&amp;month=4&amp;year=2020&amp;thetype=%A7%BA%CB%B9%E8%C7%C2%A7%D2%B9"/>
    <hyperlink ref="E1001" r:id="rId994" display="http://hfo63.cfo.in.th/CheckDataDtl.aspx?orgid=05530&amp;balance=%A7%BA%B4%D8%C5%3Cbr/%3E%A7%BA%CA%D1%C1%BE%D1%B9%B8%EC%A1%D1%B9&amp;month=4&amp;year=2020&amp;thetype=%A7%BA%CB%B9%E8%C7%C2%A7%D2%B9"/>
    <hyperlink ref="E1002" r:id="rId995" display="http://hfo63.cfo.in.th/CheckDataDtl.aspx?orgid=05530&amp;balance=%A7%BA%B4%D8%C5%3Cbr/%3E%A7%BA%CA%D1%C1%BE%D1%B9%B8%EC%A1%D1%B9&amp;month=4&amp;year=2020&amp;thetype=%A7%BA%CB%B9%E8%C7%C2%A7%D2%B9"/>
    <hyperlink ref="E1003" r:id="rId996" display="http://hfo63.cfo.in.th/CheckDataDtl.aspx?orgid=05531&amp;balance=%A7%BA%B4%D8%C5%3Cbr/%3E%A7%BA%CA%D1%C1%BE%D1%B9%B8%EC%A1%D1%B9&amp;month=4&amp;year=2020&amp;thetype=%A7%BA%CB%B9%E8%C7%C2%A7%D2%B9"/>
    <hyperlink ref="E1004" r:id="rId997" display="http://hfo63.cfo.in.th/CheckDataDtl.aspx?orgid=05531&amp;balance=%A7%BA%B4%D8%C5%3Cbr/%3E%A7%BA%CA%D1%C1%BE%D1%B9%B8%EC%A1%D1%B9&amp;month=4&amp;year=2020&amp;thetype=%A7%BA%CB%B9%E8%C7%C2%A7%D2%B9"/>
    <hyperlink ref="E1005" r:id="rId998" display="http://hfo63.cfo.in.th/CheckDataDtl.aspx?orgid=05532&amp;balance=%A7%BA%B4%D8%C5%3Cbr/%3E%A7%BA%CA%D1%C1%BE%D1%B9%B8%EC%A1%D1%B9&amp;month=4&amp;year=2020&amp;thetype=%A7%BA%CB%B9%E8%C7%C2%A7%D2%B9"/>
    <hyperlink ref="E1006" r:id="rId999" display="http://hfo63.cfo.in.th/CheckDataDtl.aspx?orgid=05532&amp;balance=%A7%BA%B4%D8%C5%3Cbr/%3E%A7%BA%CA%D1%C1%BE%D1%B9%B8%EC%A1%D1%B9&amp;month=4&amp;year=2020&amp;thetype=%A7%BA%CB%B9%E8%C7%C2%A7%D2%B9"/>
    <hyperlink ref="E1007" r:id="rId1000" display="http://hfo63.cfo.in.th/CheckDataDtl.aspx?orgid=05533&amp;balance=%A7%BA%B4%D8%C5%3Cbr/%3E%A7%BA%CA%D1%C1%BE%D1%B9%B8%EC%A1%D1%B9&amp;month=4&amp;year=2020&amp;thetype=%A7%BA%CB%B9%E8%C7%C2%A7%D2%B9"/>
    <hyperlink ref="E1008" r:id="rId1001" display="http://hfo63.cfo.in.th/CheckDataDtl.aspx?orgid=05533&amp;balance=%A7%BA%B4%D8%C5%3Cbr/%3E%A7%BA%CA%D1%C1%BE%D1%B9%B8%EC%A1%D1%B9&amp;month=4&amp;year=2020&amp;thetype=%A7%BA%CB%B9%E8%C7%C2%A7%D2%B9"/>
    <hyperlink ref="E1009" r:id="rId1002" display="http://hfo63.cfo.in.th/CheckDataDtl.aspx?orgid=05534&amp;balance=%A7%BA%B4%D8%C5%3Cbr/%3E%A7%BA%CA%D1%C1%BE%D1%B9%B8%EC%A1%D1%B9&amp;month=4&amp;year=2020&amp;thetype=%A7%BA%CB%B9%E8%C7%C2%A7%D2%B9"/>
    <hyperlink ref="E1010" r:id="rId1003" display="http://hfo63.cfo.in.th/CheckDataDtl.aspx?orgid=05534&amp;balance=%A7%BA%B4%D8%C5%3Cbr/%3E%A7%BA%CA%D1%C1%BE%D1%B9%B8%EC%A1%D1%B9&amp;month=4&amp;year=2020&amp;thetype=%A7%BA%CB%B9%E8%C7%C2%A7%D2%B9"/>
    <hyperlink ref="E1011" r:id="rId1004" display="http://hfo63.cfo.in.th/CheckDataDtl.aspx?orgid=05535&amp;balance=%A7%BA%B4%D8%C5%3Cbr/%3E%A7%BA%CA%D1%C1%BE%D1%B9%B8%EC%A1%D1%B9&amp;month=4&amp;year=2020&amp;thetype=%A7%BA%CB%B9%E8%C7%C2%A7%D2%B9"/>
    <hyperlink ref="E1012" r:id="rId1005" display="http://hfo63.cfo.in.th/CheckDataDtl.aspx?orgid=05535&amp;balance=%A7%BA%B4%D8%C5%3Cbr/%3E%A7%BA%CA%D1%C1%BE%D1%B9%B8%EC%A1%D1%B9&amp;month=4&amp;year=2020&amp;thetype=%A7%BA%CB%B9%E8%C7%C2%A7%D2%B9"/>
    <hyperlink ref="E1013" r:id="rId1006" display="http://hfo63.cfo.in.th/CheckDataDtl.aspx?orgid=05536&amp;balance=%A7%BA%B4%D8%C5%3Cbr/%3E%A7%BA%CA%D1%C1%BE%D1%B9%B8%EC%A1%D1%B9&amp;month=4&amp;year=2020&amp;thetype=%A7%BA%CB%B9%E8%C7%C2%A7%D2%B9"/>
    <hyperlink ref="E1014" r:id="rId1007" display="http://hfo63.cfo.in.th/CheckDataDtl.aspx?orgid=05536&amp;balance=%A7%BA%B4%D8%C5%3Cbr/%3E%A7%BA%CA%D1%C1%BE%D1%B9%B8%EC%A1%D1%B9&amp;month=4&amp;year=2020&amp;thetype=%A7%BA%CB%B9%E8%C7%C2%A7%D2%B9"/>
    <hyperlink ref="E1015" r:id="rId1008" display="http://hfo63.cfo.in.th/CheckDataDtl.aspx?orgid=05537&amp;balance=%A7%BA%B4%D8%C5%3Cbr/%3E%A7%BA%CA%D1%C1%BE%D1%B9%B8%EC%A1%D1%B9&amp;month=4&amp;year=2020&amp;thetype=%A7%BA%CB%B9%E8%C7%C2%A7%D2%B9"/>
    <hyperlink ref="E1016" r:id="rId1009" display="http://hfo63.cfo.in.th/CheckDataDtl.aspx?orgid=05537&amp;balance=%A7%BA%B4%D8%C5%3Cbr/%3E%A7%BA%CA%D1%C1%BE%D1%B9%B8%EC%A1%D1%B9&amp;month=4&amp;year=2020&amp;thetype=%A7%BA%CB%B9%E8%C7%C2%A7%D2%B9"/>
    <hyperlink ref="E1017" r:id="rId1010" display="http://hfo63.cfo.in.th/CheckDataDtl.aspx?orgid=05538&amp;balance=%A7%BA%B4%D8%C5%3Cbr/%3E%A7%BA%CA%D1%C1%BE%D1%B9%B8%EC%A1%D1%B9&amp;month=4&amp;year=2020&amp;thetype=%A7%BA%CB%B9%E8%C7%C2%A7%D2%B9"/>
    <hyperlink ref="E1018" r:id="rId1011" display="http://hfo63.cfo.in.th/CheckDataDtl.aspx?orgid=05538&amp;balance=%A7%BA%B4%D8%C5%3Cbr/%3E%A7%BA%CA%D1%C1%BE%D1%B9%B8%EC%A1%D1%B9&amp;month=4&amp;year=2020&amp;thetype=%A7%BA%CB%B9%E8%C7%C2%A7%D2%B9"/>
    <hyperlink ref="E1019" r:id="rId1012" display="http://hfo63.cfo.in.th/CheckDataDtl.aspx?orgid=05539&amp;balance=%A7%BA%B4%D8%C5%3Cbr/%3E%A7%BA%CA%D1%C1%BE%D1%B9%B8%EC%A1%D1%B9&amp;month=4&amp;year=2020&amp;thetype=%A7%BA%CB%B9%E8%C7%C2%A7%D2%B9"/>
    <hyperlink ref="E1020" r:id="rId1013" display="http://hfo63.cfo.in.th/CheckDataDtl.aspx?orgid=05539&amp;balance=%A7%BA%B4%D8%C5%3Cbr/%3E%A7%BA%CA%D1%C1%BE%D1%B9%B8%EC%A1%D1%B9&amp;month=4&amp;year=2020&amp;thetype=%A7%BA%CB%B9%E8%C7%C2%A7%D2%B9"/>
    <hyperlink ref="E1021" r:id="rId1014" display="http://hfo63.cfo.in.th/CheckDataDtl.aspx?orgid=05540&amp;balance=%A7%BA%B4%D8%C5%3Cbr/%3E%A7%BA%CA%D1%C1%BE%D1%B9%B8%EC%A1%D1%B9&amp;month=4&amp;year=2020&amp;thetype=%A7%BA%CB%B9%E8%C7%C2%A7%D2%B9"/>
    <hyperlink ref="E1022" r:id="rId1015" display="http://hfo63.cfo.in.th/CheckDataDtl.aspx?orgid=05540&amp;balance=%A7%BA%B4%D8%C5%3Cbr/%3E%A7%BA%CA%D1%C1%BE%D1%B9%B8%EC%A1%D1%B9&amp;month=4&amp;year=2020&amp;thetype=%A7%BA%CB%B9%E8%C7%C2%A7%D2%B9"/>
    <hyperlink ref="E1023" r:id="rId1016" display="http://hfo63.cfo.in.th/CheckDataDtl.aspx?orgid=05541&amp;balance=%A7%BA%B4%D8%C5%3Cbr/%3E%A7%BA%CA%D1%C1%BE%D1%B9%B8%EC%A1%D1%B9&amp;month=4&amp;year=2020&amp;thetype=%A7%BA%CB%B9%E8%C7%C2%A7%D2%B9"/>
    <hyperlink ref="E1024" r:id="rId1017" display="http://hfo63.cfo.in.th/CheckDataDtl.aspx?orgid=05541&amp;balance=%A7%BA%B4%D8%C5%3Cbr/%3E%A7%BA%CA%D1%C1%BE%D1%B9%B8%EC%A1%D1%B9&amp;month=4&amp;year=2020&amp;thetype=%A7%BA%CB%B9%E8%C7%C2%A7%D2%B9"/>
    <hyperlink ref="E1025" r:id="rId1018" display="http://hfo63.cfo.in.th/CheckDataDtl.aspx?orgid=05542&amp;balance=%A7%BA%B4%D8%C5%3Cbr/%3E%A7%BA%CA%D1%C1%BE%D1%B9%B8%EC%A1%D1%B9&amp;month=4&amp;year=2020&amp;thetype=%A7%BA%CB%B9%E8%C7%C2%A7%D2%B9"/>
    <hyperlink ref="E1026" r:id="rId1019" display="http://hfo63.cfo.in.th/CheckDataDtl.aspx?orgid=05542&amp;balance=%A7%BA%B4%D8%C5%3Cbr/%3E%A7%BA%CA%D1%C1%BE%D1%B9%B8%EC%A1%D1%B9&amp;month=4&amp;year=2020&amp;thetype=%A7%BA%CB%B9%E8%C7%C2%A7%D2%B9"/>
    <hyperlink ref="E1027" r:id="rId1020" display="http://hfo63.cfo.in.th/CheckDataDtl.aspx?orgid=05543&amp;balance=%A7%BA%B4%D8%C5%3Cbr/%3E%A7%BA%CA%D1%C1%BE%D1%B9%B8%EC%A1%D1%B9&amp;month=4&amp;year=2020&amp;thetype=%A7%BA%CB%B9%E8%C7%C2%A7%D2%B9"/>
    <hyperlink ref="E1028" r:id="rId1021" display="http://hfo63.cfo.in.th/CheckDataDtl.aspx?orgid=05543&amp;balance=%A7%BA%B4%D8%C5%3Cbr/%3E%A7%BA%CA%D1%C1%BE%D1%B9%B8%EC%A1%D1%B9&amp;month=4&amp;year=2020&amp;thetype=%A7%BA%CB%B9%E8%C7%C2%A7%D2%B9"/>
    <hyperlink ref="E1029" r:id="rId1022" display="http://hfo63.cfo.in.th/CheckDataDtl.aspx?orgid=05544&amp;balance=%A7%BA%B4%D8%C5%3Cbr/%3E%A7%BA%CA%D1%C1%BE%D1%B9%B8%EC%A1%D1%B9&amp;month=4&amp;year=2020&amp;thetype=%A7%BA%CB%B9%E8%C7%C2%A7%D2%B9"/>
    <hyperlink ref="E1030" r:id="rId1023" display="http://hfo63.cfo.in.th/CheckDataDtl.aspx?orgid=05544&amp;balance=%A7%BA%B4%D8%C5%3Cbr/%3E%A7%BA%CA%D1%C1%BE%D1%B9%B8%EC%A1%D1%B9&amp;month=4&amp;year=2020&amp;thetype=%A7%BA%CB%B9%E8%C7%C2%A7%D2%B9"/>
    <hyperlink ref="E1031" r:id="rId1024" display="http://hfo63.cfo.in.th/CheckDataDtl.aspx?orgid=05545&amp;balance=%A7%BA%B4%D8%C5%3Cbr/%3E%A7%BA%CA%D1%C1%BE%D1%B9%B8%EC%A1%D1%B9&amp;month=4&amp;year=2020&amp;thetype=%A7%BA%CB%B9%E8%C7%C2%A7%D2%B9"/>
    <hyperlink ref="E1032" r:id="rId1025" display="http://hfo63.cfo.in.th/CheckDataDtl.aspx?orgid=05545&amp;balance=%A7%BA%B4%D8%C5%3Cbr/%3E%A7%BA%CA%D1%C1%BE%D1%B9%B8%EC%A1%D1%B9&amp;month=4&amp;year=2020&amp;thetype=%A7%BA%CB%B9%E8%C7%C2%A7%D2%B9"/>
    <hyperlink ref="E1033" r:id="rId1026" display="http://hfo63.cfo.in.th/CheckDataDtl.aspx?orgid=05546&amp;balance=%A7%BA%B4%D8%C5%3Cbr/%3E%A7%BA%CA%D1%C1%BE%D1%B9%B8%EC%A1%D1%B9&amp;month=4&amp;year=2020&amp;thetype=%A7%BA%CB%B9%E8%C7%C2%A7%D2%B9"/>
    <hyperlink ref="E1034" r:id="rId1027" display="http://hfo63.cfo.in.th/CheckDataDtl.aspx?orgid=05546&amp;balance=%A7%BA%B4%D8%C5%3Cbr/%3E%A7%BA%CA%D1%C1%BE%D1%B9%B8%EC%A1%D1%B9&amp;month=4&amp;year=2020&amp;thetype=%A7%BA%CB%B9%E8%C7%C2%A7%D2%B9"/>
    <hyperlink ref="E1035" r:id="rId1028" display="http://hfo63.cfo.in.th/CheckDataDtl.aspx?orgid=05547&amp;balance=%A7%BA%B4%D8%C5%3Cbr/%3E%A7%BA%CA%D1%C1%BE%D1%B9%B8%EC%A1%D1%B9&amp;month=4&amp;year=2020&amp;thetype=%A7%BA%CB%B9%E8%C7%C2%A7%D2%B9"/>
    <hyperlink ref="E1036" r:id="rId1029" display="http://hfo63.cfo.in.th/CheckDataDtl.aspx?orgid=05547&amp;balance=%A7%BA%B4%D8%C5%3Cbr/%3E%A7%BA%CA%D1%C1%BE%D1%B9%B8%EC%A1%D1%B9&amp;month=4&amp;year=2020&amp;thetype=%A7%BA%CB%B9%E8%C7%C2%A7%D2%B9"/>
    <hyperlink ref="E1037" r:id="rId1030" display="http://hfo63.cfo.in.th/CheckDataDtl.aspx?orgid=05548&amp;balance=%A7%BA%B4%D8%C5%3Cbr/%3E%A7%BA%CA%D1%C1%BE%D1%B9%B8%EC%A1%D1%B9&amp;month=4&amp;year=2020&amp;thetype=%A7%BA%CB%B9%E8%C7%C2%A7%D2%B9"/>
    <hyperlink ref="E1038" r:id="rId1031" display="http://hfo63.cfo.in.th/CheckDataDtl.aspx?orgid=05548&amp;balance=%A7%BA%B4%D8%C5%3Cbr/%3E%A7%BA%CA%D1%C1%BE%D1%B9%B8%EC%A1%D1%B9&amp;month=4&amp;year=2020&amp;thetype=%A7%BA%CB%B9%E8%C7%C2%A7%D2%B9"/>
    <hyperlink ref="E1039" r:id="rId1032" display="http://hfo63.cfo.in.th/CheckDataDtl.aspx?orgid=05549&amp;balance=%A7%BA%B4%D8%C5%3Cbr/%3E%A7%BA%CA%D1%C1%BE%D1%B9%B8%EC%A1%D1%B9&amp;month=4&amp;year=2020&amp;thetype=%A7%BA%CB%B9%E8%C7%C2%A7%D2%B9"/>
    <hyperlink ref="E1040" r:id="rId1033" display="http://hfo63.cfo.in.th/CheckDataDtl.aspx?orgid=05549&amp;balance=%A7%BA%B4%D8%C5%3Cbr/%3E%A7%BA%CA%D1%C1%BE%D1%B9%B8%EC%A1%D1%B9&amp;month=4&amp;year=2020&amp;thetype=%A7%BA%CB%B9%E8%C7%C2%A7%D2%B9"/>
    <hyperlink ref="E1041" r:id="rId1034" display="http://hfo63.cfo.in.th/CheckDataDtl.aspx?orgid=05550&amp;balance=%A7%BA%B4%D8%C5%3Cbr/%3E%A7%BA%CA%D1%C1%BE%D1%B9%B8%EC%A1%D1%B9&amp;month=4&amp;year=2020&amp;thetype=%A7%BA%CB%B9%E8%C7%C2%A7%D2%B9"/>
    <hyperlink ref="E1042" r:id="rId1035" display="http://hfo63.cfo.in.th/CheckDataDtl.aspx?orgid=05550&amp;balance=%A7%BA%B4%D8%C5%3Cbr/%3E%A7%BA%CA%D1%C1%BE%D1%B9%B8%EC%A1%D1%B9&amp;month=4&amp;year=2020&amp;thetype=%A7%BA%CB%B9%E8%C7%C2%A7%D2%B9"/>
    <hyperlink ref="E1043" r:id="rId1036" display="http://hfo63.cfo.in.th/CheckDataDtl.aspx?orgid=05551&amp;balance=%A7%BA%B4%D8%C5%3Cbr/%3E%A7%BA%CA%D1%C1%BE%D1%B9%B8%EC%A1%D1%B9&amp;month=4&amp;year=2020&amp;thetype=%A7%BA%CB%B9%E8%C7%C2%A7%D2%B9"/>
    <hyperlink ref="E1044" r:id="rId1037" display="http://hfo63.cfo.in.th/CheckDataDtl.aspx?orgid=05551&amp;balance=%A7%BA%B4%D8%C5%3Cbr/%3E%A7%BA%CA%D1%C1%BE%D1%B9%B8%EC%A1%D1%B9&amp;month=4&amp;year=2020&amp;thetype=%A7%BA%CB%B9%E8%C7%C2%A7%D2%B9"/>
    <hyperlink ref="E1045" r:id="rId1038" display="http://hfo63.cfo.in.th/CheckDataDtl.aspx?orgid=05552&amp;balance=%A7%BA%B4%D8%C5%3Cbr/%3E%A7%BA%CA%D1%C1%BE%D1%B9%B8%EC%A1%D1%B9&amp;month=4&amp;year=2020&amp;thetype=%A7%BA%CB%B9%E8%C7%C2%A7%D2%B9"/>
    <hyperlink ref="E1046" r:id="rId1039" display="http://hfo63.cfo.in.th/CheckDataDtl.aspx?orgid=05552&amp;balance=%A7%BA%B4%D8%C5%3Cbr/%3E%A7%BA%CA%D1%C1%BE%D1%B9%B8%EC%A1%D1%B9&amp;month=4&amp;year=2020&amp;thetype=%A7%BA%CB%B9%E8%C7%C2%A7%D2%B9"/>
    <hyperlink ref="E1047" r:id="rId1040" display="http://hfo63.cfo.in.th/CheckDataDtl.aspx?orgid=05553&amp;balance=%A7%BA%B4%D8%C5%3Cbr/%3E%A7%BA%CA%D1%C1%BE%D1%B9%B8%EC%A1%D1%B9&amp;month=4&amp;year=2020&amp;thetype=%A7%BA%CB%B9%E8%C7%C2%A7%D2%B9"/>
    <hyperlink ref="E1048" r:id="rId1041" display="http://hfo63.cfo.in.th/CheckDataDtl.aspx?orgid=05553&amp;balance=%A7%BA%B4%D8%C5%3Cbr/%3E%A7%BA%CA%D1%C1%BE%D1%B9%B8%EC%A1%D1%B9&amp;month=4&amp;year=2020&amp;thetype=%A7%BA%CB%B9%E8%C7%C2%A7%D2%B9"/>
    <hyperlink ref="E1049" r:id="rId1042" display="http://hfo63.cfo.in.th/CheckDataDtl.aspx?orgid=05554&amp;balance=%A7%BA%B4%D8%C5%3Cbr/%3E%A7%BA%CA%D1%C1%BE%D1%B9%B8%EC%A1%D1%B9&amp;month=4&amp;year=2020&amp;thetype=%A7%BA%CB%B9%E8%C7%C2%A7%D2%B9"/>
    <hyperlink ref="E1050" r:id="rId1043" display="http://hfo63.cfo.in.th/CheckDataDtl.aspx?orgid=05554&amp;balance=%A7%BA%B4%D8%C5%3Cbr/%3E%A7%BA%CA%D1%C1%BE%D1%B9%B8%EC%A1%D1%B9&amp;month=4&amp;year=2020&amp;thetype=%A7%BA%CB%B9%E8%C7%C2%A7%D2%B9"/>
    <hyperlink ref="E1051" r:id="rId1044" display="http://hfo63.cfo.in.th/CheckDataDtl.aspx?orgid=05555&amp;balance=%A7%BA%B4%D8%C5%3Cbr/%3E%A7%BA%CA%D1%C1%BE%D1%B9%B8%EC%A1%D1%B9&amp;month=4&amp;year=2020&amp;thetype=%A7%BA%CB%B9%E8%C7%C2%A7%D2%B9"/>
    <hyperlink ref="E1052" r:id="rId1045" display="http://hfo63.cfo.in.th/CheckDataDtl.aspx?orgid=05555&amp;balance=%A7%BA%B4%D8%C5%3Cbr/%3E%A7%BA%CA%D1%C1%BE%D1%B9%B8%EC%A1%D1%B9&amp;month=4&amp;year=2020&amp;thetype=%A7%BA%CB%B9%E8%C7%C2%A7%D2%B9"/>
    <hyperlink ref="E1053" r:id="rId1046" display="http://hfo63.cfo.in.th/CheckDataDtl.aspx?orgid=05556&amp;balance=%A7%BA%B4%D8%C5%3Cbr/%3E%A7%BA%CA%D1%C1%BE%D1%B9%B8%EC%A1%D1%B9&amp;month=4&amp;year=2020&amp;thetype=%A7%BA%CB%B9%E8%C7%C2%A7%D2%B9"/>
    <hyperlink ref="E1054" r:id="rId1047" display="http://hfo63.cfo.in.th/CheckDataDtl.aspx?orgid=05556&amp;balance=%A7%BA%B4%D8%C5%3Cbr/%3E%A7%BA%CA%D1%C1%BE%D1%B9%B8%EC%A1%D1%B9&amp;month=4&amp;year=2020&amp;thetype=%A7%BA%CB%B9%E8%C7%C2%A7%D2%B9"/>
    <hyperlink ref="E1055" r:id="rId1048" display="http://hfo63.cfo.in.th/CheckDataDtl.aspx?orgid=05557&amp;balance=%A7%BA%B4%D8%C5%3Cbr/%3E%A7%BA%CA%D1%C1%BE%D1%B9%B8%EC%A1%D1%B9&amp;month=4&amp;year=2020&amp;thetype=%A7%BA%CB%B9%E8%C7%C2%A7%D2%B9"/>
    <hyperlink ref="E1056" r:id="rId1049" display="http://hfo63.cfo.in.th/CheckDataDtl.aspx?orgid=05557&amp;balance=%A7%BA%B4%D8%C5%3Cbr/%3E%A7%BA%CA%D1%C1%BE%D1%B9%B8%EC%A1%D1%B9&amp;month=4&amp;year=2020&amp;thetype=%A7%BA%CB%B9%E8%C7%C2%A7%D2%B9"/>
    <hyperlink ref="E1057" r:id="rId1050" display="http://hfo63.cfo.in.th/CheckDataDtl.aspx?orgid=05558&amp;balance=%A7%BA%B4%D8%C5%3Cbr/%3E%A7%BA%CA%D1%C1%BE%D1%B9%B8%EC%A1%D1%B9&amp;month=4&amp;year=2020&amp;thetype=%A7%BA%CB%B9%E8%C7%C2%A7%D2%B9"/>
    <hyperlink ref="E1058" r:id="rId1051" display="http://hfo63.cfo.in.th/CheckDataDtl.aspx?orgid=05558&amp;balance=%A7%BA%B4%D8%C5%3Cbr/%3E%A7%BA%CA%D1%C1%BE%D1%B9%B8%EC%A1%D1%B9&amp;month=4&amp;year=2020&amp;thetype=%A7%BA%CB%B9%E8%C7%C2%A7%D2%B9"/>
    <hyperlink ref="E1059" r:id="rId1052" display="http://hfo63.cfo.in.th/CheckDataDtl.aspx?orgid=05559&amp;balance=%A7%BA%B4%D8%C5%3Cbr/%3E%A7%BA%CA%D1%C1%BE%D1%B9%B8%EC%A1%D1%B9&amp;month=4&amp;year=2020&amp;thetype=%A7%BA%CB%B9%E8%C7%C2%A7%D2%B9"/>
    <hyperlink ref="E1060" r:id="rId1053" display="http://hfo63.cfo.in.th/CheckDataDtl.aspx?orgid=05559&amp;balance=%A7%BA%B4%D8%C5%3Cbr/%3E%A7%BA%CA%D1%C1%BE%D1%B9%B8%EC%A1%D1%B9&amp;month=4&amp;year=2020&amp;thetype=%A7%BA%CB%B9%E8%C7%C2%A7%D2%B9"/>
    <hyperlink ref="E1061" r:id="rId1054" display="http://hfo63.cfo.in.th/CheckDataDtl.aspx?orgid=05560&amp;balance=%A7%BA%B4%D8%C5%3Cbr/%3E%A7%BA%CA%D1%C1%BE%D1%B9%B8%EC%A1%D1%B9&amp;month=4&amp;year=2020&amp;thetype=%A7%BA%CB%B9%E8%C7%C2%A7%D2%B9"/>
    <hyperlink ref="E1062" r:id="rId1055" display="http://hfo63.cfo.in.th/CheckDataDtl.aspx?orgid=05560&amp;balance=%A7%BA%B4%D8%C5%3Cbr/%3E%A7%BA%CA%D1%C1%BE%D1%B9%B8%EC%A1%D1%B9&amp;month=4&amp;year=2020&amp;thetype=%A7%BA%CB%B9%E8%C7%C2%A7%D2%B9"/>
    <hyperlink ref="E1063" r:id="rId1056" display="http://hfo63.cfo.in.th/CheckDataDtl.aspx?orgid=05561&amp;balance=%A7%BA%B4%D8%C5%3Cbr/%3E%A7%BA%CA%D1%C1%BE%D1%B9%B8%EC%A1%D1%B9&amp;month=4&amp;year=2020&amp;thetype=%A7%BA%CB%B9%E8%C7%C2%A7%D2%B9"/>
    <hyperlink ref="E1064" r:id="rId1057" display="http://hfo63.cfo.in.th/CheckDataDtl.aspx?orgid=05561&amp;balance=%A7%BA%B4%D8%C5%3Cbr/%3E%A7%BA%CA%D1%C1%BE%D1%B9%B8%EC%A1%D1%B9&amp;month=4&amp;year=2020&amp;thetype=%A7%BA%CB%B9%E8%C7%C2%A7%D2%B9"/>
    <hyperlink ref="E1065" r:id="rId1058" display="http://hfo63.cfo.in.th/CheckDataDtl.aspx?orgid=05562&amp;balance=%A7%BA%B4%D8%C5%3Cbr/%3E%A7%BA%CA%D1%C1%BE%D1%B9%B8%EC%A1%D1%B9&amp;month=4&amp;year=2020&amp;thetype=%A7%BA%CB%B9%E8%C7%C2%A7%D2%B9"/>
    <hyperlink ref="E1066" r:id="rId1059" display="http://hfo63.cfo.in.th/CheckDataDtl.aspx?orgid=05562&amp;balance=%A7%BA%B4%D8%C5%3Cbr/%3E%A7%BA%CA%D1%C1%BE%D1%B9%B8%EC%A1%D1%B9&amp;month=4&amp;year=2020&amp;thetype=%A7%BA%CB%B9%E8%C7%C2%A7%D2%B9"/>
    <hyperlink ref="E1067" r:id="rId1060" display="http://hfo63.cfo.in.th/CheckDataDtl.aspx?orgid=05563&amp;balance=%A7%BA%B4%D8%C5%3Cbr/%3E%A7%BA%CA%D1%C1%BE%D1%B9%B8%EC%A1%D1%B9&amp;month=4&amp;year=2020&amp;thetype=%A7%BA%CB%B9%E8%C7%C2%A7%D2%B9"/>
    <hyperlink ref="E1068" r:id="rId1061" display="http://hfo63.cfo.in.th/CheckDataDtl.aspx?orgid=05563&amp;balance=%A7%BA%B4%D8%C5%3Cbr/%3E%A7%BA%CA%D1%C1%BE%D1%B9%B8%EC%A1%D1%B9&amp;month=4&amp;year=2020&amp;thetype=%A7%BA%CB%B9%E8%C7%C2%A7%D2%B9"/>
    <hyperlink ref="E1069" r:id="rId1062" display="http://hfo63.cfo.in.th/CheckDataDtl.aspx?orgid=05564&amp;balance=%A7%BA%B4%D8%C5%3Cbr/%3E%A7%BA%CA%D1%C1%BE%D1%B9%B8%EC%A1%D1%B9&amp;month=4&amp;year=2020&amp;thetype=%A7%BA%CB%B9%E8%C7%C2%A7%D2%B9"/>
    <hyperlink ref="E1070" r:id="rId1063" display="http://hfo63.cfo.in.th/CheckDataDtl.aspx?orgid=05564&amp;balance=%A7%BA%B4%D8%C5%3Cbr/%3E%A7%BA%CA%D1%C1%BE%D1%B9%B8%EC%A1%D1%B9&amp;month=4&amp;year=2020&amp;thetype=%A7%BA%CB%B9%E8%C7%C2%A7%D2%B9"/>
    <hyperlink ref="E1071" r:id="rId1064" display="http://hfo63.cfo.in.th/CheckDataDtl.aspx?orgid=05565&amp;balance=%A7%BA%B4%D8%C5%3Cbr/%3E%A7%BA%CA%D1%C1%BE%D1%B9%B8%EC%A1%D1%B9&amp;month=4&amp;year=2020&amp;thetype=%A7%BA%CB%B9%E8%C7%C2%A7%D2%B9"/>
    <hyperlink ref="E1072" r:id="rId1065" display="http://hfo63.cfo.in.th/CheckDataDtl.aspx?orgid=05565&amp;balance=%A7%BA%B4%D8%C5%3Cbr/%3E%A7%BA%CA%D1%C1%BE%D1%B9%B8%EC%A1%D1%B9&amp;month=4&amp;year=2020&amp;thetype=%A7%BA%CB%B9%E8%C7%C2%A7%D2%B9"/>
    <hyperlink ref="E1073" r:id="rId1066" display="http://hfo63.cfo.in.th/CheckDataDtl.aspx?orgid=05566&amp;balance=%A7%BA%B4%D8%C5%3Cbr/%3E%A7%BA%CA%D1%C1%BE%D1%B9%B8%EC%A1%D1%B9&amp;month=4&amp;year=2020&amp;thetype=%A7%BA%CB%B9%E8%C7%C2%A7%D2%B9"/>
    <hyperlink ref="E1074" r:id="rId1067" display="http://hfo63.cfo.in.th/CheckDataDtl.aspx?orgid=05566&amp;balance=%A7%BA%B4%D8%C5%3Cbr/%3E%A7%BA%CA%D1%C1%BE%D1%B9%B8%EC%A1%D1%B9&amp;month=4&amp;year=2020&amp;thetype=%A7%BA%CB%B9%E8%C7%C2%A7%D2%B9"/>
    <hyperlink ref="E1075" r:id="rId1068" display="http://hfo63.cfo.in.th/CheckDataDtl.aspx?orgid=05567&amp;balance=%A7%BA%B4%D8%C5%3Cbr/%3E%A7%BA%CA%D1%C1%BE%D1%B9%B8%EC%A1%D1%B9&amp;month=4&amp;year=2020&amp;thetype=%A7%BA%CB%B9%E8%C7%C2%A7%D2%B9"/>
    <hyperlink ref="E1076" r:id="rId1069" display="http://hfo63.cfo.in.th/CheckDataDtl.aspx?orgid=05567&amp;balance=%A7%BA%B4%D8%C5%3Cbr/%3E%A7%BA%CA%D1%C1%BE%D1%B9%B8%EC%A1%D1%B9&amp;month=4&amp;year=2020&amp;thetype=%A7%BA%CB%B9%E8%C7%C2%A7%D2%B9"/>
    <hyperlink ref="E1077" r:id="rId1070" display="http://hfo63.cfo.in.th/CheckDataDtl.aspx?orgid=05568&amp;balance=%A7%BA%B4%D8%C5%3Cbr/%3E%A7%BA%CA%D1%C1%BE%D1%B9%B8%EC%A1%D1%B9&amp;month=4&amp;year=2020&amp;thetype=%A7%BA%CB%B9%E8%C7%C2%A7%D2%B9"/>
    <hyperlink ref="E1078" r:id="rId1071" display="http://hfo63.cfo.in.th/CheckDataDtl.aspx?orgid=05568&amp;balance=%A7%BA%B4%D8%C5%3Cbr/%3E%A7%BA%CA%D1%C1%BE%D1%B9%B8%EC%A1%D1%B9&amp;month=4&amp;year=2020&amp;thetype=%A7%BA%CB%B9%E8%C7%C2%A7%D2%B9"/>
    <hyperlink ref="E1079" r:id="rId1072" display="http://hfo63.cfo.in.th/CheckDataDtl.aspx?orgid=05569&amp;balance=%A7%BA%B4%D8%C5%3Cbr/%3E%A7%BA%CA%D1%C1%BE%D1%B9%B8%EC%A1%D1%B9&amp;month=4&amp;year=2020&amp;thetype=%A7%BA%CB%B9%E8%C7%C2%A7%D2%B9"/>
    <hyperlink ref="E1080" r:id="rId1073" display="http://hfo63.cfo.in.th/CheckDataDtl.aspx?orgid=05569&amp;balance=%A7%BA%B4%D8%C5%3Cbr/%3E%A7%BA%CA%D1%C1%BE%D1%B9%B8%EC%A1%D1%B9&amp;month=4&amp;year=2020&amp;thetype=%A7%BA%CB%B9%E8%C7%C2%A7%D2%B9"/>
    <hyperlink ref="E1081" r:id="rId1074" display="http://hfo63.cfo.in.th/CheckDataDtl.aspx?orgid=05570&amp;balance=%A7%BA%B4%D8%C5%3Cbr/%3E%A7%BA%CA%D1%C1%BE%D1%B9%B8%EC%A1%D1%B9&amp;month=4&amp;year=2020&amp;thetype=%A7%BA%CB%B9%E8%C7%C2%A7%D2%B9"/>
    <hyperlink ref="E1082" r:id="rId1075" display="http://hfo63.cfo.in.th/CheckDataDtl.aspx?orgid=05570&amp;balance=%A7%BA%B4%D8%C5%3Cbr/%3E%A7%BA%CA%D1%C1%BE%D1%B9%B8%EC%A1%D1%B9&amp;month=4&amp;year=2020&amp;thetype=%A7%BA%CB%B9%E8%C7%C2%A7%D2%B9"/>
    <hyperlink ref="E1083" r:id="rId1076" display="http://hfo63.cfo.in.th/CheckDataDtl.aspx?orgid=05571&amp;balance=%A7%BA%B4%D8%C5%3Cbr/%3E%A7%BA%CA%D1%C1%BE%D1%B9%B8%EC%A1%D1%B9&amp;month=4&amp;year=2020&amp;thetype=%A7%BA%CB%B9%E8%C7%C2%A7%D2%B9"/>
    <hyperlink ref="E1084" r:id="rId1077" display="http://hfo63.cfo.in.th/CheckDataDtl.aspx?orgid=05571&amp;balance=%A7%BA%B4%D8%C5%3Cbr/%3E%A7%BA%CA%D1%C1%BE%D1%B9%B8%EC%A1%D1%B9&amp;month=4&amp;year=2020&amp;thetype=%A7%BA%CB%B9%E8%C7%C2%A7%D2%B9"/>
    <hyperlink ref="E1085" r:id="rId1078" display="http://hfo63.cfo.in.th/CheckDataDtl.aspx?orgid=05572&amp;balance=%A7%BA%B4%D8%C5%3Cbr/%3E%A7%BA%CA%D1%C1%BE%D1%B9%B8%EC%A1%D1%B9&amp;month=4&amp;year=2020&amp;thetype=%A7%BA%CB%B9%E8%C7%C2%A7%D2%B9"/>
    <hyperlink ref="E1086" r:id="rId1079" display="http://hfo63.cfo.in.th/CheckDataDtl.aspx?orgid=05572&amp;balance=%A7%BA%B4%D8%C5%3Cbr/%3E%A7%BA%CA%D1%C1%BE%D1%B9%B8%EC%A1%D1%B9&amp;month=4&amp;year=2020&amp;thetype=%A7%BA%CB%B9%E8%C7%C2%A7%D2%B9"/>
    <hyperlink ref="E1087" r:id="rId1080" display="http://hfo63.cfo.in.th/CheckDataDtl.aspx?orgid=05573&amp;balance=%A7%BA%B4%D8%C5%3Cbr/%3E%A7%BA%CA%D1%C1%BE%D1%B9%B8%EC%A1%D1%B9&amp;month=4&amp;year=2020&amp;thetype=%A7%BA%CB%B9%E8%C7%C2%A7%D2%B9"/>
    <hyperlink ref="E1088" r:id="rId1081" display="http://hfo63.cfo.in.th/CheckDataDtl.aspx?orgid=05573&amp;balance=%A7%BA%B4%D8%C5%3Cbr/%3E%A7%BA%CA%D1%C1%BE%D1%B9%B8%EC%A1%D1%B9&amp;month=4&amp;year=2020&amp;thetype=%A7%BA%CB%B9%E8%C7%C2%A7%D2%B9"/>
    <hyperlink ref="E1089" r:id="rId1082" display="http://hfo63.cfo.in.th/CheckDataDtl.aspx?orgid=05574&amp;balance=%A7%BA%B4%D8%C5%3Cbr/%3E%A7%BA%CA%D1%C1%BE%D1%B9%B8%EC%A1%D1%B9&amp;month=4&amp;year=2020&amp;thetype=%A7%BA%CB%B9%E8%C7%C2%A7%D2%B9"/>
    <hyperlink ref="E1090" r:id="rId1083" display="http://hfo63.cfo.in.th/CheckDataDtl.aspx?orgid=05574&amp;balance=%A7%BA%B4%D8%C5%3Cbr/%3E%A7%BA%CA%D1%C1%BE%D1%B9%B8%EC%A1%D1%B9&amp;month=4&amp;year=2020&amp;thetype=%A7%BA%CB%B9%E8%C7%C2%A7%D2%B9"/>
    <hyperlink ref="E1091" r:id="rId1084" display="http://hfo63.cfo.in.th/CheckDataDtl.aspx?orgid=05575&amp;balance=%A7%BA%B4%D8%C5%3Cbr/%3E%A7%BA%CA%D1%C1%BE%D1%B9%B8%EC%A1%D1%B9&amp;month=4&amp;year=2020&amp;thetype=%A7%BA%CB%B9%E8%C7%C2%A7%D2%B9"/>
    <hyperlink ref="E1092" r:id="rId1085" display="http://hfo63.cfo.in.th/CheckDataDtl.aspx?orgid=05575&amp;balance=%A7%BA%B4%D8%C5%3Cbr/%3E%A7%BA%CA%D1%C1%BE%D1%B9%B8%EC%A1%D1%B9&amp;month=4&amp;year=2020&amp;thetype=%A7%BA%CB%B9%E8%C7%C2%A7%D2%B9"/>
    <hyperlink ref="E1093" r:id="rId1086" display="http://hfo63.cfo.in.th/CheckDataDtl.aspx?orgid=05576&amp;balance=%A7%BA%B4%D8%C5%3Cbr/%3E%A7%BA%CA%D1%C1%BE%D1%B9%B8%EC%A1%D1%B9&amp;month=4&amp;year=2020&amp;thetype=%A7%BA%CB%B9%E8%C7%C2%A7%D2%B9"/>
    <hyperlink ref="E1094" r:id="rId1087" display="http://hfo63.cfo.in.th/CheckDataDtl.aspx?orgid=05576&amp;balance=%A7%BA%B4%D8%C5%3Cbr/%3E%A7%BA%CA%D1%C1%BE%D1%B9%B8%EC%A1%D1%B9&amp;month=4&amp;year=2020&amp;thetype=%A7%BA%CB%B9%E8%C7%C2%A7%D2%B9"/>
    <hyperlink ref="E1095" r:id="rId1088" display="http://hfo63.cfo.in.th/CheckDataDtl.aspx?orgid=05577&amp;balance=%A7%BA%B4%D8%C5%3Cbr/%3E%A7%BA%CA%D1%C1%BE%D1%B9%B8%EC%A1%D1%B9&amp;month=4&amp;year=2020&amp;thetype=%A7%BA%CB%B9%E8%C7%C2%A7%D2%B9"/>
    <hyperlink ref="E1096" r:id="rId1089" display="http://hfo63.cfo.in.th/CheckDataDtl.aspx?orgid=05577&amp;balance=%A7%BA%B4%D8%C5%3Cbr/%3E%A7%BA%CA%D1%C1%BE%D1%B9%B8%EC%A1%D1%B9&amp;month=4&amp;year=2020&amp;thetype=%A7%BA%CB%B9%E8%C7%C2%A7%D2%B9"/>
    <hyperlink ref="E1097" r:id="rId1090" display="http://hfo63.cfo.in.th/CheckDataDtl.aspx?orgid=05578&amp;balance=%A7%BA%B4%D8%C5%3Cbr/%3E%A7%BA%CA%D1%C1%BE%D1%B9%B8%EC%A1%D1%B9&amp;month=4&amp;year=2020&amp;thetype=%A7%BA%CB%B9%E8%C7%C2%A7%D2%B9"/>
    <hyperlink ref="E1098" r:id="rId1091" display="http://hfo63.cfo.in.th/CheckDataDtl.aspx?orgid=05578&amp;balance=%A7%BA%B4%D8%C5%3Cbr/%3E%A7%BA%CA%D1%C1%BE%D1%B9%B8%EC%A1%D1%B9&amp;month=4&amp;year=2020&amp;thetype=%A7%BA%CB%B9%E8%C7%C2%A7%D2%B9"/>
    <hyperlink ref="E1099" r:id="rId1092" display="http://hfo63.cfo.in.th/CheckDataDtl.aspx?orgid=05579&amp;balance=%A7%BA%B4%D8%C5%3Cbr/%3E%A7%BA%CA%D1%C1%BE%D1%B9%B8%EC%A1%D1%B9&amp;month=4&amp;year=2020&amp;thetype=%A7%BA%CB%B9%E8%C7%C2%A7%D2%B9"/>
    <hyperlink ref="E1100" r:id="rId1093" display="http://hfo63.cfo.in.th/CheckDataDtl.aspx?orgid=05579&amp;balance=%A7%BA%B4%D8%C5%3Cbr/%3E%A7%BA%CA%D1%C1%BE%D1%B9%B8%EC%A1%D1%B9&amp;month=4&amp;year=2020&amp;thetype=%A7%BA%CB%B9%E8%C7%C2%A7%D2%B9"/>
    <hyperlink ref="E1101" r:id="rId1094" display="http://hfo63.cfo.in.th/CheckDataDtl.aspx?orgid=05580&amp;balance=%A7%BA%B4%D8%C5%3Cbr/%3E%A7%BA%CA%D1%C1%BE%D1%B9%B8%EC%A1%D1%B9&amp;month=4&amp;year=2020&amp;thetype=%A7%BA%CB%B9%E8%C7%C2%A7%D2%B9"/>
    <hyperlink ref="E1102" r:id="rId1095" display="http://hfo63.cfo.in.th/CheckDataDtl.aspx?orgid=05580&amp;balance=%A7%BA%B4%D8%C5%3Cbr/%3E%A7%BA%CA%D1%C1%BE%D1%B9%B8%EC%A1%D1%B9&amp;month=4&amp;year=2020&amp;thetype=%A7%BA%CB%B9%E8%C7%C2%A7%D2%B9"/>
    <hyperlink ref="E1103" r:id="rId1096" display="http://hfo63.cfo.in.th/CheckDataDtl.aspx?orgid=05581&amp;balance=%A7%BA%B4%D8%C5%3Cbr/%3E%A7%BA%CA%D1%C1%BE%D1%B9%B8%EC%A1%D1%B9&amp;month=4&amp;year=2020&amp;thetype=%A7%BA%CB%B9%E8%C7%C2%A7%D2%B9"/>
    <hyperlink ref="E1104" r:id="rId1097" display="http://hfo63.cfo.in.th/CheckDataDtl.aspx?orgid=05581&amp;balance=%A7%BA%B4%D8%C5%3Cbr/%3E%A7%BA%CA%D1%C1%BE%D1%B9%B8%EC%A1%D1%B9&amp;month=4&amp;year=2020&amp;thetype=%A7%BA%CB%B9%E8%C7%C2%A7%D2%B9"/>
    <hyperlink ref="E1105" r:id="rId1098" display="http://hfo63.cfo.in.th/CheckDataDtl.aspx?orgid=05582&amp;balance=%A7%BA%B4%D8%C5%3Cbr/%3E%A7%BA%CA%D1%C1%BE%D1%B9%B8%EC%A1%D1%B9&amp;month=4&amp;year=2020&amp;thetype=%A7%BA%CB%B9%E8%C7%C2%A7%D2%B9"/>
    <hyperlink ref="E1106" r:id="rId1099" display="http://hfo63.cfo.in.th/CheckDataDtl.aspx?orgid=05582&amp;balance=%A7%BA%B4%D8%C5%3Cbr/%3E%A7%BA%CA%D1%C1%BE%D1%B9%B8%EC%A1%D1%B9&amp;month=4&amp;year=2020&amp;thetype=%A7%BA%CB%B9%E8%C7%C2%A7%D2%B9"/>
    <hyperlink ref="E1107" r:id="rId1100" display="http://hfo63.cfo.in.th/CheckDataDtl.aspx?orgid=05583&amp;balance=%A7%BA%B4%D8%C5%3Cbr/%3E%A7%BA%CA%D1%C1%BE%D1%B9%B8%EC%A1%D1%B9&amp;month=4&amp;year=2020&amp;thetype=%A7%BA%CB%B9%E8%C7%C2%A7%D2%B9"/>
    <hyperlink ref="E1108" r:id="rId1101" display="http://hfo63.cfo.in.th/CheckDataDtl.aspx?orgid=05583&amp;balance=%A7%BA%B4%D8%C5%3Cbr/%3E%A7%BA%CA%D1%C1%BE%D1%B9%B8%EC%A1%D1%B9&amp;month=4&amp;year=2020&amp;thetype=%A7%BA%CB%B9%E8%C7%C2%A7%D2%B9"/>
    <hyperlink ref="E1109" r:id="rId1102" display="http://hfo63.cfo.in.th/CheckDataDtl.aspx?orgid=05584&amp;balance=%A7%BA%B4%D8%C5%3Cbr/%3E%A7%BA%CA%D1%C1%BE%D1%B9%B8%EC%A1%D1%B9&amp;month=4&amp;year=2020&amp;thetype=%A7%BA%CB%B9%E8%C7%C2%A7%D2%B9"/>
    <hyperlink ref="E1110" r:id="rId1103" display="http://hfo63.cfo.in.th/CheckDataDtl.aspx?orgid=05584&amp;balance=%A7%BA%B4%D8%C5%3Cbr/%3E%A7%BA%CA%D1%C1%BE%D1%B9%B8%EC%A1%D1%B9&amp;month=4&amp;year=2020&amp;thetype=%A7%BA%CB%B9%E8%C7%C2%A7%D2%B9"/>
    <hyperlink ref="E1111" r:id="rId1104" display="http://hfo63.cfo.in.th/CheckDataDtl.aspx?orgid=05585&amp;balance=%A7%BA%B4%D8%C5%3Cbr/%3E%A7%BA%CA%D1%C1%BE%D1%B9%B8%EC%A1%D1%B9&amp;month=4&amp;year=2020&amp;thetype=%A7%BA%CB%B9%E8%C7%C2%A7%D2%B9"/>
    <hyperlink ref="E1112" r:id="rId1105" display="http://hfo63.cfo.in.th/CheckDataDtl.aspx?orgid=05585&amp;balance=%A7%BA%B4%D8%C5%3Cbr/%3E%A7%BA%CA%D1%C1%BE%D1%B9%B8%EC%A1%D1%B9&amp;month=4&amp;year=2020&amp;thetype=%A7%BA%CB%B9%E8%C7%C2%A7%D2%B9"/>
    <hyperlink ref="E1113" r:id="rId1106" display="http://hfo63.cfo.in.th/CheckDataDtl.aspx?orgid=05586&amp;balance=%A7%BA%B4%D8%C5%3Cbr/%3E%A7%BA%CA%D1%C1%BE%D1%B9%B8%EC%A1%D1%B9&amp;month=4&amp;year=2020&amp;thetype=%A7%BA%CB%B9%E8%C7%C2%A7%D2%B9"/>
    <hyperlink ref="E1114" r:id="rId1107" display="http://hfo63.cfo.in.th/CheckDataDtl.aspx?orgid=05586&amp;balance=%A7%BA%B4%D8%C5%3Cbr/%3E%A7%BA%CA%D1%C1%BE%D1%B9%B8%EC%A1%D1%B9&amp;month=4&amp;year=2020&amp;thetype=%A7%BA%CB%B9%E8%C7%C2%A7%D2%B9"/>
    <hyperlink ref="E1115" r:id="rId1108" display="http://hfo63.cfo.in.th/CheckDataDtl.aspx?orgid=05587&amp;balance=%A7%BA%B4%D8%C5%3Cbr/%3E%A7%BA%CA%D1%C1%BE%D1%B9%B8%EC%A1%D1%B9&amp;month=4&amp;year=2020&amp;thetype=%A7%BA%CB%B9%E8%C7%C2%A7%D2%B9"/>
    <hyperlink ref="E1116" r:id="rId1109" display="http://hfo63.cfo.in.th/CheckDataDtl.aspx?orgid=05587&amp;balance=%A7%BA%B4%D8%C5%3Cbr/%3E%A7%BA%CA%D1%C1%BE%D1%B9%B8%EC%A1%D1%B9&amp;month=4&amp;year=2020&amp;thetype=%A7%BA%CB%B9%E8%C7%C2%A7%D2%B9"/>
    <hyperlink ref="E1117" r:id="rId1110" display="http://hfo63.cfo.in.th/CheckDataDtl.aspx?orgid=05588&amp;balance=%A7%BA%B4%D8%C5%3Cbr/%3E%A7%BA%CA%D1%C1%BE%D1%B9%B8%EC%A1%D1%B9&amp;month=4&amp;year=2020&amp;thetype=%A7%BA%CB%B9%E8%C7%C2%A7%D2%B9"/>
    <hyperlink ref="E1118" r:id="rId1111" display="http://hfo63.cfo.in.th/CheckDataDtl.aspx?orgid=05588&amp;balance=%A7%BA%B4%D8%C5%3Cbr/%3E%A7%BA%CA%D1%C1%BE%D1%B9%B8%EC%A1%D1%B9&amp;month=4&amp;year=2020&amp;thetype=%A7%BA%CB%B9%E8%C7%C2%A7%D2%B9"/>
    <hyperlink ref="E1119" r:id="rId1112" display="http://hfo63.cfo.in.th/CheckDataDtl.aspx?orgid=05589&amp;balance=%A7%BA%B4%D8%C5%3Cbr/%3E%A7%BA%CA%D1%C1%BE%D1%B9%B8%EC%A1%D1%B9&amp;month=4&amp;year=2020&amp;thetype=%A7%BA%CB%B9%E8%C7%C2%A7%D2%B9"/>
    <hyperlink ref="E1120" r:id="rId1113" display="http://hfo63.cfo.in.th/CheckDataDtl.aspx?orgid=05589&amp;balance=%A7%BA%B4%D8%C5%3Cbr/%3E%A7%BA%CA%D1%C1%BE%D1%B9%B8%EC%A1%D1%B9&amp;month=4&amp;year=2020&amp;thetype=%A7%BA%CB%B9%E8%C7%C2%A7%D2%B9"/>
    <hyperlink ref="E1121" r:id="rId1114" display="http://hfo63.cfo.in.th/CheckDataDtl.aspx?orgid=05590&amp;balance=%A7%BA%B4%D8%C5%3Cbr/%3E%A7%BA%CA%D1%C1%BE%D1%B9%B8%EC%A1%D1%B9&amp;month=4&amp;year=2020&amp;thetype=%A7%BA%CB%B9%E8%C7%C2%A7%D2%B9"/>
    <hyperlink ref="E1122" r:id="rId1115" display="http://hfo63.cfo.in.th/CheckDataDtl.aspx?orgid=05590&amp;balance=%A7%BA%B4%D8%C5%3Cbr/%3E%A7%BA%CA%D1%C1%BE%D1%B9%B8%EC%A1%D1%B9&amp;month=4&amp;year=2020&amp;thetype=%A7%BA%CB%B9%E8%C7%C2%A7%D2%B9"/>
    <hyperlink ref="E1123" r:id="rId1116" display="http://hfo63.cfo.in.th/CheckDataDtl.aspx?orgid=05591&amp;balance=%A7%BA%B4%D8%C5%3Cbr/%3E%A7%BA%CA%D1%C1%BE%D1%B9%B8%EC%A1%D1%B9&amp;month=4&amp;year=2020&amp;thetype=%A7%BA%CB%B9%E8%C7%C2%A7%D2%B9"/>
    <hyperlink ref="E1124" r:id="rId1117" display="http://hfo63.cfo.in.th/CheckDataDtl.aspx?orgid=05591&amp;balance=%A7%BA%B4%D8%C5%3Cbr/%3E%A7%BA%CA%D1%C1%BE%D1%B9%B8%EC%A1%D1%B9&amp;month=4&amp;year=2020&amp;thetype=%A7%BA%CB%B9%E8%C7%C2%A7%D2%B9"/>
    <hyperlink ref="E1125" r:id="rId1118" display="http://hfo63.cfo.in.th/CheckDataDtl.aspx?orgid=05592&amp;balance=%A7%BA%B4%D8%C5%3Cbr/%3E%A7%BA%CA%D1%C1%BE%D1%B9%B8%EC%A1%D1%B9&amp;month=4&amp;year=2020&amp;thetype=%A7%BA%CB%B9%E8%C7%C2%A7%D2%B9"/>
    <hyperlink ref="E1126" r:id="rId1119" display="http://hfo63.cfo.in.th/CheckDataDtl.aspx?orgid=05592&amp;balance=%A7%BA%B4%D8%C5%3Cbr/%3E%A7%BA%CA%D1%C1%BE%D1%B9%B8%EC%A1%D1%B9&amp;month=4&amp;year=2020&amp;thetype=%A7%BA%CB%B9%E8%C7%C2%A7%D2%B9"/>
    <hyperlink ref="E1127" r:id="rId1120" display="http://hfo63.cfo.in.th/CheckDataDtl.aspx?orgid=05593&amp;balance=%A7%BA%B4%D8%C5%3Cbr/%3E%A7%BA%CA%D1%C1%BE%D1%B9%B8%EC%A1%D1%B9&amp;month=4&amp;year=2020&amp;thetype=%A7%BA%CB%B9%E8%C7%C2%A7%D2%B9"/>
    <hyperlink ref="E1128" r:id="rId1121" display="http://hfo63.cfo.in.th/CheckDataDtl.aspx?orgid=05593&amp;balance=%A7%BA%B4%D8%C5%3Cbr/%3E%A7%BA%CA%D1%C1%BE%D1%B9%B8%EC%A1%D1%B9&amp;month=4&amp;year=2020&amp;thetype=%A7%BA%CB%B9%E8%C7%C2%A7%D2%B9"/>
    <hyperlink ref="E1129" r:id="rId1122" display="http://hfo63.cfo.in.th/CheckDataDtl.aspx?orgid=05594&amp;balance=%A7%BA%B4%D8%C5%3Cbr/%3E%A7%BA%CA%D1%C1%BE%D1%B9%B8%EC%A1%D1%B9&amp;month=4&amp;year=2020&amp;thetype=%A7%BA%CB%B9%E8%C7%C2%A7%D2%B9"/>
    <hyperlink ref="E1130" r:id="rId1123" display="http://hfo63.cfo.in.th/CheckDataDtl.aspx?orgid=05594&amp;balance=%A7%BA%B4%D8%C5%3Cbr/%3E%A7%BA%CA%D1%C1%BE%D1%B9%B8%EC%A1%D1%B9&amp;month=4&amp;year=2020&amp;thetype=%A7%BA%CB%B9%E8%C7%C2%A7%D2%B9"/>
    <hyperlink ref="E1131" r:id="rId1124" display="http://hfo63.cfo.in.th/CheckDataDtl.aspx?orgid=10710&amp;balance=%A7%BA%B4%D8%C5%3Cbr/%3E%A7%BA%CA%D1%C1%BE%D1%B9%B8%EC%A1%D1%B9&amp;month=4&amp;year=2020&amp;thetype=%A7%BA%CB%B9%E8%C7%C2%A7%D2%B9"/>
    <hyperlink ref="E1132" r:id="rId1125" display="http://hfo63.cfo.in.th/CheckDataDtl.aspx?orgid=10710&amp;balance=%A7%BA%B4%D8%C5%3Cbr/%3E%A7%BA%CA%D1%C1%BE%D1%B9%B8%EC%A1%D1%B9&amp;month=4&amp;year=2020&amp;thetype=%A7%BA%CB%B9%E8%C7%C2%A7%D2%B9"/>
    <hyperlink ref="E1133" r:id="rId1126" display="http://hfo63.cfo.in.th/CheckDataDtl.aspx?orgid=11089&amp;balance=%A7%BA%B4%D8%C5%3Cbr/%3E%A7%BA%CA%D1%C1%BE%D1%B9%B8%EC%A1%D1%B9&amp;month=4&amp;year=2020&amp;thetype=%A7%BA%CB%B9%E8%C7%C2%A7%D2%B9"/>
    <hyperlink ref="E1134" r:id="rId1127" display="http://hfo63.cfo.in.th/CheckDataDtl.aspx?orgid=11089&amp;balance=%A7%BA%B4%D8%C5%3Cbr/%3E%A7%BA%CA%D1%C1%BE%D1%B9%B8%EC%A1%D1%B9&amp;month=4&amp;year=2020&amp;thetype=%A7%BA%CB%B9%E8%C7%C2%A7%D2%B9"/>
    <hyperlink ref="E1135" r:id="rId1128" display="http://hfo63.cfo.in.th/CheckDataDtl.aspx?orgid=11090&amp;balance=%A7%BA%B4%D8%C5%3Cbr/%3E%A7%BA%CA%D1%C1%BE%D1%B9%B8%EC%A1%D1%B9&amp;month=4&amp;year=2020&amp;thetype=%A7%BA%CB%B9%E8%C7%C2%A7%D2%B9"/>
    <hyperlink ref="E1136" r:id="rId1129" display="http://hfo63.cfo.in.th/CheckDataDtl.aspx?orgid=11090&amp;balance=%A7%BA%B4%D8%C5%3Cbr/%3E%A7%BA%CA%D1%C1%BE%D1%B9%B8%EC%A1%D1%B9&amp;month=4&amp;year=2020&amp;thetype=%A7%BA%CB%B9%E8%C7%C2%A7%D2%B9"/>
    <hyperlink ref="E1137" r:id="rId1130" display="http://hfo63.cfo.in.th/CheckDataDtl.aspx?orgid=11091&amp;balance=%A7%BA%B4%D8%C5%3Cbr/%3E%A7%BA%CA%D1%C1%BE%D1%B9%B8%EC%A1%D1%B9&amp;month=4&amp;year=2020&amp;thetype=%A7%BA%CB%B9%E8%C7%C2%A7%D2%B9"/>
    <hyperlink ref="E1138" r:id="rId1131" display="http://hfo63.cfo.in.th/CheckDataDtl.aspx?orgid=11091&amp;balance=%A7%BA%B4%D8%C5%3Cbr/%3E%A7%BA%CA%D1%C1%BE%D1%B9%B8%EC%A1%D1%B9&amp;month=4&amp;year=2020&amp;thetype=%A7%BA%CB%B9%E8%C7%C2%A7%D2%B9"/>
    <hyperlink ref="E1139" r:id="rId1132" display="http://hfo63.cfo.in.th/CheckDataDtl.aspx?orgid=11092&amp;balance=%A7%BA%B4%D8%C5%3Cbr/%3E%A7%BA%CA%D1%C1%BE%D1%B9%B8%EC%A1%D1%B9&amp;month=4&amp;year=2020&amp;thetype=%A7%BA%CB%B9%E8%C7%C2%A7%D2%B9"/>
    <hyperlink ref="E1140" r:id="rId1133" display="http://hfo63.cfo.in.th/CheckDataDtl.aspx?orgid=11092&amp;balance=%A7%BA%B4%D8%C5%3Cbr/%3E%A7%BA%CA%D1%C1%BE%D1%B9%B8%EC%A1%D1%B9&amp;month=4&amp;year=2020&amp;thetype=%A7%BA%CB%B9%E8%C7%C2%A7%D2%B9"/>
    <hyperlink ref="E1141" r:id="rId1134" display="http://hfo63.cfo.in.th/CheckDataDtl.aspx?orgid=11093&amp;balance=%A7%BA%B4%D8%C5%3Cbr/%3E%A7%BA%CA%D1%C1%BE%D1%B9%B8%EC%A1%D1%B9&amp;month=4&amp;year=2020&amp;thetype=%A7%BA%CB%B9%E8%C7%C2%A7%D2%B9"/>
    <hyperlink ref="E1142" r:id="rId1135" display="http://hfo63.cfo.in.th/CheckDataDtl.aspx?orgid=11093&amp;balance=%A7%BA%B4%D8%C5%3Cbr/%3E%A7%BA%CA%D1%C1%BE%D1%B9%B8%EC%A1%D1%B9&amp;month=4&amp;year=2020&amp;thetype=%A7%BA%CB%B9%E8%C7%C2%A7%D2%B9"/>
    <hyperlink ref="E1143" r:id="rId1136" display="http://hfo63.cfo.in.th/CheckDataDtl.aspx?orgid=11094&amp;balance=%A7%BA%B4%D8%C5%3Cbr/%3E%A7%BA%CA%D1%C1%BE%D1%B9%B8%EC%A1%D1%B9&amp;month=4&amp;year=2020&amp;thetype=%A7%BA%CB%B9%E8%C7%C2%A7%D2%B9"/>
    <hyperlink ref="E1144" r:id="rId1137" display="http://hfo63.cfo.in.th/CheckDataDtl.aspx?orgid=11094&amp;balance=%A7%BA%B4%D8%C5%3Cbr/%3E%A7%BA%CA%D1%C1%BE%D1%B9%B8%EC%A1%D1%B9&amp;month=4&amp;year=2020&amp;thetype=%A7%BA%CB%B9%E8%C7%C2%A7%D2%B9"/>
    <hyperlink ref="E1145" r:id="rId1138" display="http://hfo63.cfo.in.th/CheckDataDtl.aspx?orgid=11095&amp;balance=%A7%BA%B4%D8%C5%3Cbr/%3E%A7%BA%CA%D1%C1%BE%D1%B9%B8%EC%A1%D1%B9&amp;month=4&amp;year=2020&amp;thetype=%A7%BA%CB%B9%E8%C7%C2%A7%D2%B9"/>
    <hyperlink ref="E1146" r:id="rId1139" display="http://hfo63.cfo.in.th/CheckDataDtl.aspx?orgid=11095&amp;balance=%A7%BA%B4%D8%C5%3Cbr/%3E%A7%BA%CA%D1%C1%BE%D1%B9%B8%EC%A1%D1%B9&amp;month=4&amp;year=2020&amp;thetype=%A7%BA%CB%B9%E8%C7%C2%A7%D2%B9"/>
    <hyperlink ref="E1147" r:id="rId1140" display="http://hfo63.cfo.in.th/CheckDataDtl.aspx?orgid=11096&amp;balance=%A7%BA%B4%D8%C5%3Cbr/%3E%A7%BA%CA%D1%C1%BE%D1%B9%B8%EC%A1%D1%B9&amp;month=4&amp;year=2020&amp;thetype=%A7%BA%CB%B9%E8%C7%C2%A7%D2%B9"/>
    <hyperlink ref="E1148" r:id="rId1141" display="http://hfo63.cfo.in.th/CheckDataDtl.aspx?orgid=11096&amp;balance=%A7%BA%B4%D8%C5%3Cbr/%3E%A7%BA%CA%D1%C1%BE%D1%B9%B8%EC%A1%D1%B9&amp;month=4&amp;year=2020&amp;thetype=%A7%BA%CB%B9%E8%C7%C2%A7%D2%B9"/>
    <hyperlink ref="E1149" r:id="rId1142" display="http://hfo63.cfo.in.th/CheckDataDtl.aspx?orgid=11097&amp;balance=%A7%BA%B4%D8%C5%3Cbr/%3E%A7%BA%CA%D1%C1%BE%D1%B9%B8%EC%A1%D1%B9&amp;month=4&amp;year=2020&amp;thetype=%A7%BA%CB%B9%E8%C7%C2%A7%D2%B9"/>
    <hyperlink ref="E1150" r:id="rId1143" display="http://hfo63.cfo.in.th/CheckDataDtl.aspx?orgid=11097&amp;balance=%A7%BA%B4%D8%C5%3Cbr/%3E%A7%BA%CA%D1%C1%BE%D1%B9%B8%EC%A1%D1%B9&amp;month=4&amp;year=2020&amp;thetype=%A7%BA%CB%B9%E8%C7%C2%A7%D2%B9"/>
    <hyperlink ref="E1151" r:id="rId1144" display="http://hfo63.cfo.in.th/CheckDataDtl.aspx?orgid=11098&amp;balance=%A7%BA%B4%D8%C5%3Cbr/%3E%A7%BA%CA%D1%C1%BE%D1%B9%B8%EC%A1%D1%B9&amp;month=4&amp;year=2020&amp;thetype=%A7%BA%CB%B9%E8%C7%C2%A7%D2%B9"/>
    <hyperlink ref="E1152" r:id="rId1145" display="http://hfo63.cfo.in.th/CheckDataDtl.aspx?orgid=11098&amp;balance=%A7%BA%B4%D8%C5%3Cbr/%3E%A7%BA%CA%D1%C1%BE%D1%B9%B8%EC%A1%D1%B9&amp;month=4&amp;year=2020&amp;thetype=%A7%BA%CB%B9%E8%C7%C2%A7%D2%B9"/>
    <hyperlink ref="E1153" r:id="rId1146" display="http://hfo63.cfo.in.th/CheckDataDtl.aspx?orgid=11099&amp;balance=%A7%BA%B4%D8%C5%3Cbr/%3E%A7%BA%CA%D1%C1%BE%D1%B9%B8%EC%A1%D1%B9&amp;month=4&amp;year=2020&amp;thetype=%A7%BA%CB%B9%E8%C7%C2%A7%D2%B9"/>
    <hyperlink ref="E1154" r:id="rId1147" display="http://hfo63.cfo.in.th/CheckDataDtl.aspx?orgid=11099&amp;balance=%A7%BA%B4%D8%C5%3Cbr/%3E%A7%BA%CA%D1%C1%BE%D1%B9%B8%EC%A1%D1%B9&amp;month=4&amp;year=2020&amp;thetype=%A7%BA%CB%B9%E8%C7%C2%A7%D2%B9"/>
    <hyperlink ref="E1155" r:id="rId1148" display="http://hfo63.cfo.in.th/CheckDataDtl.aspx?orgid=11100&amp;balance=%A7%BA%B4%D8%C5%3Cbr/%3E%A7%BA%CA%D1%C1%BE%D1%B9%B8%EC%A1%D1%B9&amp;month=4&amp;year=2020&amp;thetype=%A7%BA%CB%B9%E8%C7%C2%A7%D2%B9"/>
    <hyperlink ref="E1156" r:id="rId1149" display="http://hfo63.cfo.in.th/CheckDataDtl.aspx?orgid=11100&amp;balance=%A7%BA%B4%D8%C5%3Cbr/%3E%A7%BA%CA%D1%C1%BE%D1%B9%B8%EC%A1%D1%B9&amp;month=4&amp;year=2020&amp;thetype=%A7%BA%CB%B9%E8%C7%C2%A7%D2%B9"/>
    <hyperlink ref="E1157" r:id="rId1150" display="http://hfo63.cfo.in.th/CheckDataDtl.aspx?orgid=11101&amp;balance=%A7%BA%B4%D8%C5%3Cbr/%3E%A7%BA%CA%D1%C1%BE%D1%B9%B8%EC%A1%D1%B9&amp;month=4&amp;year=2020&amp;thetype=%A7%BA%CB%B9%E8%C7%C2%A7%D2%B9"/>
    <hyperlink ref="E1158" r:id="rId1151" display="http://hfo63.cfo.in.th/CheckDataDtl.aspx?orgid=11101&amp;balance=%A7%BA%B4%D8%C5%3Cbr/%3E%A7%BA%CA%D1%C1%BE%D1%B9%B8%EC%A1%D1%B9&amp;month=4&amp;year=2020&amp;thetype=%A7%BA%CB%B9%E8%C7%C2%A7%D2%B9"/>
    <hyperlink ref="E1159" r:id="rId1152" display="http://hfo63.cfo.in.th/CheckDataDtl.aspx?orgid=11102&amp;balance=%A7%BA%B4%D8%C5%3Cbr/%3E%A7%BA%CA%D1%C1%BE%D1%B9%B8%EC%A1%D1%B9&amp;month=4&amp;year=2020&amp;thetype=%A7%BA%CB%B9%E8%C7%C2%A7%D2%B9"/>
    <hyperlink ref="E1160" r:id="rId1153" display="http://hfo63.cfo.in.th/CheckDataDtl.aspx?orgid=11102&amp;balance=%A7%BA%B4%D8%C5%3Cbr/%3E%A7%BA%CA%D1%C1%BE%D1%B9%B8%EC%A1%D1%B9&amp;month=4&amp;year=2020&amp;thetype=%A7%BA%CB%B9%E8%C7%C2%A7%D2%B9"/>
    <hyperlink ref="E1161" r:id="rId1154" display="http://hfo63.cfo.in.th/CheckDataDtl.aspx?orgid=11103&amp;balance=%A7%BA%B4%D8%C5%3Cbr/%3E%A7%BA%CA%D1%C1%BE%D1%B9%B8%EC%A1%D1%B9&amp;month=4&amp;year=2020&amp;thetype=%A7%BA%CB%B9%E8%C7%C2%A7%D2%B9"/>
    <hyperlink ref="E1162" r:id="rId1155" display="http://hfo63.cfo.in.th/CheckDataDtl.aspx?orgid=11103&amp;balance=%A7%BA%B4%D8%C5%3Cbr/%3E%A7%BA%CA%D1%C1%BE%D1%B9%B8%EC%A1%D1%B9&amp;month=4&amp;year=2020&amp;thetype=%A7%BA%CB%B9%E8%C7%C2%A7%D2%B9"/>
    <hyperlink ref="E1163" r:id="rId1156" display="http://hfo63.cfo.in.th/CheckDataDtl.aspx?orgid=11450&amp;balance=%A7%BA%B4%D8%C5%3Cbr/%3E%A7%BA%CA%D1%C1%BE%D1%B9%B8%EC%A1%D1%B9&amp;month=4&amp;year=2020&amp;thetype=%A7%BA%CB%B9%E8%C7%C2%A7%D2%B9"/>
    <hyperlink ref="E1164" r:id="rId1157" display="http://hfo63.cfo.in.th/CheckDataDtl.aspx?orgid=11450&amp;balance=%A7%BA%B4%D8%C5%3Cbr/%3E%A7%BA%CA%D1%C1%BE%D1%B9%B8%EC%A1%D1%B9&amp;month=4&amp;year=2020&amp;thetype=%A7%BA%CB%B9%E8%C7%C2%A7%D2%B9"/>
    <hyperlink ref="E1165" r:id="rId1158" display="http://hfo63.cfo.in.th/CheckDataDtl.aspx?orgid=11758&amp;balance=%A7%BA%B4%D8%C5%3Cbr/%3E%A7%BA%CA%D1%C1%BE%D1%B9%B8%EC%A1%D1%B9&amp;month=4&amp;year=2020&amp;thetype=%A7%BA%CB%B9%E8%C7%C2%A7%D2%B9"/>
    <hyperlink ref="E1166" r:id="rId1159" display="http://hfo63.cfo.in.th/CheckDataDtl.aspx?orgid=11758&amp;balance=%A7%BA%B4%D8%C5%3Cbr/%3E%A7%BA%CA%D1%C1%BE%D1%B9%B8%EC%A1%D1%B9&amp;month=4&amp;year=2020&amp;thetype=%A7%BA%CB%B9%E8%C7%C2%A7%D2%B9"/>
    <hyperlink ref="E1167" r:id="rId1160" display="http://hfo63.cfo.in.th/CheckDataDtl.aspx?orgid=13967&amp;balance=%A7%BA%B4%D8%C5%3Cbr/%3E%A7%BA%CA%D1%C1%BE%D1%B9%B8%EC%A1%D1%B9&amp;month=4&amp;year=2020&amp;thetype=%A7%BA%CB%B9%E8%C7%C2%A7%D2%B9"/>
    <hyperlink ref="E1168" r:id="rId1161" display="http://hfo63.cfo.in.th/CheckDataDtl.aspx?orgid=13967&amp;balance=%A7%BA%B4%D8%C5%3Cbr/%3E%A7%BA%CA%D1%C1%BE%D1%B9%B8%EC%A1%D1%B9&amp;month=4&amp;year=2020&amp;thetype=%A7%BA%CB%B9%E8%C7%C2%A7%D2%B9"/>
    <hyperlink ref="E1169" r:id="rId1162" display="http://hfo63.cfo.in.th/CheckDataDtl.aspx?orgid=13968&amp;balance=%A7%BA%B4%D8%C5%3Cbr/%3E%A7%BA%CA%D1%C1%BE%D1%B9%B8%EC%A1%D1%B9&amp;month=4&amp;year=2020&amp;thetype=%A7%BA%CB%B9%E8%C7%C2%A7%D2%B9"/>
    <hyperlink ref="E1170" r:id="rId1163" display="http://hfo63.cfo.in.th/CheckDataDtl.aspx?orgid=13968&amp;balance=%A7%BA%B4%D8%C5%3Cbr/%3E%A7%BA%CA%D1%C1%BE%D1%B9%B8%EC%A1%D1%B9&amp;month=4&amp;year=2020&amp;thetype=%A7%BA%CB%B9%E8%C7%C2%A7%D2%B9"/>
    <hyperlink ref="E1171" r:id="rId1164" display="http://hfo63.cfo.in.th/CheckDataDtl.aspx?orgid=13969&amp;balance=%A7%BA%B4%D8%C5%3Cbr/%3E%A7%BA%CA%D1%C1%BE%D1%B9%B8%EC%A1%D1%B9&amp;month=4&amp;year=2020&amp;thetype=%A7%BA%CB%B9%E8%C7%C2%A7%D2%B9"/>
    <hyperlink ref="E1172" r:id="rId1165" display="http://hfo63.cfo.in.th/CheckDataDtl.aspx?orgid=13969&amp;balance=%A7%BA%B4%D8%C5%3Cbr/%3E%A7%BA%CA%D1%C1%BE%D1%B9%B8%EC%A1%D1%B9&amp;month=4&amp;year=2020&amp;thetype=%A7%BA%CB%B9%E8%C7%C2%A7%D2%B9"/>
    <hyperlink ref="E1173" r:id="rId1166" display="http://hfo63.cfo.in.th/CheckDataDtl.aspx?orgid=13970&amp;balance=%A7%BA%B4%D8%C5%3Cbr/%3E%A7%BA%CA%D1%C1%BE%D1%B9%B8%EC%A1%D1%B9&amp;month=4&amp;year=2020&amp;thetype=%A7%BA%CB%B9%E8%C7%C2%A7%D2%B9"/>
    <hyperlink ref="E1174" r:id="rId1167" display="http://hfo63.cfo.in.th/CheckDataDtl.aspx?orgid=13970&amp;balance=%A7%BA%B4%D8%C5%3Cbr/%3E%A7%BA%CA%D1%C1%BE%D1%B9%B8%EC%A1%D1%B9&amp;month=4&amp;year=2020&amp;thetype=%A7%BA%CB%B9%E8%C7%C2%A7%D2%B9"/>
    <hyperlink ref="E1175" r:id="rId1168" display="http://hfo63.cfo.in.th/CheckDataDtl.aspx?orgid=13971&amp;balance=%A7%BA%B4%D8%C5%3Cbr/%3E%A7%BA%CA%D1%C1%BE%D1%B9%B8%EC%A1%D1%B9&amp;month=4&amp;year=2020&amp;thetype=%A7%BA%CB%B9%E8%C7%C2%A7%D2%B9"/>
    <hyperlink ref="E1176" r:id="rId1169" display="http://hfo63.cfo.in.th/CheckDataDtl.aspx?orgid=13971&amp;balance=%A7%BA%B4%D8%C5%3Cbr/%3E%A7%BA%CA%D1%C1%BE%D1%B9%B8%EC%A1%D1%B9&amp;month=4&amp;year=2020&amp;thetype=%A7%BA%CB%B9%E8%C7%C2%A7%D2%B9"/>
    <hyperlink ref="E1177" r:id="rId1170" display="http://hfo63.cfo.in.th/CheckDataDtl.aspx?orgid=13972&amp;balance=%A7%BA%B4%D8%C5%3Cbr/%3E%A7%BA%CA%D1%C1%BE%D1%B9%B8%EC%A1%D1%B9&amp;month=4&amp;year=2020&amp;thetype=%A7%BA%CB%B9%E8%C7%C2%A7%D2%B9"/>
    <hyperlink ref="E1178" r:id="rId1171" display="http://hfo63.cfo.in.th/CheckDataDtl.aspx?orgid=13972&amp;balance=%A7%BA%B4%D8%C5%3Cbr/%3E%A7%BA%CA%D1%C1%BE%D1%B9%B8%EC%A1%D1%B9&amp;month=4&amp;year=2020&amp;thetype=%A7%BA%CB%B9%E8%C7%C2%A7%D2%B9"/>
    <hyperlink ref="E1179" r:id="rId1172" display="http://hfo63.cfo.in.th/CheckDataDtl.aspx?orgid=13973&amp;balance=%A7%BA%B4%D8%C5%3Cbr/%3E%A7%BA%CA%D1%C1%BE%D1%B9%B8%EC%A1%D1%B9&amp;month=4&amp;year=2020&amp;thetype=%A7%BA%CB%B9%E8%C7%C2%A7%D2%B9"/>
    <hyperlink ref="E1180" r:id="rId1173" display="http://hfo63.cfo.in.th/CheckDataDtl.aspx?orgid=13973&amp;balance=%A7%BA%B4%D8%C5%3Cbr/%3E%A7%BA%CA%D1%C1%BE%D1%B9%B8%EC%A1%D1%B9&amp;month=4&amp;year=2020&amp;thetype=%A7%BA%CB%B9%E8%C7%C2%A7%D2%B9"/>
    <hyperlink ref="E1181" r:id="rId1174" display="http://hfo63.cfo.in.th/CheckDataDtl.aspx?orgid=13975&amp;balance=%A7%BA%B4%D8%C5%3Cbr/%3E%A7%BA%CA%D1%C1%BE%D1%B9%B8%EC%A1%D1%B9&amp;month=4&amp;year=2020&amp;thetype=%A7%BA%CB%B9%E8%C7%C2%A7%D2%B9"/>
    <hyperlink ref="E1182" r:id="rId1175" display="http://hfo63.cfo.in.th/CheckDataDtl.aspx?orgid=13975&amp;balance=%A7%BA%B4%D8%C5%3Cbr/%3E%A7%BA%CA%D1%C1%BE%D1%B9%B8%EC%A1%D1%B9&amp;month=4&amp;year=2020&amp;thetype=%A7%BA%CB%B9%E8%C7%C2%A7%D2%B9"/>
    <hyperlink ref="E1183" r:id="rId1176" display="http://hfo63.cfo.in.th/CheckDataDtl.aspx?orgid=13976&amp;balance=%A7%BA%B4%D8%C5%3Cbr/%3E%A7%BA%CA%D1%C1%BE%D1%B9%B8%EC%A1%D1%B9&amp;month=4&amp;year=2020&amp;thetype=%A7%BA%CB%B9%E8%C7%C2%A7%D2%B9"/>
    <hyperlink ref="E1184" r:id="rId1177" display="http://hfo63.cfo.in.th/CheckDataDtl.aspx?orgid=13976&amp;balance=%A7%BA%B4%D8%C5%3Cbr/%3E%A7%BA%CA%D1%C1%BE%D1%B9%B8%EC%A1%D1%B9&amp;month=4&amp;year=2020&amp;thetype=%A7%BA%CB%B9%E8%C7%C2%A7%D2%B9"/>
    <hyperlink ref="E1185" r:id="rId1178" display="http://hfo63.cfo.in.th/CheckDataDtl.aspx?orgid=13977&amp;balance=%A7%BA%B4%D8%C5%3Cbr/%3E%A7%BA%CA%D1%C1%BE%D1%B9%B8%EC%A1%D1%B9&amp;month=4&amp;year=2020&amp;thetype=%A7%BA%CB%B9%E8%C7%C2%A7%D2%B9"/>
    <hyperlink ref="E1186" r:id="rId1179" display="http://hfo63.cfo.in.th/CheckDataDtl.aspx?orgid=13977&amp;balance=%A7%BA%B4%D8%C5%3Cbr/%3E%A7%BA%CA%D1%C1%BE%D1%B9%B8%EC%A1%D1%B9&amp;month=4&amp;year=2020&amp;thetype=%A7%BA%CB%B9%E8%C7%C2%A7%D2%B9"/>
    <hyperlink ref="E1187" r:id="rId1180" display="http://hfo63.cfo.in.th/CheckDataDtl.aspx?orgid=14441&amp;balance=%A7%BA%B4%D8%C5%3Cbr/%3E%A7%BA%CA%D1%C1%BE%D1%B9%B8%EC%A1%D1%B9&amp;month=4&amp;year=2020&amp;thetype=%A7%BA%CB%B9%E8%C7%C2%A7%D2%B9"/>
    <hyperlink ref="E1188" r:id="rId1181" display="http://hfo63.cfo.in.th/CheckDataDtl.aspx?orgid=14441&amp;balance=%A7%BA%B4%D8%C5%3Cbr/%3E%A7%BA%CA%D1%C1%BE%D1%B9%B8%EC%A1%D1%B9&amp;month=4&amp;year=2020&amp;thetype=%A7%BA%CB%B9%E8%C7%C2%A7%D2%B9"/>
    <hyperlink ref="E1189" r:id="rId1182" display="http://hfo63.cfo.in.th/CheckDataDtl.aspx?orgid=14721&amp;balance=%A7%BA%B4%D8%C5%3Cbr/%3E%A7%BA%CA%D1%C1%BE%D1%B9%B8%EC%A1%D1%B9&amp;month=4&amp;year=2020&amp;thetype=%A7%BA%CB%B9%E8%C7%C2%A7%D2%B9"/>
    <hyperlink ref="E1190" r:id="rId1183" display="http://hfo63.cfo.in.th/CheckDataDtl.aspx?orgid=14721&amp;balance=%A7%BA%B4%D8%C5%3Cbr/%3E%A7%BA%CA%D1%C1%BE%D1%B9%B8%EC%A1%D1%B9&amp;month=4&amp;year=2020&amp;thetype=%A7%BA%CB%B9%E8%C7%C2%A7%D2%B9"/>
    <hyperlink ref="E1191" r:id="rId1184" display="http://hfo63.cfo.in.th/CheckDataDtl.aspx?orgid=14887&amp;balance=%A7%BA%B4%D8%C5%3Cbr/%3E%A7%BA%CA%D1%C1%BE%D1%B9%B8%EC%A1%D1%B9&amp;month=4&amp;year=2020&amp;thetype=%A7%BA%CB%B9%E8%C7%C2%A7%D2%B9"/>
    <hyperlink ref="E1192" r:id="rId1185" display="http://hfo63.cfo.in.th/CheckDataDtl.aspx?orgid=14887&amp;balance=%A7%BA%B4%D8%C5%3Cbr/%3E%A7%BA%CA%D1%C1%BE%D1%B9%B8%EC%A1%D1%B9&amp;month=4&amp;year=2020&amp;thetype=%A7%BA%CB%B9%E8%C7%C2%A7%D2%B9"/>
    <hyperlink ref="E1193" r:id="rId1186" display="http://hfo63.cfo.in.th/CheckDataDtl.aspx?orgid=14891&amp;balance=%A7%BA%B4%D8%C5%3Cbr/%3E%A7%BA%CA%D1%C1%BE%D1%B9%B8%EC%A1%D1%B9&amp;month=4&amp;year=2020&amp;thetype=%A7%BA%CB%B9%E8%C7%C2%A7%D2%B9"/>
    <hyperlink ref="E1194" r:id="rId1187" display="http://hfo63.cfo.in.th/CheckDataDtl.aspx?orgid=14891&amp;balance=%A7%BA%B4%D8%C5%3Cbr/%3E%A7%BA%CA%D1%C1%BE%D1%B9%B8%EC%A1%D1%B9&amp;month=4&amp;year=2020&amp;thetype=%A7%BA%CB%B9%E8%C7%C2%A7%D2%B9"/>
    <hyperlink ref="E1195" r:id="rId1188" display="http://hfo63.cfo.in.th/CheckDataDtl.aspx?orgid=21323&amp;balance=%A7%BA%B4%D8%C5%3Cbr/%3E%A7%BA%CA%D1%C1%BE%D1%B9%B8%EC%A1%D1%B9&amp;month=4&amp;year=2020&amp;thetype=%A7%BA%CB%B9%E8%C7%C2%A7%D2%B9"/>
    <hyperlink ref="E1196" r:id="rId1189" display="http://hfo63.cfo.in.th/CheckDataDtl.aspx?orgid=21323&amp;balance=%A7%BA%B4%D8%C5%3Cbr/%3E%A7%BA%CA%D1%C1%BE%D1%B9%B8%EC%A1%D1%B9&amp;month=4&amp;year=2020&amp;thetype=%A7%BA%CB%B9%E8%C7%C2%A7%D2%B9"/>
    <hyperlink ref="E1197" r:id="rId1190" display="http://hfo63.cfo.in.th/CheckDataDtl.aspx?orgid=23217&amp;balance=%A7%BA%B4%D8%C5%3Cbr/%3E%A7%BA%CA%D1%C1%BE%D1%B9%B8%EC%A1%D1%B9&amp;month=4&amp;year=2020&amp;thetype=%A7%BA%CB%B9%E8%C7%C2%A7%D2%B9"/>
    <hyperlink ref="E1198" r:id="rId1191" display="http://hfo63.cfo.in.th/CheckDataDtl.aspx?orgid=23217&amp;balance=%A7%BA%B4%D8%C5%3Cbr/%3E%A7%BA%CA%D1%C1%BE%D1%B9%B8%EC%A1%D1%B9&amp;month=4&amp;year=2020&amp;thetype=%A7%BA%CB%B9%E8%C7%C2%A7%D2%B9"/>
    <hyperlink ref="E1199" r:id="rId1192" display="http://hfo63.cfo.in.th/CheckDataDtl.aspx?orgid=23748&amp;balance=%A7%BA%B4%D8%C5%3Cbr/%3E%A7%BA%CA%D1%C1%BE%D1%B9%B8%EC%A1%D1%B9&amp;month=4&amp;year=2020&amp;thetype=%A7%BA%CB%B9%E8%C7%C2%A7%D2%B9"/>
    <hyperlink ref="E1200" r:id="rId1193" display="http://hfo63.cfo.in.th/CheckDataDtl.aspx?orgid=23748&amp;balance=%A7%BA%B4%D8%C5%3Cbr/%3E%A7%BA%CA%D1%C1%BE%D1%B9%B8%EC%A1%D1%B9&amp;month=4&amp;year=2020&amp;thetype=%A7%BA%CB%B9%E8%C7%C2%A7%D2%B9"/>
    <hyperlink ref="E1201" r:id="rId1194" display="http://hfo63.cfo.in.th/CheckDataDtl.aspx?orgid=23816&amp;balance=%A7%BA%B4%D8%C5%3Cbr/%3E%A7%BA%CA%D1%C1%BE%D1%B9%B8%EC%A1%D1%B9&amp;month=4&amp;year=2020&amp;thetype=%A7%BA%CB%B9%E8%C7%C2%A7%D2%B9"/>
    <hyperlink ref="E1202" r:id="rId1195" display="http://hfo63.cfo.in.th/CheckDataDtl.aspx?orgid=23816&amp;balance=%A7%BA%B4%D8%C5%3Cbr/%3E%A7%BA%CA%D1%C1%BE%D1%B9%B8%EC%A1%D1%B9&amp;month=4&amp;year=2020&amp;thetype=%A7%BA%CB%B9%E8%C7%C2%A7%D2%B9"/>
    <hyperlink ref="E1203" r:id="rId1196" display="http://hfo63.cfo.in.th/CheckDataDtl.aspx?orgid=41075&amp;balance=%A7%BA%B4%D8%C5%3Cbr/%3E%A7%BA%CA%D1%C1%BE%D1%B9%B8%EC%A1%D1%B9&amp;month=4&amp;year=2020&amp;thetype=%A7%BA%CB%B9%E8%C7%C2%A7%D2%B9"/>
    <hyperlink ref="E1204" r:id="rId1197" display="http://hfo63.cfo.in.th/CheckDataDtl.aspx?orgid=41075&amp;balance=%A7%BA%B4%D8%C5%3Cbr/%3E%A7%BA%CA%D1%C1%BE%D1%B9%B8%EC%A1%D1%B9&amp;month=4&amp;year=2020&amp;thetype=%A7%BA%CB%B9%E8%C7%C2%A7%D2%B9"/>
    <hyperlink ref="E1205" r:id="rId1198" display="http://hfo63.cfo.in.th/CheckDataDtl.aspx?orgid=00429&amp;balance=%A7%BA%B4%D8%C5%3Cbr/%3E%A7%BA%CA%D1%C1%BE%D1%B9%B8%EC%A1%D1%B9&amp;month=4&amp;year=2020&amp;thetype=%A7%BA%CB%B9%E8%C7%C2%A7%D2%B9"/>
    <hyperlink ref="E1206" r:id="rId1199" display="http://hfo63.cfo.in.th/CheckDataDtl.aspx?orgid=00429&amp;balance=%A7%BA%B4%D8%C5%3Cbr/%3E%A7%BA%CA%D1%C1%BE%D1%B9%B8%EC%A1%D1%B9&amp;month=4&amp;year=2020&amp;thetype=%A7%BA%CB%B9%E8%C7%C2%A7%D2%B9"/>
    <hyperlink ref="E1207" r:id="rId1200" display="http://hfo63.cfo.in.th/CheckDataDtl.aspx?orgid=00430&amp;balance=%A7%BA%B4%D8%C5%3Cbr/%3E%A7%BA%CA%D1%C1%BE%D1%B9%B8%EC%A1%D1%B9&amp;month=4&amp;year=2020&amp;thetype=%A7%BA%CB%B9%E8%C7%C2%A7%D2%B9"/>
    <hyperlink ref="E1208" r:id="rId1201" display="http://hfo63.cfo.in.th/CheckDataDtl.aspx?orgid=00430&amp;balance=%A7%BA%B4%D8%C5%3Cbr/%3E%A7%BA%CA%D1%C1%BE%D1%B9%B8%EC%A1%D1%B9&amp;month=4&amp;year=2020&amp;thetype=%A7%BA%CB%B9%E8%C7%C2%A7%D2%B9"/>
    <hyperlink ref="E1209" r:id="rId1202" display="http://hfo63.cfo.in.th/CheckDataDtl.aspx?orgid=00433&amp;balance=%A7%BA%B4%D8%C5%3Cbr/%3E%A7%BA%CA%D1%C1%BE%D1%B9%B8%EC%A1%D1%B9&amp;month=4&amp;year=2020&amp;thetype=%A7%BA%CB%B9%E8%C7%C2%A7%D2%B9"/>
    <hyperlink ref="E1210" r:id="rId1203" display="http://hfo63.cfo.in.th/CheckDataDtl.aspx?orgid=00433&amp;balance=%A7%BA%B4%D8%C5%3Cbr/%3E%A7%BA%CA%D1%C1%BE%D1%B9%B8%EC%A1%D1%B9&amp;month=4&amp;year=2020&amp;thetype=%A7%BA%CB%B9%E8%C7%C2%A7%D2%B9"/>
    <hyperlink ref="E1211" r:id="rId1204" display="http://hfo63.cfo.in.th/CheckDataDtl.aspx?orgid=00435&amp;balance=%A7%BA%B4%D8%C5%3Cbr/%3E%A7%BA%CA%D1%C1%BE%D1%B9%B8%EC%A1%D1%B9&amp;month=4&amp;year=2020&amp;thetype=%A7%BA%CB%B9%E8%C7%C2%A7%D2%B9"/>
    <hyperlink ref="E1212" r:id="rId1205" display="http://hfo63.cfo.in.th/CheckDataDtl.aspx?orgid=00435&amp;balance=%A7%BA%B4%D8%C5%3Cbr/%3E%A7%BA%CA%D1%C1%BE%D1%B9%B8%EC%A1%D1%B9&amp;month=4&amp;year=2020&amp;thetype=%A7%BA%CB%B9%E8%C7%C2%A7%D2%B9"/>
    <hyperlink ref="E1213" r:id="rId1206" display="http://hfo63.cfo.in.th/CheckDataDtl.aspx?orgid=00436&amp;balance=%A7%BA%B4%D8%C5%3Cbr/%3E%A7%BA%CA%D1%C1%BE%D1%B9%B8%EC%A1%D1%B9&amp;month=4&amp;year=2020&amp;thetype=%A7%BA%CB%B9%E8%C7%C2%A7%D2%B9"/>
    <hyperlink ref="E1214" r:id="rId1207" display="http://hfo63.cfo.in.th/CheckDataDtl.aspx?orgid=00436&amp;balance=%A7%BA%B4%D8%C5%3Cbr/%3E%A7%BA%CA%D1%C1%BE%D1%B9%B8%EC%A1%D1%B9&amp;month=4&amp;year=2020&amp;thetype=%A7%BA%CB%B9%E8%C7%C2%A7%D2%B9"/>
    <hyperlink ref="E1215" r:id="rId1208" display="http://hfo63.cfo.in.th/CheckDataDtl.aspx?orgid=00442&amp;balance=%A7%BA%B4%D8%C5%3Cbr/%3E%A7%BA%CA%D1%C1%BE%D1%B9%B8%EC%A1%D1%B9&amp;month=4&amp;year=2020&amp;thetype=%A7%BA%CB%B9%E8%C7%C2%A7%D2%B9"/>
    <hyperlink ref="E1216" r:id="rId1209" display="http://hfo63.cfo.in.th/CheckDataDtl.aspx?orgid=00442&amp;balance=%A7%BA%B4%D8%C5%3Cbr/%3E%A7%BA%CA%D1%C1%BE%D1%B9%B8%EC%A1%D1%B9&amp;month=4&amp;year=2020&amp;thetype=%A7%BA%CB%B9%E8%C7%C2%A7%D2%B9"/>
    <hyperlink ref="E1217" r:id="rId1210" display="http://hfo63.cfo.in.th/CheckDataDtl.aspx?orgid=00443&amp;balance=%A7%BA%B4%D8%C5%3Cbr/%3E%A7%BA%CA%D1%C1%BE%D1%B9%B8%EC%A1%D1%B9&amp;month=4&amp;year=2020&amp;thetype=%A7%BA%CB%B9%E8%C7%C2%A7%D2%B9"/>
    <hyperlink ref="E1218" r:id="rId1211" display="http://hfo63.cfo.in.th/CheckDataDtl.aspx?orgid=00443&amp;balance=%A7%BA%B4%D8%C5%3Cbr/%3E%A7%BA%CA%D1%C1%BE%D1%B9%B8%EC%A1%D1%B9&amp;month=4&amp;year=2020&amp;thetype=%A7%BA%CB%B9%E8%C7%C2%A7%D2%B9"/>
    <hyperlink ref="E1219" r:id="rId1212" display="http://hfo63.cfo.in.th/CheckDataDtl.aspx?orgid=00444&amp;balance=%A7%BA%B4%D8%C5%3Cbr/%3E%A7%BA%CA%D1%C1%BE%D1%B9%B8%EC%A1%D1%B9&amp;month=4&amp;year=2020&amp;thetype=%A7%BA%CB%B9%E8%C7%C2%A7%D2%B9"/>
    <hyperlink ref="E1220" r:id="rId1213" display="http://hfo63.cfo.in.th/CheckDataDtl.aspx?orgid=00444&amp;balance=%A7%BA%B4%D8%C5%3Cbr/%3E%A7%BA%CA%D1%C1%BE%D1%B9%B8%EC%A1%D1%B9&amp;month=4&amp;year=2020&amp;thetype=%A7%BA%CB%B9%E8%C7%C2%A7%D2%B9"/>
    <hyperlink ref="E1221" r:id="rId1214" display="http://hfo63.cfo.in.th/CheckDataDtl.aspx?orgid=04782&amp;balance=%A7%BA%B4%D8%C5%3Cbr/%3E%A7%BA%CA%D1%C1%BE%D1%B9%B8%EC%A1%D1%B9&amp;month=4&amp;year=2020&amp;thetype=%A7%BA%CB%B9%E8%C7%C2%A7%D2%B9"/>
    <hyperlink ref="E1222" r:id="rId1215" display="http://hfo63.cfo.in.th/CheckDataDtl.aspx?orgid=04782&amp;balance=%A7%BA%B4%D8%C5%3Cbr/%3E%A7%BA%CA%D1%C1%BE%D1%B9%B8%EC%A1%D1%B9&amp;month=4&amp;year=2020&amp;thetype=%A7%BA%CB%B9%E8%C7%C2%A7%D2%B9"/>
    <hyperlink ref="E1223" r:id="rId1216" display="http://hfo63.cfo.in.th/CheckDataDtl.aspx?orgid=04783&amp;balance=%A7%BA%B4%D8%C5%3Cbr/%3E%A7%BA%CA%D1%C1%BE%D1%B9%B8%EC%A1%D1%B9&amp;month=4&amp;year=2020&amp;thetype=%A7%BA%CB%B9%E8%C7%C2%A7%D2%B9"/>
    <hyperlink ref="E1224" r:id="rId1217" display="http://hfo63.cfo.in.th/CheckDataDtl.aspx?orgid=04783&amp;balance=%A7%BA%B4%D8%C5%3Cbr/%3E%A7%BA%CA%D1%C1%BE%D1%B9%B8%EC%A1%D1%B9&amp;month=4&amp;year=2020&amp;thetype=%A7%BA%CB%B9%E8%C7%C2%A7%D2%B9"/>
    <hyperlink ref="E1225" r:id="rId1218" display="http://hfo63.cfo.in.th/CheckDataDtl.aspx?orgid=04784&amp;balance=%A7%BA%B4%D8%C5%3Cbr/%3E%A7%BA%CA%D1%C1%BE%D1%B9%B8%EC%A1%D1%B9&amp;month=4&amp;year=2020&amp;thetype=%A7%BA%CB%B9%E8%C7%C2%A7%D2%B9"/>
    <hyperlink ref="E1226" r:id="rId1219" display="http://hfo63.cfo.in.th/CheckDataDtl.aspx?orgid=04784&amp;balance=%A7%BA%B4%D8%C5%3Cbr/%3E%A7%BA%CA%D1%C1%BE%D1%B9%B8%EC%A1%D1%B9&amp;month=4&amp;year=2020&amp;thetype=%A7%BA%CB%B9%E8%C7%C2%A7%D2%B9"/>
    <hyperlink ref="E1227" r:id="rId1220" display="http://hfo63.cfo.in.th/CheckDataDtl.aspx?orgid=04785&amp;balance=%A7%BA%B4%D8%C5%3Cbr/%3E%A7%BA%CA%D1%C1%BE%D1%B9%B8%EC%A1%D1%B9&amp;month=4&amp;year=2020&amp;thetype=%A7%BA%CB%B9%E8%C7%C2%A7%D2%B9"/>
    <hyperlink ref="E1228" r:id="rId1221" display="http://hfo63.cfo.in.th/CheckDataDtl.aspx?orgid=04785&amp;balance=%A7%BA%B4%D8%C5%3Cbr/%3E%A7%BA%CA%D1%C1%BE%D1%B9%B8%EC%A1%D1%B9&amp;month=4&amp;year=2020&amp;thetype=%A7%BA%CB%B9%E8%C7%C2%A7%D2%B9"/>
    <hyperlink ref="E1229" r:id="rId1222" display="http://hfo63.cfo.in.th/CheckDataDtl.aspx?orgid=04786&amp;balance=%A7%BA%B4%D8%C5%3Cbr/%3E%A7%BA%CA%D1%C1%BE%D1%B9%B8%EC%A1%D1%B9&amp;month=4&amp;year=2020&amp;thetype=%A7%BA%CB%B9%E8%C7%C2%A7%D2%B9"/>
    <hyperlink ref="E1230" r:id="rId1223" display="http://hfo63.cfo.in.th/CheckDataDtl.aspx?orgid=04786&amp;balance=%A7%BA%B4%D8%C5%3Cbr/%3E%A7%BA%CA%D1%C1%BE%D1%B9%B8%EC%A1%D1%B9&amp;month=4&amp;year=2020&amp;thetype=%A7%BA%CB%B9%E8%C7%C2%A7%D2%B9"/>
    <hyperlink ref="E1231" r:id="rId1224" display="http://hfo63.cfo.in.th/CheckDataDtl.aspx?orgid=04787&amp;balance=%A7%BA%B4%D8%C5%3Cbr/%3E%A7%BA%CA%D1%C1%BE%D1%B9%B8%EC%A1%D1%B9&amp;month=4&amp;year=2020&amp;thetype=%A7%BA%CB%B9%E8%C7%C2%A7%D2%B9"/>
    <hyperlink ref="E1232" r:id="rId1225" display="http://hfo63.cfo.in.th/CheckDataDtl.aspx?orgid=04787&amp;balance=%A7%BA%B4%D8%C5%3Cbr/%3E%A7%BA%CA%D1%C1%BE%D1%B9%B8%EC%A1%D1%B9&amp;month=4&amp;year=2020&amp;thetype=%A7%BA%CB%B9%E8%C7%C2%A7%D2%B9"/>
    <hyperlink ref="E1233" r:id="rId1226" display="http://hfo63.cfo.in.th/CheckDataDtl.aspx?orgid=04788&amp;balance=%A7%BA%B4%D8%C5%3Cbr/%3E%A7%BA%CA%D1%C1%BE%D1%B9%B8%EC%A1%D1%B9&amp;month=4&amp;year=2020&amp;thetype=%A7%BA%CB%B9%E8%C7%C2%A7%D2%B9"/>
    <hyperlink ref="E1234" r:id="rId1227" display="http://hfo63.cfo.in.th/CheckDataDtl.aspx?orgid=04788&amp;balance=%A7%BA%B4%D8%C5%3Cbr/%3E%A7%BA%CA%D1%C1%BE%D1%B9%B8%EC%A1%D1%B9&amp;month=4&amp;year=2020&amp;thetype=%A7%BA%CB%B9%E8%C7%C2%A7%D2%B9"/>
    <hyperlink ref="E1235" r:id="rId1228" display="http://hfo63.cfo.in.th/CheckDataDtl.aspx?orgid=04789&amp;balance=%A7%BA%B4%D8%C5%3Cbr/%3E%A7%BA%CA%D1%C1%BE%D1%B9%B8%EC%A1%D1%B9&amp;month=4&amp;year=2020&amp;thetype=%A7%BA%CB%B9%E8%C7%C2%A7%D2%B9"/>
    <hyperlink ref="E1236" r:id="rId1229" display="http://hfo63.cfo.in.th/CheckDataDtl.aspx?orgid=04789&amp;balance=%A7%BA%B4%D8%C5%3Cbr/%3E%A7%BA%CA%D1%C1%BE%D1%B9%B8%EC%A1%D1%B9&amp;month=4&amp;year=2020&amp;thetype=%A7%BA%CB%B9%E8%C7%C2%A7%D2%B9"/>
    <hyperlink ref="E1237" r:id="rId1230" display="http://hfo63.cfo.in.th/CheckDataDtl.aspx?orgid=04790&amp;balance=%A7%BA%B4%D8%C5%3Cbr/%3E%A7%BA%CA%D1%C1%BE%D1%B9%B8%EC%A1%D1%B9&amp;month=4&amp;year=2020&amp;thetype=%A7%BA%CB%B9%E8%C7%C2%A7%D2%B9"/>
    <hyperlink ref="E1238" r:id="rId1231" display="http://hfo63.cfo.in.th/CheckDataDtl.aspx?orgid=04790&amp;balance=%A7%BA%B4%D8%C5%3Cbr/%3E%A7%BA%CA%D1%C1%BE%D1%B9%B8%EC%A1%D1%B9&amp;month=4&amp;year=2020&amp;thetype=%A7%BA%CB%B9%E8%C7%C2%A7%D2%B9"/>
    <hyperlink ref="E1239" r:id="rId1232" display="http://hfo63.cfo.in.th/CheckDataDtl.aspx?orgid=04791&amp;balance=%A7%BA%B4%D8%C5%3Cbr/%3E%A7%BA%CA%D1%C1%BE%D1%B9%B8%EC%A1%D1%B9&amp;month=4&amp;year=2020&amp;thetype=%A7%BA%CB%B9%E8%C7%C2%A7%D2%B9"/>
    <hyperlink ref="E1240" r:id="rId1233" display="http://hfo63.cfo.in.th/CheckDataDtl.aspx?orgid=04791&amp;balance=%A7%BA%B4%D8%C5%3Cbr/%3E%A7%BA%CA%D1%C1%BE%D1%B9%B8%EC%A1%D1%B9&amp;month=4&amp;year=2020&amp;thetype=%A7%BA%CB%B9%E8%C7%C2%A7%D2%B9"/>
    <hyperlink ref="E1241" r:id="rId1234" display="http://hfo63.cfo.in.th/CheckDataDtl.aspx?orgid=04792&amp;balance=%A7%BA%B4%D8%C5%3Cbr/%3E%A7%BA%CA%D1%C1%BE%D1%B9%B8%EC%A1%D1%B9&amp;month=4&amp;year=2020&amp;thetype=%A7%BA%CB%B9%E8%C7%C2%A7%D2%B9"/>
    <hyperlink ref="E1242" r:id="rId1235" display="http://hfo63.cfo.in.th/CheckDataDtl.aspx?orgid=04792&amp;balance=%A7%BA%B4%D8%C5%3Cbr/%3E%A7%BA%CA%D1%C1%BE%D1%B9%B8%EC%A1%D1%B9&amp;month=4&amp;year=2020&amp;thetype=%A7%BA%CB%B9%E8%C7%C2%A7%D2%B9"/>
    <hyperlink ref="E1243" r:id="rId1236" display="http://hfo63.cfo.in.th/CheckDataDtl.aspx?orgid=04793&amp;balance=%A7%BA%B4%D8%C5%3Cbr/%3E%A7%BA%CA%D1%C1%BE%D1%B9%B8%EC%A1%D1%B9&amp;month=4&amp;year=2020&amp;thetype=%A7%BA%CB%B9%E8%C7%C2%A7%D2%B9"/>
    <hyperlink ref="E1244" r:id="rId1237" display="http://hfo63.cfo.in.th/CheckDataDtl.aspx?orgid=04793&amp;balance=%A7%BA%B4%D8%C5%3Cbr/%3E%A7%BA%CA%D1%C1%BE%D1%B9%B8%EC%A1%D1%B9&amp;month=4&amp;year=2020&amp;thetype=%A7%BA%CB%B9%E8%C7%C2%A7%D2%B9"/>
    <hyperlink ref="E1245" r:id="rId1238" display="http://hfo63.cfo.in.th/CheckDataDtl.aspx?orgid=04794&amp;balance=%A7%BA%B4%D8%C5%3Cbr/%3E%A7%BA%CA%D1%C1%BE%D1%B9%B8%EC%A1%D1%B9&amp;month=4&amp;year=2020&amp;thetype=%A7%BA%CB%B9%E8%C7%C2%A7%D2%B9"/>
    <hyperlink ref="E1246" r:id="rId1239" display="http://hfo63.cfo.in.th/CheckDataDtl.aspx?orgid=04794&amp;balance=%A7%BA%B4%D8%C5%3Cbr/%3E%A7%BA%CA%D1%C1%BE%D1%B9%B8%EC%A1%D1%B9&amp;month=4&amp;year=2020&amp;thetype=%A7%BA%CB%B9%E8%C7%C2%A7%D2%B9"/>
    <hyperlink ref="E1247" r:id="rId1240" display="http://hfo63.cfo.in.th/CheckDataDtl.aspx?orgid=04795&amp;balance=%A7%BA%B4%D8%C5%3Cbr/%3E%A7%BA%CA%D1%C1%BE%D1%B9%B8%EC%A1%D1%B9&amp;month=4&amp;year=2020&amp;thetype=%A7%BA%CB%B9%E8%C7%C2%A7%D2%B9"/>
    <hyperlink ref="E1248" r:id="rId1241" display="http://hfo63.cfo.in.th/CheckDataDtl.aspx?orgid=04795&amp;balance=%A7%BA%B4%D8%C5%3Cbr/%3E%A7%BA%CA%D1%C1%BE%D1%B9%B8%EC%A1%D1%B9&amp;month=4&amp;year=2020&amp;thetype=%A7%BA%CB%B9%E8%C7%C2%A7%D2%B9"/>
    <hyperlink ref="E1249" r:id="rId1242" display="http://hfo63.cfo.in.th/CheckDataDtl.aspx?orgid=04796&amp;balance=%A7%BA%B4%D8%C5%3Cbr/%3E%A7%BA%CA%D1%C1%BE%D1%B9%B8%EC%A1%D1%B9&amp;month=4&amp;year=2020&amp;thetype=%A7%BA%CB%B9%E8%C7%C2%A7%D2%B9"/>
    <hyperlink ref="E1250" r:id="rId1243" display="http://hfo63.cfo.in.th/CheckDataDtl.aspx?orgid=04796&amp;balance=%A7%BA%B4%D8%C5%3Cbr/%3E%A7%BA%CA%D1%C1%BE%D1%B9%B8%EC%A1%D1%B9&amp;month=4&amp;year=2020&amp;thetype=%A7%BA%CB%B9%E8%C7%C2%A7%D2%B9"/>
    <hyperlink ref="E1251" r:id="rId1244" display="http://hfo63.cfo.in.th/CheckDataDtl.aspx?orgid=04797&amp;balance=%A7%BA%B4%D8%C5%3Cbr/%3E%A7%BA%CA%D1%C1%BE%D1%B9%B8%EC%A1%D1%B9&amp;month=4&amp;year=2020&amp;thetype=%A7%BA%CB%B9%E8%C7%C2%A7%D2%B9"/>
    <hyperlink ref="E1252" r:id="rId1245" display="http://hfo63.cfo.in.th/CheckDataDtl.aspx?orgid=04797&amp;balance=%A7%BA%B4%D8%C5%3Cbr/%3E%A7%BA%CA%D1%C1%BE%D1%B9%B8%EC%A1%D1%B9&amp;month=4&amp;year=2020&amp;thetype=%A7%BA%CB%B9%E8%C7%C2%A7%D2%B9"/>
    <hyperlink ref="E1253" r:id="rId1246" display="http://hfo63.cfo.in.th/CheckDataDtl.aspx?orgid=04798&amp;balance=%A7%BA%B4%D8%C5%3Cbr/%3E%A7%BA%CA%D1%C1%BE%D1%B9%B8%EC%A1%D1%B9&amp;month=4&amp;year=2020&amp;thetype=%A7%BA%CB%B9%E8%C7%C2%A7%D2%B9"/>
    <hyperlink ref="E1254" r:id="rId1247" display="http://hfo63.cfo.in.th/CheckDataDtl.aspx?orgid=04798&amp;balance=%A7%BA%B4%D8%C5%3Cbr/%3E%A7%BA%CA%D1%C1%BE%D1%B9%B8%EC%A1%D1%B9&amp;month=4&amp;year=2020&amp;thetype=%A7%BA%CB%B9%E8%C7%C2%A7%D2%B9"/>
    <hyperlink ref="E1255" r:id="rId1248" display="http://hfo63.cfo.in.th/CheckDataDtl.aspx?orgid=04799&amp;balance=%A7%BA%B4%D8%C5%3Cbr/%3E%A7%BA%CA%D1%C1%BE%D1%B9%B8%EC%A1%D1%B9&amp;month=4&amp;year=2020&amp;thetype=%A7%BA%CB%B9%E8%C7%C2%A7%D2%B9"/>
    <hyperlink ref="E1256" r:id="rId1249" display="http://hfo63.cfo.in.th/CheckDataDtl.aspx?orgid=04799&amp;balance=%A7%BA%B4%D8%C5%3Cbr/%3E%A7%BA%CA%D1%C1%BE%D1%B9%B8%EC%A1%D1%B9&amp;month=4&amp;year=2020&amp;thetype=%A7%BA%CB%B9%E8%C7%C2%A7%D2%B9"/>
    <hyperlink ref="E1257" r:id="rId1250" display="http://hfo63.cfo.in.th/CheckDataDtl.aspx?orgid=04800&amp;balance=%A7%BA%B4%D8%C5%3Cbr/%3E%A7%BA%CA%D1%C1%BE%D1%B9%B8%EC%A1%D1%B9&amp;month=4&amp;year=2020&amp;thetype=%A7%BA%CB%B9%E8%C7%C2%A7%D2%B9"/>
    <hyperlink ref="E1258" r:id="rId1251" display="http://hfo63.cfo.in.th/CheckDataDtl.aspx?orgid=04800&amp;balance=%A7%BA%B4%D8%C5%3Cbr/%3E%A7%BA%CA%D1%C1%BE%D1%B9%B8%EC%A1%D1%B9&amp;month=4&amp;year=2020&amp;thetype=%A7%BA%CB%B9%E8%C7%C2%A7%D2%B9"/>
    <hyperlink ref="E1259" r:id="rId1252" display="http://hfo63.cfo.in.th/CheckDataDtl.aspx?orgid=04801&amp;balance=%A7%BA%B4%D8%C5%3Cbr/%3E%A7%BA%CA%D1%C1%BE%D1%B9%B8%EC%A1%D1%B9&amp;month=4&amp;year=2020&amp;thetype=%A7%BA%CB%B9%E8%C7%C2%A7%D2%B9"/>
    <hyperlink ref="E1260" r:id="rId1253" display="http://hfo63.cfo.in.th/CheckDataDtl.aspx?orgid=04801&amp;balance=%A7%BA%B4%D8%C5%3Cbr/%3E%A7%BA%CA%D1%C1%BE%D1%B9%B8%EC%A1%D1%B9&amp;month=4&amp;year=2020&amp;thetype=%A7%BA%CB%B9%E8%C7%C2%A7%D2%B9"/>
    <hyperlink ref="E1261" r:id="rId1254" display="http://hfo63.cfo.in.th/CheckDataDtl.aspx?orgid=04802&amp;balance=%A7%BA%B4%D8%C5%3Cbr/%3E%A7%BA%CA%D1%C1%BE%D1%B9%B8%EC%A1%D1%B9&amp;month=4&amp;year=2020&amp;thetype=%A7%BA%CB%B9%E8%C7%C2%A7%D2%B9"/>
    <hyperlink ref="E1262" r:id="rId1255" display="http://hfo63.cfo.in.th/CheckDataDtl.aspx?orgid=04802&amp;balance=%A7%BA%B4%D8%C5%3Cbr/%3E%A7%BA%CA%D1%C1%BE%D1%B9%B8%EC%A1%D1%B9&amp;month=4&amp;year=2020&amp;thetype=%A7%BA%CB%B9%E8%C7%C2%A7%D2%B9"/>
    <hyperlink ref="E1263" r:id="rId1256" display="http://hfo63.cfo.in.th/CheckDataDtl.aspx?orgid=04803&amp;balance=%A7%BA%B4%D8%C5%3Cbr/%3E%A7%BA%CA%D1%C1%BE%D1%B9%B8%EC%A1%D1%B9&amp;month=4&amp;year=2020&amp;thetype=%A7%BA%CB%B9%E8%C7%C2%A7%D2%B9"/>
    <hyperlink ref="E1264" r:id="rId1257" display="http://hfo63.cfo.in.th/CheckDataDtl.aspx?orgid=04803&amp;balance=%A7%BA%B4%D8%C5%3Cbr/%3E%A7%BA%CA%D1%C1%BE%D1%B9%B8%EC%A1%D1%B9&amp;month=4&amp;year=2020&amp;thetype=%A7%BA%CB%B9%E8%C7%C2%A7%D2%B9"/>
    <hyperlink ref="E1265" r:id="rId1258" display="http://hfo63.cfo.in.th/CheckDataDtl.aspx?orgid=04804&amp;balance=%A7%BA%B4%D8%C5%3Cbr/%3E%A7%BA%E4%C1%E8%CA%D1%C1%BE%D1%B9%B8%EC%A1%D1%B9&amp;month=4&amp;year=2020&amp;thetype=%A7%BA%CB%B9%E8%C7%C2%A7%D2%B9"/>
    <hyperlink ref="E1266" r:id="rId1259" display="http://hfo63.cfo.in.th/CheckDataDtl.aspx?orgid=04804&amp;balance=%A7%BA%B4%D8%C5%3Cbr/%3E%A7%BA%E4%C1%E8%CA%D1%C1%BE%D1%B9%B8%EC%A1%D1%B9&amp;month=4&amp;year=2020&amp;thetype=%A7%BA%CB%B9%E8%C7%C2%A7%D2%B9"/>
    <hyperlink ref="E1267" r:id="rId1260" display="http://hfo63.cfo.in.th/CheckDataDtl.aspx?orgid=04805&amp;balance=%A7%BA%B4%D8%C5%3Cbr/%3E%A7%BA%CA%D1%C1%BE%D1%B9%B8%EC%A1%D1%B9&amp;month=4&amp;year=2020&amp;thetype=%A7%BA%CB%B9%E8%C7%C2%A7%D2%B9"/>
    <hyperlink ref="E1268" r:id="rId1261" display="http://hfo63.cfo.in.th/CheckDataDtl.aspx?orgid=04805&amp;balance=%A7%BA%B4%D8%C5%3Cbr/%3E%A7%BA%CA%D1%C1%BE%D1%B9%B8%EC%A1%D1%B9&amp;month=4&amp;year=2020&amp;thetype=%A7%BA%CB%B9%E8%C7%C2%A7%D2%B9"/>
    <hyperlink ref="E1269" r:id="rId1262" display="http://hfo63.cfo.in.th/CheckDataDtl.aspx?orgid=04806&amp;balance=%A7%BA%B4%D8%C5%3Cbr/%3E%A7%BA%E4%C1%E8%CA%D1%C1%BE%D1%B9%B8%EC%A1%D1%B9&amp;month=4&amp;year=2020&amp;thetype=%A7%BA%CB%B9%E8%C7%C2%A7%D2%B9"/>
    <hyperlink ref="E1270" r:id="rId1263" display="http://hfo63.cfo.in.th/CheckDataDtl.aspx?orgid=04806&amp;balance=%A7%BA%B4%D8%C5%3Cbr/%3E%A7%BA%E4%C1%E8%CA%D1%C1%BE%D1%B9%B8%EC%A1%D1%B9&amp;month=4&amp;year=2020&amp;thetype=%A7%BA%CB%B9%E8%C7%C2%A7%D2%B9"/>
    <hyperlink ref="E1271" r:id="rId1264" display="http://hfo63.cfo.in.th/CheckDataDtl.aspx?orgid=04807&amp;balance=%A7%BA%B4%D8%C5%3Cbr/%3E%A7%BA%CA%D1%C1%BE%D1%B9%B8%EC%A1%D1%B9&amp;month=4&amp;year=2020&amp;thetype=%A7%BA%CB%B9%E8%C7%C2%A7%D2%B9"/>
    <hyperlink ref="E1272" r:id="rId1265" display="http://hfo63.cfo.in.th/CheckDataDtl.aspx?orgid=04807&amp;balance=%A7%BA%B4%D8%C5%3Cbr/%3E%A7%BA%CA%D1%C1%BE%D1%B9%B8%EC%A1%D1%B9&amp;month=4&amp;year=2020&amp;thetype=%A7%BA%CB%B9%E8%C7%C2%A7%D2%B9"/>
    <hyperlink ref="E1273" r:id="rId1266" display="http://hfo63.cfo.in.th/CheckDataDtl.aspx?orgid=04808&amp;balance=%A7%BA%B4%D8%C5%3Cbr/%3E%A7%BA%CA%D1%C1%BE%D1%B9%B8%EC%A1%D1%B9&amp;month=4&amp;year=2020&amp;thetype=%A7%BA%CB%B9%E8%C7%C2%A7%D2%B9"/>
    <hyperlink ref="E1274" r:id="rId1267" display="http://hfo63.cfo.in.th/CheckDataDtl.aspx?orgid=04808&amp;balance=%A7%BA%B4%D8%C5%3Cbr/%3E%A7%BA%CA%D1%C1%BE%D1%B9%B8%EC%A1%D1%B9&amp;month=4&amp;year=2020&amp;thetype=%A7%BA%CB%B9%E8%C7%C2%A7%D2%B9"/>
    <hyperlink ref="E1275" r:id="rId1268" display="http://hfo63.cfo.in.th/CheckDataDtl.aspx?orgid=04828&amp;balance=%A7%BA%B4%D8%C5%3Cbr/%3E%A7%BA%CA%D1%C1%BE%D1%B9%B8%EC%A1%D1%B9&amp;month=4&amp;year=2020&amp;thetype=%A7%BA%CB%B9%E8%C7%C2%A7%D2%B9"/>
    <hyperlink ref="E1276" r:id="rId1269" display="http://hfo63.cfo.in.th/CheckDataDtl.aspx?orgid=04828&amp;balance=%A7%BA%B4%D8%C5%3Cbr/%3E%A7%BA%CA%D1%C1%BE%D1%B9%B8%EC%A1%D1%B9&amp;month=4&amp;year=2020&amp;thetype=%A7%BA%CB%B9%E8%C7%C2%A7%D2%B9"/>
    <hyperlink ref="E1277" r:id="rId1270" display="http://hfo63.cfo.in.th/CheckDataDtl.aspx?orgid=04829&amp;balance=%A7%BA%B4%D8%C5%3Cbr/%3E%A7%BA%CA%D1%C1%BE%D1%B9%B8%EC%A1%D1%B9&amp;month=4&amp;year=2020&amp;thetype=%A7%BA%CB%B9%E8%C7%C2%A7%D2%B9"/>
    <hyperlink ref="E1278" r:id="rId1271" display="http://hfo63.cfo.in.th/CheckDataDtl.aspx?orgid=04829&amp;balance=%A7%BA%B4%D8%C5%3Cbr/%3E%A7%BA%CA%D1%C1%BE%D1%B9%B8%EC%A1%D1%B9&amp;month=4&amp;year=2020&amp;thetype=%A7%BA%CB%B9%E8%C7%C2%A7%D2%B9"/>
    <hyperlink ref="E1279" r:id="rId1272" display="http://hfo63.cfo.in.th/CheckDataDtl.aspx?orgid=04830&amp;balance=%A7%BA%B4%D8%C5%3Cbr/%3E%A7%BA%CA%D1%C1%BE%D1%B9%B8%EC%A1%D1%B9&amp;month=4&amp;year=2020&amp;thetype=%A7%BA%CB%B9%E8%C7%C2%A7%D2%B9"/>
    <hyperlink ref="E1280" r:id="rId1273" display="http://hfo63.cfo.in.th/CheckDataDtl.aspx?orgid=04830&amp;balance=%A7%BA%B4%D8%C5%3Cbr/%3E%A7%BA%CA%D1%C1%BE%D1%B9%B8%EC%A1%D1%B9&amp;month=4&amp;year=2020&amp;thetype=%A7%BA%CB%B9%E8%C7%C2%A7%D2%B9"/>
    <hyperlink ref="E1281" r:id="rId1274" display="http://hfo63.cfo.in.th/CheckDataDtl.aspx?orgid=04831&amp;balance=%A7%BA%B4%D8%C5%3Cbr/%3E%A7%BA%CA%D1%C1%BE%D1%B9%B8%EC%A1%D1%B9&amp;month=4&amp;year=2020&amp;thetype=%A7%BA%CB%B9%E8%C7%C2%A7%D2%B9"/>
    <hyperlink ref="E1282" r:id="rId1275" display="http://hfo63.cfo.in.th/CheckDataDtl.aspx?orgid=04831&amp;balance=%A7%BA%B4%D8%C5%3Cbr/%3E%A7%BA%CA%D1%C1%BE%D1%B9%B8%EC%A1%D1%B9&amp;month=4&amp;year=2020&amp;thetype=%A7%BA%CB%B9%E8%C7%C2%A7%D2%B9"/>
    <hyperlink ref="E1283" r:id="rId1276" display="http://hfo63.cfo.in.th/CheckDataDtl.aspx?orgid=04832&amp;balance=%A7%BA%B4%D8%C5%3Cbr/%3E%A7%BA%CA%D1%C1%BE%D1%B9%B8%EC%A1%D1%B9&amp;month=4&amp;year=2020&amp;thetype=%A7%BA%CB%B9%E8%C7%C2%A7%D2%B9"/>
    <hyperlink ref="E1284" r:id="rId1277" display="http://hfo63.cfo.in.th/CheckDataDtl.aspx?orgid=04832&amp;balance=%A7%BA%B4%D8%C5%3Cbr/%3E%A7%BA%CA%D1%C1%BE%D1%B9%B8%EC%A1%D1%B9&amp;month=4&amp;year=2020&amp;thetype=%A7%BA%CB%B9%E8%C7%C2%A7%D2%B9"/>
    <hyperlink ref="E1285" r:id="rId1278" display="http://hfo63.cfo.in.th/CheckDataDtl.aspx?orgid=04833&amp;balance=%A7%BA%B4%D8%C5%3Cbr/%3E%A7%BA%CA%D1%C1%BE%D1%B9%B8%EC%A1%D1%B9&amp;month=4&amp;year=2020&amp;thetype=%A7%BA%CB%B9%E8%C7%C2%A7%D2%B9"/>
    <hyperlink ref="E1286" r:id="rId1279" display="http://hfo63.cfo.in.th/CheckDataDtl.aspx?orgid=04833&amp;balance=%A7%BA%B4%D8%C5%3Cbr/%3E%A7%BA%CA%D1%C1%BE%D1%B9%B8%EC%A1%D1%B9&amp;month=4&amp;year=2020&amp;thetype=%A7%BA%CB%B9%E8%C7%C2%A7%D2%B9"/>
    <hyperlink ref="E1287" r:id="rId1280" display="http://hfo63.cfo.in.th/CheckDataDtl.aspx?orgid=04834&amp;balance=%A7%BA%B4%D8%C5%3Cbr/%3E%A7%BA%CA%D1%C1%BE%D1%B9%B8%EC%A1%D1%B9&amp;month=4&amp;year=2020&amp;thetype=%A7%BA%CB%B9%E8%C7%C2%A7%D2%B9"/>
    <hyperlink ref="E1288" r:id="rId1281" display="http://hfo63.cfo.in.th/CheckDataDtl.aspx?orgid=04834&amp;balance=%A7%BA%B4%D8%C5%3Cbr/%3E%A7%BA%CA%D1%C1%BE%D1%B9%B8%EC%A1%D1%B9&amp;month=4&amp;year=2020&amp;thetype=%A7%BA%CB%B9%E8%C7%C2%A7%D2%B9"/>
    <hyperlink ref="E1289" r:id="rId1282" display="http://hfo63.cfo.in.th/CheckDataDtl.aspx?orgid=04835&amp;balance=%A7%BA%B4%D8%C5%3Cbr/%3E%A7%BA%CA%D1%C1%BE%D1%B9%B8%EC%A1%D1%B9&amp;month=4&amp;year=2020&amp;thetype=%A7%BA%CB%B9%E8%C7%C2%A7%D2%B9"/>
    <hyperlink ref="E1290" r:id="rId1283" display="http://hfo63.cfo.in.th/CheckDataDtl.aspx?orgid=04835&amp;balance=%A7%BA%B4%D8%C5%3Cbr/%3E%A7%BA%CA%D1%C1%BE%D1%B9%B8%EC%A1%D1%B9&amp;month=4&amp;year=2020&amp;thetype=%A7%BA%CB%B9%E8%C7%C2%A7%D2%B9"/>
    <hyperlink ref="E1291" r:id="rId1284" display="http://hfo63.cfo.in.th/CheckDataDtl.aspx?orgid=04836&amp;balance=%A7%BA%B4%D8%C5%3Cbr/%3E%A7%BA%CA%D1%C1%BE%D1%B9%B8%EC%A1%D1%B9&amp;month=4&amp;year=2020&amp;thetype=%A7%BA%CB%B9%E8%C7%C2%A7%D2%B9"/>
    <hyperlink ref="E1292" r:id="rId1285" display="http://hfo63.cfo.in.th/CheckDataDtl.aspx?orgid=04836&amp;balance=%A7%BA%B4%D8%C5%3Cbr/%3E%A7%BA%CA%D1%C1%BE%D1%B9%B8%EC%A1%D1%B9&amp;month=4&amp;year=2020&amp;thetype=%A7%BA%CB%B9%E8%C7%C2%A7%D2%B9"/>
    <hyperlink ref="E1293" r:id="rId1286" display="http://hfo63.cfo.in.th/CheckDataDtl.aspx?orgid=04837&amp;balance=%A7%BA%B4%D8%C5%3Cbr/%3E%A7%BA%CA%D1%C1%BE%D1%B9%B8%EC%A1%D1%B9&amp;month=4&amp;year=2020&amp;thetype=%A7%BA%CB%B9%E8%C7%C2%A7%D2%B9"/>
    <hyperlink ref="E1294" r:id="rId1287" display="http://hfo63.cfo.in.th/CheckDataDtl.aspx?orgid=04837&amp;balance=%A7%BA%B4%D8%C5%3Cbr/%3E%A7%BA%CA%D1%C1%BE%D1%B9%B8%EC%A1%D1%B9&amp;month=4&amp;year=2020&amp;thetype=%A7%BA%CB%B9%E8%C7%C2%A7%D2%B9"/>
    <hyperlink ref="E1295" r:id="rId1288" display="http://hfo63.cfo.in.th/CheckDataDtl.aspx?orgid=04838&amp;balance=%A7%BA%B4%D8%C5%3Cbr/%3E%A7%BA%CA%D1%C1%BE%D1%B9%B8%EC%A1%D1%B9&amp;month=4&amp;year=2020&amp;thetype=%A7%BA%CB%B9%E8%C7%C2%A7%D2%B9"/>
    <hyperlink ref="E1296" r:id="rId1289" display="http://hfo63.cfo.in.th/CheckDataDtl.aspx?orgid=04838&amp;balance=%A7%BA%B4%D8%C5%3Cbr/%3E%A7%BA%CA%D1%C1%BE%D1%B9%B8%EC%A1%D1%B9&amp;month=4&amp;year=2020&amp;thetype=%A7%BA%CB%B9%E8%C7%C2%A7%D2%B9"/>
    <hyperlink ref="E1297" r:id="rId1290" display="http://hfo63.cfo.in.th/CheckDataDtl.aspx?orgid=04839&amp;balance=%A7%BA%B4%D8%C5%3Cbr/%3E%A7%BA%CA%D1%C1%BE%D1%B9%B8%EC%A1%D1%B9&amp;month=4&amp;year=2020&amp;thetype=%A7%BA%CB%B9%E8%C7%C2%A7%D2%B9"/>
    <hyperlink ref="E1298" r:id="rId1291" display="http://hfo63.cfo.in.th/CheckDataDtl.aspx?orgid=04839&amp;balance=%A7%BA%B4%D8%C5%3Cbr/%3E%A7%BA%CA%D1%C1%BE%D1%B9%B8%EC%A1%D1%B9&amp;month=4&amp;year=2020&amp;thetype=%A7%BA%CB%B9%E8%C7%C2%A7%D2%B9"/>
    <hyperlink ref="E1299" r:id="rId1292" display="http://hfo63.cfo.in.th/CheckDataDtl.aspx?orgid=04840&amp;balance=%A7%BA%B4%D8%C5%3Cbr/%3E%A7%BA%CA%D1%C1%BE%D1%B9%B8%EC%A1%D1%B9&amp;month=4&amp;year=2020&amp;thetype=%A7%BA%CB%B9%E8%C7%C2%A7%D2%B9"/>
    <hyperlink ref="E1300" r:id="rId1293" display="http://hfo63.cfo.in.th/CheckDataDtl.aspx?orgid=04840&amp;balance=%A7%BA%B4%D8%C5%3Cbr/%3E%A7%BA%CA%D1%C1%BE%D1%B9%B8%EC%A1%D1%B9&amp;month=4&amp;year=2020&amp;thetype=%A7%BA%CB%B9%E8%C7%C2%A7%D2%B9"/>
    <hyperlink ref="E1301" r:id="rId1294" display="http://hfo63.cfo.in.th/CheckDataDtl.aspx?orgid=04841&amp;balance=%A7%BA%B4%D8%C5%3Cbr/%3E%A7%BA%CA%D1%C1%BE%D1%B9%B8%EC%A1%D1%B9&amp;month=4&amp;year=2020&amp;thetype=%A7%BA%CB%B9%E8%C7%C2%A7%D2%B9"/>
    <hyperlink ref="E1302" r:id="rId1295" display="http://hfo63.cfo.in.th/CheckDataDtl.aspx?orgid=04841&amp;balance=%A7%BA%B4%D8%C5%3Cbr/%3E%A7%BA%CA%D1%C1%BE%D1%B9%B8%EC%A1%D1%B9&amp;month=4&amp;year=2020&amp;thetype=%A7%BA%CB%B9%E8%C7%C2%A7%D2%B9"/>
    <hyperlink ref="E1303" r:id="rId1296" display="http://hfo63.cfo.in.th/CheckDataDtl.aspx?orgid=04842&amp;balance=%A7%BA%B4%D8%C5%3Cbr/%3E%A7%BA%CA%D1%C1%BE%D1%B9%B8%EC%A1%D1%B9&amp;month=4&amp;year=2020&amp;thetype=%A7%BA%CB%B9%E8%C7%C2%A7%D2%B9"/>
    <hyperlink ref="E1304" r:id="rId1297" display="http://hfo63.cfo.in.th/CheckDataDtl.aspx?orgid=04842&amp;balance=%A7%BA%B4%D8%C5%3Cbr/%3E%A7%BA%CA%D1%C1%BE%D1%B9%B8%EC%A1%D1%B9&amp;month=4&amp;year=2020&amp;thetype=%A7%BA%CB%B9%E8%C7%C2%A7%D2%B9"/>
    <hyperlink ref="E1305" r:id="rId1298" display="http://hfo63.cfo.in.th/CheckDataDtl.aspx?orgid=04853&amp;balance=%A7%BA%B4%D8%C5%3Cbr/%3E%A7%BA%CA%D1%C1%BE%D1%B9%B8%EC%A1%D1%B9&amp;month=4&amp;year=2020&amp;thetype=%A7%BA%CB%B9%E8%C7%C2%A7%D2%B9"/>
    <hyperlink ref="E1306" r:id="rId1299" display="http://hfo63.cfo.in.th/CheckDataDtl.aspx?orgid=04853&amp;balance=%A7%BA%B4%D8%C5%3Cbr/%3E%A7%BA%CA%D1%C1%BE%D1%B9%B8%EC%A1%D1%B9&amp;month=4&amp;year=2020&amp;thetype=%A7%BA%CB%B9%E8%C7%C2%A7%D2%B9"/>
    <hyperlink ref="E1307" r:id="rId1300" display="http://hfo63.cfo.in.th/CheckDataDtl.aspx?orgid=04854&amp;balance=%A7%BA%B4%D8%C5%3Cbr/%3E%A7%BA%CA%D1%C1%BE%D1%B9%B8%EC%A1%D1%B9&amp;month=4&amp;year=2020&amp;thetype=%A7%BA%CB%B9%E8%C7%C2%A7%D2%B9"/>
    <hyperlink ref="E1308" r:id="rId1301" display="http://hfo63.cfo.in.th/CheckDataDtl.aspx?orgid=04854&amp;balance=%A7%BA%B4%D8%C5%3Cbr/%3E%A7%BA%CA%D1%C1%BE%D1%B9%B8%EC%A1%D1%B9&amp;month=4&amp;year=2020&amp;thetype=%A7%BA%CB%B9%E8%C7%C2%A7%D2%B9"/>
    <hyperlink ref="E1309" r:id="rId1302" display="http://hfo63.cfo.in.th/CheckDataDtl.aspx?orgid=04855&amp;balance=%A7%BA%B4%D8%C5%3Cbr/%3E%A7%BA%CA%D1%C1%BE%D1%B9%B8%EC%A1%D1%B9&amp;month=4&amp;year=2020&amp;thetype=%A7%BA%CB%B9%E8%C7%C2%A7%D2%B9"/>
    <hyperlink ref="E1310" r:id="rId1303" display="http://hfo63.cfo.in.th/CheckDataDtl.aspx?orgid=04855&amp;balance=%A7%BA%B4%D8%C5%3Cbr/%3E%A7%BA%CA%D1%C1%BE%D1%B9%B8%EC%A1%D1%B9&amp;month=4&amp;year=2020&amp;thetype=%A7%BA%CB%B9%E8%C7%C2%A7%D2%B9"/>
    <hyperlink ref="E1311" r:id="rId1304" display="http://hfo63.cfo.in.th/CheckDataDtl.aspx?orgid=04857&amp;balance=%A7%BA%B4%D8%C5%3Cbr/%3E%A7%BA%CA%D1%C1%BE%D1%B9%B8%EC%A1%D1%B9&amp;month=4&amp;year=2020&amp;thetype=%A7%BA%CB%B9%E8%C7%C2%A7%D2%B9"/>
    <hyperlink ref="E1312" r:id="rId1305" display="http://hfo63.cfo.in.th/CheckDataDtl.aspx?orgid=04857&amp;balance=%A7%BA%B4%D8%C5%3Cbr/%3E%A7%BA%CA%D1%C1%BE%D1%B9%B8%EC%A1%D1%B9&amp;month=4&amp;year=2020&amp;thetype=%A7%BA%CB%B9%E8%C7%C2%A7%D2%B9"/>
    <hyperlink ref="E1313" r:id="rId1306" display="http://hfo63.cfo.in.th/CheckDataDtl.aspx?orgid=04858&amp;balance=%A7%BA%B4%D8%C5%3Cbr/%3E%A7%BA%CA%D1%C1%BE%D1%B9%B8%EC%A1%D1%B9&amp;month=4&amp;year=2020&amp;thetype=%A7%BA%CB%B9%E8%C7%C2%A7%D2%B9"/>
    <hyperlink ref="E1314" r:id="rId1307" display="http://hfo63.cfo.in.th/CheckDataDtl.aspx?orgid=04858&amp;balance=%A7%BA%B4%D8%C5%3Cbr/%3E%A7%BA%CA%D1%C1%BE%D1%B9%B8%EC%A1%D1%B9&amp;month=4&amp;year=2020&amp;thetype=%A7%BA%CB%B9%E8%C7%C2%A7%D2%B9"/>
    <hyperlink ref="E1315" r:id="rId1308" display="http://hfo63.cfo.in.th/CheckDataDtl.aspx?orgid=04859&amp;balance=%A7%BA%B4%D8%C5%3Cbr/%3E%A7%BA%CA%D1%C1%BE%D1%B9%B8%EC%A1%D1%B9&amp;month=4&amp;year=2020&amp;thetype=%A7%BA%CB%B9%E8%C7%C2%A7%D2%B9"/>
    <hyperlink ref="E1316" r:id="rId1309" display="http://hfo63.cfo.in.th/CheckDataDtl.aspx?orgid=04859&amp;balance=%A7%BA%B4%D8%C5%3Cbr/%3E%A7%BA%CA%D1%C1%BE%D1%B9%B8%EC%A1%D1%B9&amp;month=4&amp;year=2020&amp;thetype=%A7%BA%CB%B9%E8%C7%C2%A7%D2%B9"/>
    <hyperlink ref="E1317" r:id="rId1310" display="http://hfo63.cfo.in.th/CheckDataDtl.aspx?orgid=04860&amp;balance=%A7%BA%B4%D8%C5%3Cbr/%3E%A7%BA%CA%D1%C1%BE%D1%B9%B8%EC%A1%D1%B9&amp;month=4&amp;year=2020&amp;thetype=%A7%BA%CB%B9%E8%C7%C2%A7%D2%B9"/>
    <hyperlink ref="E1318" r:id="rId1311" display="http://hfo63.cfo.in.th/CheckDataDtl.aspx?orgid=04860&amp;balance=%A7%BA%B4%D8%C5%3Cbr/%3E%A7%BA%CA%D1%C1%BE%D1%B9%B8%EC%A1%D1%B9&amp;month=4&amp;year=2020&amp;thetype=%A7%BA%CB%B9%E8%C7%C2%A7%D2%B9"/>
    <hyperlink ref="E1319" r:id="rId1312" display="http://hfo63.cfo.in.th/CheckDataDtl.aspx?orgid=04861&amp;balance=%A7%BA%B4%D8%C5%3Cbr/%3E%A7%BA%CA%D1%C1%BE%D1%B9%B8%EC%A1%D1%B9&amp;month=4&amp;year=2020&amp;thetype=%A7%BA%CB%B9%E8%C7%C2%A7%D2%B9"/>
    <hyperlink ref="E1320" r:id="rId1313" display="http://hfo63.cfo.in.th/CheckDataDtl.aspx?orgid=04861&amp;balance=%A7%BA%B4%D8%C5%3Cbr/%3E%A7%BA%CA%D1%C1%BE%D1%B9%B8%EC%A1%D1%B9&amp;month=4&amp;year=2020&amp;thetype=%A7%BA%CB%B9%E8%C7%C2%A7%D2%B9"/>
    <hyperlink ref="E1321" r:id="rId1314" display="http://hfo63.cfo.in.th/CheckDataDtl.aspx?orgid=04862&amp;balance=%A7%BA%B4%D8%C5%3Cbr/%3E%A7%BA%CA%D1%C1%BE%D1%B9%B8%EC%A1%D1%B9&amp;month=4&amp;year=2020&amp;thetype=%A7%BA%CB%B9%E8%C7%C2%A7%D2%B9"/>
    <hyperlink ref="E1322" r:id="rId1315" display="http://hfo63.cfo.in.th/CheckDataDtl.aspx?orgid=04862&amp;balance=%A7%BA%B4%D8%C5%3Cbr/%3E%A7%BA%CA%D1%C1%BE%D1%B9%B8%EC%A1%D1%B9&amp;month=4&amp;year=2020&amp;thetype=%A7%BA%CB%B9%E8%C7%C2%A7%D2%B9"/>
    <hyperlink ref="E1323" r:id="rId1316" display="http://hfo63.cfo.in.th/CheckDataDtl.aspx?orgid=04864&amp;balance=%A7%BA%B4%D8%C5%3Cbr/%3E%A7%BA%CA%D1%C1%BE%D1%B9%B8%EC%A1%D1%B9&amp;month=4&amp;year=2020&amp;thetype=%A7%BA%CB%B9%E8%C7%C2%A7%D2%B9"/>
    <hyperlink ref="E1324" r:id="rId1317" display="http://hfo63.cfo.in.th/CheckDataDtl.aspx?orgid=04864&amp;balance=%A7%BA%B4%D8%C5%3Cbr/%3E%A7%BA%CA%D1%C1%BE%D1%B9%B8%EC%A1%D1%B9&amp;month=4&amp;year=2020&amp;thetype=%A7%BA%CB%B9%E8%C7%C2%A7%D2%B9"/>
    <hyperlink ref="E1325" r:id="rId1318" display="http://hfo63.cfo.in.th/CheckDataDtl.aspx?orgid=04865&amp;balance=%A7%BA%B4%D8%C5%3Cbr/%3E%A7%BA%CA%D1%C1%BE%D1%B9%B8%EC%A1%D1%B9&amp;month=4&amp;year=2020&amp;thetype=%A7%BA%CB%B9%E8%C7%C2%A7%D2%B9"/>
    <hyperlink ref="E1326" r:id="rId1319" display="http://hfo63.cfo.in.th/CheckDataDtl.aspx?orgid=04865&amp;balance=%A7%BA%B4%D8%C5%3Cbr/%3E%A7%BA%CA%D1%C1%BE%D1%B9%B8%EC%A1%D1%B9&amp;month=4&amp;year=2020&amp;thetype=%A7%BA%CB%B9%E8%C7%C2%A7%D2%B9"/>
    <hyperlink ref="E1327" r:id="rId1320" display="http://hfo63.cfo.in.th/CheckDataDtl.aspx?orgid=04866&amp;balance=%A7%BA%B4%D8%C5%3Cbr/%3E%A7%BA%CA%D1%C1%BE%D1%B9%B8%EC%A1%D1%B9&amp;month=4&amp;year=2020&amp;thetype=%A7%BA%CB%B9%E8%C7%C2%A7%D2%B9"/>
    <hyperlink ref="E1328" r:id="rId1321" display="http://hfo63.cfo.in.th/CheckDataDtl.aspx?orgid=04866&amp;balance=%A7%BA%B4%D8%C5%3Cbr/%3E%A7%BA%CA%D1%C1%BE%D1%B9%B8%EC%A1%D1%B9&amp;month=4&amp;year=2020&amp;thetype=%A7%BA%CB%B9%E8%C7%C2%A7%D2%B9"/>
    <hyperlink ref="E1329" r:id="rId1322" display="http://hfo63.cfo.in.th/CheckDataDtl.aspx?orgid=04867&amp;balance=%A7%BA%B4%D8%C5%3Cbr/%3E%A7%BA%CA%D1%C1%BE%D1%B9%B8%EC%A1%D1%B9&amp;month=4&amp;year=2020&amp;thetype=%A7%BA%CB%B9%E8%C7%C2%A7%D2%B9"/>
    <hyperlink ref="E1330" r:id="rId1323" display="http://hfo63.cfo.in.th/CheckDataDtl.aspx?orgid=04867&amp;balance=%A7%BA%B4%D8%C5%3Cbr/%3E%A7%BA%CA%D1%C1%BE%D1%B9%B8%EC%A1%D1%B9&amp;month=4&amp;year=2020&amp;thetype=%A7%BA%CB%B9%E8%C7%C2%A7%D2%B9"/>
    <hyperlink ref="E1331" r:id="rId1324" display="http://hfo63.cfo.in.th/CheckDataDtl.aspx?orgid=04868&amp;balance=%A7%BA%B4%D8%C5%3Cbr/%3E%A7%BA%CA%D1%C1%BE%D1%B9%B8%EC%A1%D1%B9&amp;month=4&amp;year=2020&amp;thetype=%A7%BA%CB%B9%E8%C7%C2%A7%D2%B9"/>
    <hyperlink ref="E1332" r:id="rId1325" display="http://hfo63.cfo.in.th/CheckDataDtl.aspx?orgid=04868&amp;balance=%A7%BA%B4%D8%C5%3Cbr/%3E%A7%BA%CA%D1%C1%BE%D1%B9%B8%EC%A1%D1%B9&amp;month=4&amp;year=2020&amp;thetype=%A7%BA%CB%B9%E8%C7%C2%A7%D2%B9"/>
    <hyperlink ref="E1333" r:id="rId1326" display="http://hfo63.cfo.in.th/CheckDataDtl.aspx?orgid=04896&amp;balance=%A7%BA%B4%D8%C5%3Cbr/%3E%A7%BA%CA%D1%C1%BE%D1%B9%B8%EC%A1%D1%B9&amp;month=4&amp;year=2020&amp;thetype=%A7%BA%CB%B9%E8%C7%C2%A7%D2%B9"/>
    <hyperlink ref="E1334" r:id="rId1327" display="http://hfo63.cfo.in.th/CheckDataDtl.aspx?orgid=04896&amp;balance=%A7%BA%B4%D8%C5%3Cbr/%3E%A7%BA%CA%D1%C1%BE%D1%B9%B8%EC%A1%D1%B9&amp;month=4&amp;year=2020&amp;thetype=%A7%BA%CB%B9%E8%C7%C2%A7%D2%B9"/>
    <hyperlink ref="E1335" r:id="rId1328" display="http://hfo63.cfo.in.th/CheckDataDtl.aspx?orgid=04897&amp;balance=%A7%BA%B4%D8%C5%3Cbr/%3E%A7%BA%CA%D1%C1%BE%D1%B9%B8%EC%A1%D1%B9&amp;month=4&amp;year=2020&amp;thetype=%A7%BA%CB%B9%E8%C7%C2%A7%D2%B9"/>
    <hyperlink ref="E1336" r:id="rId1329" display="http://hfo63.cfo.in.th/CheckDataDtl.aspx?orgid=04897&amp;balance=%A7%BA%B4%D8%C5%3Cbr/%3E%A7%BA%CA%D1%C1%BE%D1%B9%B8%EC%A1%D1%B9&amp;month=4&amp;year=2020&amp;thetype=%A7%BA%CB%B9%E8%C7%C2%A7%D2%B9"/>
    <hyperlink ref="E1337" r:id="rId1330" display="http://hfo63.cfo.in.th/CheckDataDtl.aspx?orgid=04898&amp;balance=%A7%BA%B4%D8%C5%3Cbr/%3E%A7%BA%CA%D1%C1%BE%D1%B9%B8%EC%A1%D1%B9&amp;month=4&amp;year=2020&amp;thetype=%A7%BA%CB%B9%E8%C7%C2%A7%D2%B9"/>
    <hyperlink ref="E1338" r:id="rId1331" display="http://hfo63.cfo.in.th/CheckDataDtl.aspx?orgid=04898&amp;balance=%A7%BA%B4%D8%C5%3Cbr/%3E%A7%BA%CA%D1%C1%BE%D1%B9%B8%EC%A1%D1%B9&amp;month=4&amp;year=2020&amp;thetype=%A7%BA%CB%B9%E8%C7%C2%A7%D2%B9"/>
    <hyperlink ref="E1339" r:id="rId1332" display="http://hfo63.cfo.in.th/CheckDataDtl.aspx?orgid=04899&amp;balance=%A7%BA%B4%D8%C5%3Cbr/%3E%A7%BA%CA%D1%C1%BE%D1%B9%B8%EC%A1%D1%B9&amp;month=4&amp;year=2020&amp;thetype=%A7%BA%CB%B9%E8%C7%C2%A7%D2%B9"/>
    <hyperlink ref="E1340" r:id="rId1333" display="http://hfo63.cfo.in.th/CheckDataDtl.aspx?orgid=04899&amp;balance=%A7%BA%B4%D8%C5%3Cbr/%3E%A7%BA%CA%D1%C1%BE%D1%B9%B8%EC%A1%D1%B9&amp;month=4&amp;year=2020&amp;thetype=%A7%BA%CB%B9%E8%C7%C2%A7%D2%B9"/>
    <hyperlink ref="E1341" r:id="rId1334" display="http://hfo63.cfo.in.th/CheckDataDtl.aspx?orgid=04900&amp;balance=%A7%BA%B4%D8%C5%3Cbr/%3E%A7%BA%CA%D1%C1%BE%D1%B9%B8%EC%A1%D1%B9&amp;month=4&amp;year=2020&amp;thetype=%A7%BA%CB%B9%E8%C7%C2%A7%D2%B9"/>
    <hyperlink ref="E1342" r:id="rId1335" display="http://hfo63.cfo.in.th/CheckDataDtl.aspx?orgid=04900&amp;balance=%A7%BA%B4%D8%C5%3Cbr/%3E%A7%BA%CA%D1%C1%BE%D1%B9%B8%EC%A1%D1%B9&amp;month=4&amp;year=2020&amp;thetype=%A7%BA%CB%B9%E8%C7%C2%A7%D2%B9"/>
    <hyperlink ref="E1343" r:id="rId1336" display="http://hfo63.cfo.in.th/CheckDataDtl.aspx?orgid=04901&amp;balance=%A7%BA%B4%D8%C5%3Cbr/%3E%A7%BA%CA%D1%C1%BE%D1%B9%B8%EC%A1%D1%B9&amp;month=4&amp;year=2020&amp;thetype=%A7%BA%CB%B9%E8%C7%C2%A7%D2%B9"/>
    <hyperlink ref="E1344" r:id="rId1337" display="http://hfo63.cfo.in.th/CheckDataDtl.aspx?orgid=04901&amp;balance=%A7%BA%B4%D8%C5%3Cbr/%3E%A7%BA%CA%D1%C1%BE%D1%B9%B8%EC%A1%D1%B9&amp;month=4&amp;year=2020&amp;thetype=%A7%BA%CB%B9%E8%C7%C2%A7%D2%B9"/>
    <hyperlink ref="E1345" r:id="rId1338" display="http://hfo63.cfo.in.th/CheckDataDtl.aspx?orgid=04902&amp;balance=%A7%BA%B4%D8%C5%3Cbr/%3E%A7%BA%CA%D1%C1%BE%D1%B9%B8%EC%A1%D1%B9&amp;month=4&amp;year=2020&amp;thetype=%A7%BA%CB%B9%E8%C7%C2%A7%D2%B9"/>
    <hyperlink ref="E1346" r:id="rId1339" display="http://hfo63.cfo.in.th/CheckDataDtl.aspx?orgid=04902&amp;balance=%A7%BA%B4%D8%C5%3Cbr/%3E%A7%BA%CA%D1%C1%BE%D1%B9%B8%EC%A1%D1%B9&amp;month=4&amp;year=2020&amp;thetype=%A7%BA%CB%B9%E8%C7%C2%A7%D2%B9"/>
    <hyperlink ref="E1347" r:id="rId1340" display="http://hfo63.cfo.in.th/CheckDataDtl.aspx?orgid=04903&amp;balance=%A7%BA%B4%D8%C5%3Cbr/%3E%A7%BA%CA%D1%C1%BE%D1%B9%B8%EC%A1%D1%B9&amp;month=4&amp;year=2020&amp;thetype=%A7%BA%CB%B9%E8%C7%C2%A7%D2%B9"/>
    <hyperlink ref="E1348" r:id="rId1341" display="http://hfo63.cfo.in.th/CheckDataDtl.aspx?orgid=04903&amp;balance=%A7%BA%B4%D8%C5%3Cbr/%3E%A7%BA%CA%D1%C1%BE%D1%B9%B8%EC%A1%D1%B9&amp;month=4&amp;year=2020&amp;thetype=%A7%BA%CB%B9%E8%C7%C2%A7%D2%B9"/>
    <hyperlink ref="E1349" r:id="rId1342" display="http://hfo63.cfo.in.th/CheckDataDtl.aspx?orgid=04904&amp;balance=%A7%BA%B4%D8%C5%3Cbr/%3E%A7%BA%CA%D1%C1%BE%D1%B9%B8%EC%A1%D1%B9&amp;month=4&amp;year=2020&amp;thetype=%A7%BA%CB%B9%E8%C7%C2%A7%D2%B9"/>
    <hyperlink ref="E1350" r:id="rId1343" display="http://hfo63.cfo.in.th/CheckDataDtl.aspx?orgid=04904&amp;balance=%A7%BA%B4%D8%C5%3Cbr/%3E%A7%BA%CA%D1%C1%BE%D1%B9%B8%EC%A1%D1%B9&amp;month=4&amp;year=2020&amp;thetype=%A7%BA%CB%B9%E8%C7%C2%A7%D2%B9"/>
    <hyperlink ref="E1351" r:id="rId1344" display="http://hfo63.cfo.in.th/CheckDataDtl.aspx?orgid=04905&amp;balance=%A7%BA%B4%D8%C5%3Cbr/%3E%A7%BA%CA%D1%C1%BE%D1%B9%B8%EC%A1%D1%B9&amp;month=4&amp;year=2020&amp;thetype=%A7%BA%CB%B9%E8%C7%C2%A7%D2%B9"/>
    <hyperlink ref="E1352" r:id="rId1345" display="http://hfo63.cfo.in.th/CheckDataDtl.aspx?orgid=04905&amp;balance=%A7%BA%B4%D8%C5%3Cbr/%3E%A7%BA%CA%D1%C1%BE%D1%B9%B8%EC%A1%D1%B9&amp;month=4&amp;year=2020&amp;thetype=%A7%BA%CB%B9%E8%C7%C2%A7%D2%B9"/>
    <hyperlink ref="E1353" r:id="rId1346" display="http://hfo63.cfo.in.th/CheckDataDtl.aspx?orgid=04906&amp;balance=%A7%BA%B4%D8%C5%3Cbr/%3E%A7%BA%CA%D1%C1%BE%D1%B9%B8%EC%A1%D1%B9&amp;month=4&amp;year=2020&amp;thetype=%A7%BA%CB%B9%E8%C7%C2%A7%D2%B9"/>
    <hyperlink ref="E1354" r:id="rId1347" display="http://hfo63.cfo.in.th/CheckDataDtl.aspx?orgid=04906&amp;balance=%A7%BA%B4%D8%C5%3Cbr/%3E%A7%BA%CA%D1%C1%BE%D1%B9%B8%EC%A1%D1%B9&amp;month=4&amp;year=2020&amp;thetype=%A7%BA%CB%B9%E8%C7%C2%A7%D2%B9"/>
    <hyperlink ref="E1355" r:id="rId1348" display="http://hfo63.cfo.in.th/CheckDataDtl.aspx?orgid=04907&amp;balance=%A7%BA%B4%D8%C5%3Cbr/%3E%A7%BA%CA%D1%C1%BE%D1%B9%B8%EC%A1%D1%B9&amp;month=4&amp;year=2020&amp;thetype=%A7%BA%CB%B9%E8%C7%C2%A7%D2%B9"/>
    <hyperlink ref="E1356" r:id="rId1349" display="http://hfo63.cfo.in.th/CheckDataDtl.aspx?orgid=04907&amp;balance=%A7%BA%B4%D8%C5%3Cbr/%3E%A7%BA%CA%D1%C1%BE%D1%B9%B8%EC%A1%D1%B9&amp;month=4&amp;year=2020&amp;thetype=%A7%BA%CB%B9%E8%C7%C2%A7%D2%B9"/>
    <hyperlink ref="E1357" r:id="rId1350" display="http://hfo63.cfo.in.th/CheckDataDtl.aspx?orgid=04908&amp;balance=%A7%BA%B4%D8%C5%3Cbr/%3E%A7%BA%CA%D1%C1%BE%D1%B9%B8%EC%A1%D1%B9&amp;month=4&amp;year=2020&amp;thetype=%A7%BA%CB%B9%E8%C7%C2%A7%D2%B9"/>
    <hyperlink ref="E1358" r:id="rId1351" display="http://hfo63.cfo.in.th/CheckDataDtl.aspx?orgid=04908&amp;balance=%A7%BA%B4%D8%C5%3Cbr/%3E%A7%BA%CA%D1%C1%BE%D1%B9%B8%EC%A1%D1%B9&amp;month=4&amp;year=2020&amp;thetype=%A7%BA%CB%B9%E8%C7%C2%A7%D2%B9"/>
    <hyperlink ref="E1359" r:id="rId1352" display="http://hfo63.cfo.in.th/CheckDataDtl.aspx?orgid=04909&amp;balance=%A7%BA%B4%D8%C5%3Cbr/%3E%A7%BA%CA%D1%C1%BE%D1%B9%B8%EC%A1%D1%B9&amp;month=4&amp;year=2020&amp;thetype=%A7%BA%CB%B9%E8%C7%C2%A7%D2%B9"/>
    <hyperlink ref="E1360" r:id="rId1353" display="http://hfo63.cfo.in.th/CheckDataDtl.aspx?orgid=04909&amp;balance=%A7%BA%B4%D8%C5%3Cbr/%3E%A7%BA%CA%D1%C1%BE%D1%B9%B8%EC%A1%D1%B9&amp;month=4&amp;year=2020&amp;thetype=%A7%BA%CB%B9%E8%C7%C2%A7%D2%B9"/>
    <hyperlink ref="E1361" r:id="rId1354" display="http://hfo63.cfo.in.th/CheckDataDtl.aspx?orgid=04910&amp;balance=%A7%BA%B4%D8%C5%3Cbr/%3E%A7%BA%CA%D1%C1%BE%D1%B9%B8%EC%A1%D1%B9&amp;month=4&amp;year=2020&amp;thetype=%A7%BA%CB%B9%E8%C7%C2%A7%D2%B9"/>
    <hyperlink ref="E1362" r:id="rId1355" display="http://hfo63.cfo.in.th/CheckDataDtl.aspx?orgid=04910&amp;balance=%A7%BA%B4%D8%C5%3Cbr/%3E%A7%BA%CA%D1%C1%BE%D1%B9%B8%EC%A1%D1%B9&amp;month=4&amp;year=2020&amp;thetype=%A7%BA%CB%B9%E8%C7%C2%A7%D2%B9"/>
    <hyperlink ref="E1363" r:id="rId1356" display="http://hfo63.cfo.in.th/CheckDataDtl.aspx?orgid=10241&amp;balance=%A7%BA%B4%D8%C5%3Cbr/%3E%A7%BA%CA%D1%C1%BE%D1%B9%B8%EC%A1%D1%B9&amp;month=4&amp;year=2020&amp;thetype=%A7%BA%CB%B9%E8%C7%C2%A7%D2%B9"/>
    <hyperlink ref="E1364" r:id="rId1357" display="http://hfo63.cfo.in.th/CheckDataDtl.aspx?orgid=10241&amp;balance=%A7%BA%B4%D8%C5%3Cbr/%3E%A7%BA%CA%D1%C1%BE%D1%B9%B8%EC%A1%D1%B9&amp;month=4&amp;year=2020&amp;thetype=%A7%BA%CB%B9%E8%C7%C2%A7%D2%B9"/>
    <hyperlink ref="E1365" r:id="rId1358" display="http://hfo63.cfo.in.th/CheckDataDtl.aspx?orgid=10706&amp;balance=%A7%BA%B4%D8%C5%3Cbr/%3E%A7%BA%CA%D1%C1%BE%D1%B9%B8%EC%A1%D1%B9&amp;month=4&amp;year=2020&amp;thetype=%A7%BA%CB%B9%E8%C7%C2%A7%D2%B9"/>
    <hyperlink ref="E1366" r:id="rId1359" display="http://hfo63.cfo.in.th/CheckDataDtl.aspx?orgid=10706&amp;balance=%A7%BA%B4%D8%C5%3Cbr/%3E%A7%BA%CA%D1%C1%BE%D1%B9%B8%EC%A1%D1%B9&amp;month=4&amp;year=2020&amp;thetype=%A7%BA%CB%B9%E8%C7%C2%A7%D2%B9"/>
    <hyperlink ref="E1367" r:id="rId1360" display="http://hfo63.cfo.in.th/CheckDataDtl.aspx?orgid=11042&amp;balance=%A7%BA%B4%D8%C5%3Cbr/%3E%A7%BA%CA%D1%C1%BE%D1%B9%B8%EC%A1%D1%B9&amp;month=4&amp;year=2020&amp;thetype=%A7%BA%CB%B9%E8%C7%C2%A7%D2%B9"/>
    <hyperlink ref="E1368" r:id="rId1361" display="http://hfo63.cfo.in.th/CheckDataDtl.aspx?orgid=11042&amp;balance=%A7%BA%B4%D8%C5%3Cbr/%3E%A7%BA%CA%D1%C1%BE%D1%B9%B8%EC%A1%D1%B9&amp;month=4&amp;year=2020&amp;thetype=%A7%BA%CB%B9%E8%C7%C2%A7%D2%B9"/>
    <hyperlink ref="E1369" r:id="rId1362" display="http://hfo63.cfo.in.th/CheckDataDtl.aspx?orgid=11044&amp;balance=%A7%BA%B4%D8%C5%3Cbr/%3E%A7%BA%CA%D1%C1%BE%D1%B9%B8%EC%A1%D1%B9&amp;month=4&amp;year=2020&amp;thetype=%A7%BA%CB%B9%E8%C7%C2%A7%D2%B9"/>
    <hyperlink ref="E1370" r:id="rId1363" display="http://hfo63.cfo.in.th/CheckDataDtl.aspx?orgid=11044&amp;balance=%A7%BA%B4%D8%C5%3Cbr/%3E%A7%BA%CA%D1%C1%BE%D1%B9%B8%EC%A1%D1%B9&amp;month=4&amp;year=2020&amp;thetype=%A7%BA%CB%B9%E8%C7%C2%A7%D2%B9"/>
    <hyperlink ref="E1371" r:id="rId1364" display="http://hfo63.cfo.in.th/CheckDataDtl.aspx?orgid=11045&amp;balance=%A7%BA%B4%D8%C5%3Cbr/%3E%A7%BA%CA%D1%C1%BE%D1%B9%B8%EC%A1%D1%B9&amp;month=4&amp;year=2020&amp;thetype=%A7%BA%CB%B9%E8%C7%C2%A7%D2%B9"/>
    <hyperlink ref="E1372" r:id="rId1365" display="http://hfo63.cfo.in.th/CheckDataDtl.aspx?orgid=11045&amp;balance=%A7%BA%B4%D8%C5%3Cbr/%3E%A7%BA%CA%D1%C1%BE%D1%B9%B8%EC%A1%D1%B9&amp;month=4&amp;year=2020&amp;thetype=%A7%BA%CB%B9%E8%C7%C2%A7%D2%B9"/>
    <hyperlink ref="E1373" r:id="rId1366" display="http://hfo63.cfo.in.th/CheckDataDtl.aspx?orgid=11448&amp;balance=%A7%BA%B4%D8%C5%3Cbr/%3E%A7%BA%CA%D1%C1%BE%D1%B9%B8%EC%A1%D1%B9&amp;month=4&amp;year=2020&amp;thetype=%A7%BA%CB%B9%E8%C7%C2%A7%D2%B9"/>
    <hyperlink ref="E1374" r:id="rId1367" display="http://hfo63.cfo.in.th/CheckDataDtl.aspx?orgid=11448&amp;balance=%A7%BA%B4%D8%C5%3Cbr/%3E%A7%BA%CA%D1%C1%BE%D1%B9%B8%EC%A1%D1%B9&amp;month=4&amp;year=2020&amp;thetype=%A7%BA%CB%B9%E8%C7%C2%A7%D2%B9"/>
    <hyperlink ref="E1375" r:id="rId1368" display="http://hfo63.cfo.in.th/CheckDataDtl.aspx?orgid=13933&amp;balance=%A7%BA%B4%D8%C5%3Cbr/%3E%A7%BA%CA%D1%C1%BE%D1%B9%B8%EC%A1%D1%B9&amp;month=4&amp;year=2020&amp;thetype=%A7%BA%CB%B9%E8%C7%C2%A7%D2%B9"/>
    <hyperlink ref="E1376" r:id="rId1369" display="http://hfo63.cfo.in.th/CheckDataDtl.aspx?orgid=13933&amp;balance=%A7%BA%B4%D8%C5%3Cbr/%3E%A7%BA%CA%D1%C1%BE%D1%B9%B8%EC%A1%D1%B9&amp;month=4&amp;year=2020&amp;thetype=%A7%BA%CB%B9%E8%C7%C2%A7%D2%B9"/>
    <hyperlink ref="E1377" r:id="rId1370" display="http://hfo63.cfo.in.th/CheckDataDtl.aspx?orgid=14150&amp;balance=%A7%BA%B4%D8%C5%3Cbr/%3E%A7%BA%CA%D1%C1%BE%D1%B9%B8%EC%A1%D1%B9&amp;month=4&amp;year=2020&amp;thetype=%A7%BA%CB%B9%E8%C7%C2%A7%D2%B9"/>
    <hyperlink ref="E1378" r:id="rId1371" display="http://hfo63.cfo.in.th/CheckDataDtl.aspx?orgid=14150&amp;balance=%A7%BA%B4%D8%C5%3Cbr/%3E%A7%BA%CA%D1%C1%BE%D1%B9%B8%EC%A1%D1%B9&amp;month=4&amp;year=2020&amp;thetype=%A7%BA%CB%B9%E8%C7%C2%A7%D2%B9"/>
    <hyperlink ref="E1379" r:id="rId1372" display="http://hfo63.cfo.in.th/CheckDataDtl.aspx?orgid=14184&amp;balance=%A7%BA%B4%D8%C5%3Cbr/%3E%A7%BA%CA%D1%C1%BE%D1%B9%B8%EC%A1%D1%B9&amp;month=4&amp;year=2020&amp;thetype=%A7%BA%CB%B9%E8%C7%C2%A7%D2%B9"/>
    <hyperlink ref="E1380" r:id="rId1373" display="http://hfo63.cfo.in.th/CheckDataDtl.aspx?orgid=14184&amp;balance=%A7%BA%B4%D8%C5%3Cbr/%3E%A7%BA%CA%D1%C1%BE%D1%B9%B8%EC%A1%D1%B9&amp;month=4&amp;year=2020&amp;thetype=%A7%BA%CB%B9%E8%C7%C2%A7%D2%B9"/>
    <hyperlink ref="E1381" r:id="rId1374" display="http://hfo63.cfo.in.th/CheckDataDtl.aspx?orgid=21356&amp;balance=%A7%BA%B4%D8%C5%3Cbr/%3E%A7%BA%CA%D1%C1%BE%D1%B9%B8%EC%A1%D1%B9&amp;month=4&amp;year=2020&amp;thetype=%A7%BA%CB%B9%E8%C7%C2%A7%D2%B9"/>
    <hyperlink ref="E1382" r:id="rId1375" display="http://hfo63.cfo.in.th/CheckDataDtl.aspx?orgid=21356&amp;balance=%A7%BA%B4%D8%C5%3Cbr/%3E%A7%BA%CA%D1%C1%BE%D1%B9%B8%EC%A1%D1%B9&amp;month=4&amp;year=2020&amp;thetype=%A7%BA%CB%B9%E8%C7%C2%A7%D2%B9"/>
    <hyperlink ref="E1383" r:id="rId1376" display="http://hfo63.cfo.in.th/CheckDataDtl.aspx?orgid=28778&amp;balance=%A7%BA%B4%D8%C5%3Cbr/%3E%A7%BA%CA%D1%C1%BE%D1%B9%B8%EC%A1%D1%B9&amp;month=4&amp;year=2020&amp;thetype=%A7%BA%CB%B9%E8%C7%C2%A7%D2%B9"/>
    <hyperlink ref="E1384" r:id="rId1377" display="http://hfo63.cfo.in.th/CheckDataDtl.aspx?orgid=28778&amp;balance=%A7%BA%B4%D8%C5%3Cbr/%3E%A7%BA%CA%D1%C1%BE%D1%B9%B8%EC%A1%D1%B9&amp;month=4&amp;year=2020&amp;thetype=%A7%BA%CB%B9%E8%C7%C2%A7%D2%B9"/>
    <hyperlink ref="E1385" r:id="rId1378" display="http://hfo63.cfo.in.th/CheckDataDtl.aspx?orgid=28811&amp;balance=%A7%BA%B4%D8%C5%3Cbr/%3E%A7%BA%CA%D1%C1%BE%D1%B9%B8%EC%A1%D1%B9&amp;month=4&amp;year=2020&amp;thetype=%A7%BA%CB%B9%E8%C7%C2%A7%D2%B9"/>
    <hyperlink ref="E1386" r:id="rId1379" display="http://hfo63.cfo.in.th/CheckDataDtl.aspx?orgid=28811&amp;balance=%A7%BA%B4%D8%C5%3Cbr/%3E%A7%BA%CA%D1%C1%BE%D1%B9%B8%EC%A1%D1%B9&amp;month=4&amp;year=2020&amp;thetype=%A7%BA%CB%B9%E8%C7%C2%A7%D2%B9"/>
    <hyperlink ref="E1387" r:id="rId1380" display="http://hfo63.cfo.in.th/CheckDataDtl.aspx?orgid=28815&amp;balance=%A7%BA%B4%D8%C5%3Cbr/%3E%A7%BA%CA%D1%C1%BE%D1%B9%B8%EC%A1%D1%B9&amp;month=4&amp;year=2020&amp;thetype=%A7%BA%CB%B9%E8%C7%C2%A7%D2%B9"/>
    <hyperlink ref="E1388" r:id="rId1381" display="http://hfo63.cfo.in.th/CheckDataDtl.aspx?orgid=28815&amp;balance=%A7%BA%B4%D8%C5%3Cbr/%3E%A7%BA%CA%D1%C1%BE%D1%B9%B8%EC%A1%D1%B9&amp;month=4&amp;year=2020&amp;thetype=%A7%BA%CB%B9%E8%C7%C2%A7%D2%B9"/>
    <hyperlink ref="E1389" r:id="rId1382" display="http://hfo63.cfo.in.th/CheckDataDtl.aspx?orgid=04169&amp;balance=%A7%BA%B4%D8%C5%3Cbr/%3E%A7%BA%CA%D1%C1%BE%D1%B9%B8%EC%A1%D1%B9&amp;month=4&amp;year=2020&amp;thetype=%A7%BA%CB%B9%E8%C7%C2%A7%D2%B9"/>
    <hyperlink ref="E1390" r:id="rId1383" display="http://hfo63.cfo.in.th/CheckDataDtl.aspx?orgid=04169&amp;balance=%A7%BA%B4%D8%C5%3Cbr/%3E%A7%BA%CA%D1%C1%BE%D1%B9%B8%EC%A1%D1%B9&amp;month=4&amp;year=2020&amp;thetype=%A7%BA%CB%B9%E8%C7%C2%A7%D2%B9"/>
    <hyperlink ref="E1391" r:id="rId1384" display="http://hfo63.cfo.in.th/CheckDataDtl.aspx?orgid=04170&amp;balance=%A7%BA%B4%D8%C5%3Cbr/%3E%A7%BA%CA%D1%C1%BE%D1%B9%B8%EC%A1%D1%B9&amp;month=4&amp;year=2020&amp;thetype=%A7%BA%CB%B9%E8%C7%C2%A7%D2%B9"/>
    <hyperlink ref="E1392" r:id="rId1385" display="http://hfo63.cfo.in.th/CheckDataDtl.aspx?orgid=04170&amp;balance=%A7%BA%B4%D8%C5%3Cbr/%3E%A7%BA%CA%D1%C1%BE%D1%B9%B8%EC%A1%D1%B9&amp;month=4&amp;year=2020&amp;thetype=%A7%BA%CB%B9%E8%C7%C2%A7%D2%B9"/>
    <hyperlink ref="E1393" r:id="rId1386" display="http://hfo63.cfo.in.th/CheckDataDtl.aspx?orgid=04171&amp;balance=%A7%BA%B4%D8%C5%3Cbr/%3E%A7%BA%CA%D1%C1%BE%D1%B9%B8%EC%A1%D1%B9&amp;month=4&amp;year=2020&amp;thetype=%A7%BA%CB%B9%E8%C7%C2%A7%D2%B9"/>
    <hyperlink ref="E1394" r:id="rId1387" display="http://hfo63.cfo.in.th/CheckDataDtl.aspx?orgid=04171&amp;balance=%A7%BA%B4%D8%C5%3Cbr/%3E%A7%BA%CA%D1%C1%BE%D1%B9%B8%EC%A1%D1%B9&amp;month=4&amp;year=2020&amp;thetype=%A7%BA%CB%B9%E8%C7%C2%A7%D2%B9"/>
    <hyperlink ref="E1395" r:id="rId1388" display="http://hfo63.cfo.in.th/CheckDataDtl.aspx?orgid=04172&amp;balance=%A7%BA%B4%D8%C5%3Cbr/%3E%A7%BA%CA%D1%C1%BE%D1%B9%B8%EC%A1%D1%B9&amp;month=4&amp;year=2020&amp;thetype=%A7%BA%CB%B9%E8%C7%C2%A7%D2%B9"/>
    <hyperlink ref="E1396" r:id="rId1389" display="http://hfo63.cfo.in.th/CheckDataDtl.aspx?orgid=04172&amp;balance=%A7%BA%B4%D8%C5%3Cbr/%3E%A7%BA%CA%D1%C1%BE%D1%B9%B8%EC%A1%D1%B9&amp;month=4&amp;year=2020&amp;thetype=%A7%BA%CB%B9%E8%C7%C2%A7%D2%B9"/>
    <hyperlink ref="E1397" r:id="rId1390" display="http://hfo63.cfo.in.th/CheckDataDtl.aspx?orgid=04173&amp;balance=%A7%BA%B4%D8%C5%3Cbr/%3E%A7%BA%CA%D1%C1%BE%D1%B9%B8%EC%A1%D1%B9&amp;month=4&amp;year=2020&amp;thetype=%A7%BA%CB%B9%E8%C7%C2%A7%D2%B9"/>
    <hyperlink ref="E1398" r:id="rId1391" display="http://hfo63.cfo.in.th/CheckDataDtl.aspx?orgid=04173&amp;balance=%A7%BA%B4%D8%C5%3Cbr/%3E%A7%BA%CA%D1%C1%BE%D1%B9%B8%EC%A1%D1%B9&amp;month=4&amp;year=2020&amp;thetype=%A7%BA%CB%B9%E8%C7%C2%A7%D2%B9"/>
    <hyperlink ref="E1399" r:id="rId1392" display="http://hfo63.cfo.in.th/CheckDataDtl.aspx?orgid=04174&amp;balance=%A7%BA%B4%D8%C5%3Cbr/%3E%A7%BA%CA%D1%C1%BE%D1%B9%B8%EC%A1%D1%B9&amp;month=4&amp;year=2020&amp;thetype=%A7%BA%CB%B9%E8%C7%C2%A7%D2%B9"/>
    <hyperlink ref="E1400" r:id="rId1393" display="http://hfo63.cfo.in.th/CheckDataDtl.aspx?orgid=04174&amp;balance=%A7%BA%B4%D8%C5%3Cbr/%3E%A7%BA%CA%D1%C1%BE%D1%B9%B8%EC%A1%D1%B9&amp;month=4&amp;year=2020&amp;thetype=%A7%BA%CB%B9%E8%C7%C2%A7%D2%B9"/>
    <hyperlink ref="E1401" r:id="rId1394" display="http://hfo63.cfo.in.th/CheckDataDtl.aspx?orgid=04175&amp;balance=%A7%BA%B4%D8%C5%3Cbr/%3E%A7%BA%CA%D1%C1%BE%D1%B9%B8%EC%A1%D1%B9&amp;month=4&amp;year=2020&amp;thetype=%A7%BA%CB%B9%E8%C7%C2%A7%D2%B9"/>
    <hyperlink ref="E1402" r:id="rId1395" display="http://hfo63.cfo.in.th/CheckDataDtl.aspx?orgid=04175&amp;balance=%A7%BA%B4%D8%C5%3Cbr/%3E%A7%BA%CA%D1%C1%BE%D1%B9%B8%EC%A1%D1%B9&amp;month=4&amp;year=2020&amp;thetype=%A7%BA%CB%B9%E8%C7%C2%A7%D2%B9"/>
    <hyperlink ref="E1403" r:id="rId1396" display="http://hfo63.cfo.in.th/CheckDataDtl.aspx?orgid=04176&amp;balance=%A7%BA%B4%D8%C5%3Cbr/%3E%A7%BA%CA%D1%C1%BE%D1%B9%B8%EC%A1%D1%B9&amp;month=4&amp;year=2020&amp;thetype=%A7%BA%CB%B9%E8%C7%C2%A7%D2%B9"/>
    <hyperlink ref="E1404" r:id="rId1397" display="http://hfo63.cfo.in.th/CheckDataDtl.aspx?orgid=04176&amp;balance=%A7%BA%B4%D8%C5%3Cbr/%3E%A7%BA%CA%D1%C1%BE%D1%B9%B8%EC%A1%D1%B9&amp;month=4&amp;year=2020&amp;thetype=%A7%BA%CB%B9%E8%C7%C2%A7%D2%B9"/>
    <hyperlink ref="E1405" r:id="rId1398" display="http://hfo63.cfo.in.th/CheckDataDtl.aspx?orgid=04177&amp;balance=%A7%BA%B4%D8%C5%3Cbr/%3E%A7%BA%CA%D1%C1%BE%D1%B9%B8%EC%A1%D1%B9&amp;month=4&amp;year=2020&amp;thetype=%A7%BA%CB%B9%E8%C7%C2%A7%D2%B9"/>
    <hyperlink ref="E1406" r:id="rId1399" display="http://hfo63.cfo.in.th/CheckDataDtl.aspx?orgid=04177&amp;balance=%A7%BA%B4%D8%C5%3Cbr/%3E%A7%BA%CA%D1%C1%BE%D1%B9%B8%EC%A1%D1%B9&amp;month=4&amp;year=2020&amp;thetype=%A7%BA%CB%B9%E8%C7%C2%A7%D2%B9"/>
    <hyperlink ref="E1407" r:id="rId1400" display="http://hfo63.cfo.in.th/CheckDataDtl.aspx?orgid=04178&amp;balance=%A7%BA%B4%D8%C5%3Cbr/%3E%A7%BA%CA%D1%C1%BE%D1%B9%B8%EC%A1%D1%B9&amp;month=4&amp;year=2020&amp;thetype=%A7%BA%CB%B9%E8%C7%C2%A7%D2%B9"/>
    <hyperlink ref="E1408" r:id="rId1401" display="http://hfo63.cfo.in.th/CheckDataDtl.aspx?orgid=04178&amp;balance=%A7%BA%B4%D8%C5%3Cbr/%3E%A7%BA%CA%D1%C1%BE%D1%B9%B8%EC%A1%D1%B9&amp;month=4&amp;year=2020&amp;thetype=%A7%BA%CB%B9%E8%C7%C2%A7%D2%B9"/>
    <hyperlink ref="E1409" r:id="rId1402" display="http://hfo63.cfo.in.th/CheckDataDtl.aspx?orgid=04179&amp;balance=%A7%BA%B4%D8%C5%3Cbr/%3E%A7%BA%CA%D1%C1%BE%D1%B9%B8%EC%A1%D1%B9&amp;month=4&amp;year=2020&amp;thetype=%A7%BA%CB%B9%E8%C7%C2%A7%D2%B9"/>
    <hyperlink ref="E1410" r:id="rId1403" display="http://hfo63.cfo.in.th/CheckDataDtl.aspx?orgid=04179&amp;balance=%A7%BA%B4%D8%C5%3Cbr/%3E%A7%BA%CA%D1%C1%BE%D1%B9%B8%EC%A1%D1%B9&amp;month=4&amp;year=2020&amp;thetype=%A7%BA%CB%B9%E8%C7%C2%A7%D2%B9"/>
    <hyperlink ref="E1411" r:id="rId1404" display="http://hfo63.cfo.in.th/CheckDataDtl.aspx?orgid=04180&amp;balance=%A7%BA%B4%D8%C5%3Cbr/%3E%A7%BA%CA%D1%C1%BE%D1%B9%B8%EC%A1%D1%B9&amp;month=4&amp;year=2020&amp;thetype=%A7%BA%CB%B9%E8%C7%C2%A7%D2%B9"/>
    <hyperlink ref="E1412" r:id="rId1405" display="http://hfo63.cfo.in.th/CheckDataDtl.aspx?orgid=04180&amp;balance=%A7%BA%B4%D8%C5%3Cbr/%3E%A7%BA%CA%D1%C1%BE%D1%B9%B8%EC%A1%D1%B9&amp;month=4&amp;year=2020&amp;thetype=%A7%BA%CB%B9%E8%C7%C2%A7%D2%B9"/>
    <hyperlink ref="E1413" r:id="rId1406" display="http://hfo63.cfo.in.th/CheckDataDtl.aspx?orgid=04181&amp;balance=%A7%BA%B4%D8%C5%3Cbr/%3E%A7%BA%CA%D1%C1%BE%D1%B9%B8%EC%A1%D1%B9&amp;month=4&amp;year=2020&amp;thetype=%A7%BA%CB%B9%E8%C7%C2%A7%D2%B9"/>
    <hyperlink ref="E1414" r:id="rId1407" display="http://hfo63.cfo.in.th/CheckDataDtl.aspx?orgid=04181&amp;balance=%A7%BA%B4%D8%C5%3Cbr/%3E%A7%BA%CA%D1%C1%BE%D1%B9%B8%EC%A1%D1%B9&amp;month=4&amp;year=2020&amp;thetype=%A7%BA%CB%B9%E8%C7%C2%A7%D2%B9"/>
    <hyperlink ref="E1415" r:id="rId1408" display="http://hfo63.cfo.in.th/CheckDataDtl.aspx?orgid=04182&amp;balance=%A7%BA%B4%D8%C5%3Cbr/%3E%A7%BA%CA%D1%C1%BE%D1%B9%B8%EC%A1%D1%B9&amp;month=4&amp;year=2020&amp;thetype=%A7%BA%CB%B9%E8%C7%C2%A7%D2%B9"/>
    <hyperlink ref="E1416" r:id="rId1409" display="http://hfo63.cfo.in.th/CheckDataDtl.aspx?orgid=04182&amp;balance=%A7%BA%B4%D8%C5%3Cbr/%3E%A7%BA%CA%D1%C1%BE%D1%B9%B8%EC%A1%D1%B9&amp;month=4&amp;year=2020&amp;thetype=%A7%BA%CB%B9%E8%C7%C2%A7%D2%B9"/>
    <hyperlink ref="E1417" r:id="rId1410" display="http://hfo63.cfo.in.th/CheckDataDtl.aspx?orgid=04184&amp;balance=%A7%BA%B4%D8%C5%3Cbr/%3E%A7%BA%CA%D1%C1%BE%D1%B9%B8%EC%A1%D1%B9&amp;month=4&amp;year=2020&amp;thetype=%A7%BA%CB%B9%E8%C7%C2%A7%D2%B9"/>
    <hyperlink ref="E1418" r:id="rId1411" display="http://hfo63.cfo.in.th/CheckDataDtl.aspx?orgid=04184&amp;balance=%A7%BA%B4%D8%C5%3Cbr/%3E%A7%BA%CA%D1%C1%BE%D1%B9%B8%EC%A1%D1%B9&amp;month=4&amp;year=2020&amp;thetype=%A7%BA%CB%B9%E8%C7%C2%A7%D2%B9"/>
    <hyperlink ref="E1419" r:id="rId1412" display="http://hfo63.cfo.in.th/CheckDataDtl.aspx?orgid=04185&amp;balance=%A7%BA%B4%D8%C5%3Cbr/%3E%A7%BA%CA%D1%C1%BE%D1%B9%B8%EC%A1%D1%B9&amp;month=4&amp;year=2020&amp;thetype=%A7%BA%CB%B9%E8%C7%C2%A7%D2%B9"/>
    <hyperlink ref="E1420" r:id="rId1413" display="http://hfo63.cfo.in.th/CheckDataDtl.aspx?orgid=04185&amp;balance=%A7%BA%B4%D8%C5%3Cbr/%3E%A7%BA%CA%D1%C1%BE%D1%B9%B8%EC%A1%D1%B9&amp;month=4&amp;year=2020&amp;thetype=%A7%BA%CB%B9%E8%C7%C2%A7%D2%B9"/>
    <hyperlink ref="E1421" r:id="rId1414" display="http://hfo63.cfo.in.th/CheckDataDtl.aspx?orgid=04186&amp;balance=%A7%BA%B4%D8%C5%3Cbr/%3E%A7%BA%CA%D1%C1%BE%D1%B9%B8%EC%A1%D1%B9&amp;month=4&amp;year=2020&amp;thetype=%A7%BA%CB%B9%E8%C7%C2%A7%D2%B9"/>
    <hyperlink ref="E1422" r:id="rId1415" display="http://hfo63.cfo.in.th/CheckDataDtl.aspx?orgid=04186&amp;balance=%A7%BA%B4%D8%C5%3Cbr/%3E%A7%BA%CA%D1%C1%BE%D1%B9%B8%EC%A1%D1%B9&amp;month=4&amp;year=2020&amp;thetype=%A7%BA%CB%B9%E8%C7%C2%A7%D2%B9"/>
    <hyperlink ref="E1423" r:id="rId1416" display="http://hfo63.cfo.in.th/CheckDataDtl.aspx?orgid=04187&amp;balance=%A7%BA%B4%D8%C5%3Cbr/%3E%A7%BA%CA%D1%C1%BE%D1%B9%B8%EC%A1%D1%B9&amp;month=4&amp;year=2020&amp;thetype=%A7%BA%CB%B9%E8%C7%C2%A7%D2%B9"/>
    <hyperlink ref="E1424" r:id="rId1417" display="http://hfo63.cfo.in.th/CheckDataDtl.aspx?orgid=04187&amp;balance=%A7%BA%B4%D8%C5%3Cbr/%3E%A7%BA%CA%D1%C1%BE%D1%B9%B8%EC%A1%D1%B9&amp;month=4&amp;year=2020&amp;thetype=%A7%BA%CB%B9%E8%C7%C2%A7%D2%B9"/>
    <hyperlink ref="E1425" r:id="rId1418" display="http://hfo63.cfo.in.th/CheckDataDtl.aspx?orgid=04188&amp;balance=%A7%BA%B4%D8%C5%3Cbr/%3E%A7%BA%CA%D1%C1%BE%D1%B9%B8%EC%A1%D1%B9&amp;month=4&amp;year=2020&amp;thetype=%A7%BA%CB%B9%E8%C7%C2%A7%D2%B9"/>
    <hyperlink ref="E1426" r:id="rId1419" display="http://hfo63.cfo.in.th/CheckDataDtl.aspx?orgid=04188&amp;balance=%A7%BA%B4%D8%C5%3Cbr/%3E%A7%BA%CA%D1%C1%BE%D1%B9%B8%EC%A1%D1%B9&amp;month=4&amp;year=2020&amp;thetype=%A7%BA%CB%B9%E8%C7%C2%A7%D2%B9"/>
    <hyperlink ref="E1427" r:id="rId1420" display="http://hfo63.cfo.in.th/CheckDataDtl.aspx?orgid=04189&amp;balance=%A7%BA%B4%D8%C5%3Cbr/%3E%A7%BA%CA%D1%C1%BE%D1%B9%B8%EC%A1%D1%B9&amp;month=4&amp;year=2020&amp;thetype=%A7%BA%CB%B9%E8%C7%C2%A7%D2%B9"/>
    <hyperlink ref="E1428" r:id="rId1421" display="http://hfo63.cfo.in.th/CheckDataDtl.aspx?orgid=04189&amp;balance=%A7%BA%B4%D8%C5%3Cbr/%3E%A7%BA%CA%D1%C1%BE%D1%B9%B8%EC%A1%D1%B9&amp;month=4&amp;year=2020&amp;thetype=%A7%BA%CB%B9%E8%C7%C2%A7%D2%B9"/>
    <hyperlink ref="E1429" r:id="rId1422" display="http://hfo63.cfo.in.th/CheckDataDtl.aspx?orgid=04190&amp;balance=%A7%BA%B4%D8%C5%3Cbr/%3E%A7%BA%CA%D1%C1%BE%D1%B9%B8%EC%A1%D1%B9&amp;month=4&amp;year=2020&amp;thetype=%A7%BA%CB%B9%E8%C7%C2%A7%D2%B9"/>
    <hyperlink ref="E1430" r:id="rId1423" display="http://hfo63.cfo.in.th/CheckDataDtl.aspx?orgid=04190&amp;balance=%A7%BA%B4%D8%C5%3Cbr/%3E%A7%BA%CA%D1%C1%BE%D1%B9%B8%EC%A1%D1%B9&amp;month=4&amp;year=2020&amp;thetype=%A7%BA%CB%B9%E8%C7%C2%A7%D2%B9"/>
    <hyperlink ref="E1431" r:id="rId1424" display="http://hfo63.cfo.in.th/CheckDataDtl.aspx?orgid=04191&amp;balance=%A7%BA%B4%D8%C5%3Cbr/%3E%A7%BA%CA%D1%C1%BE%D1%B9%B8%EC%A1%D1%B9&amp;month=4&amp;year=2020&amp;thetype=%A7%BA%CB%B9%E8%C7%C2%A7%D2%B9"/>
    <hyperlink ref="E1432" r:id="rId1425" display="http://hfo63.cfo.in.th/CheckDataDtl.aspx?orgid=04191&amp;balance=%A7%BA%B4%D8%C5%3Cbr/%3E%A7%BA%CA%D1%C1%BE%D1%B9%B8%EC%A1%D1%B9&amp;month=4&amp;year=2020&amp;thetype=%A7%BA%CB%B9%E8%C7%C2%A7%D2%B9"/>
    <hyperlink ref="E1433" r:id="rId1426" display="http://hfo63.cfo.in.th/CheckDataDtl.aspx?orgid=04192&amp;balance=%A7%BA%B4%D8%C5%3Cbr/%3E%A7%BA%CA%D1%C1%BE%D1%B9%B8%EC%A1%D1%B9&amp;month=4&amp;year=2020&amp;thetype=%A7%BA%CB%B9%E8%C7%C2%A7%D2%B9"/>
    <hyperlink ref="E1434" r:id="rId1427" display="http://hfo63.cfo.in.th/CheckDataDtl.aspx?orgid=04192&amp;balance=%A7%BA%B4%D8%C5%3Cbr/%3E%A7%BA%CA%D1%C1%BE%D1%B9%B8%EC%A1%D1%B9&amp;month=4&amp;year=2020&amp;thetype=%A7%BA%CB%B9%E8%C7%C2%A7%D2%B9"/>
    <hyperlink ref="E1435" r:id="rId1428" display="http://hfo63.cfo.in.th/CheckDataDtl.aspx?orgid=04193&amp;balance=%A7%BA%B4%D8%C5%3Cbr/%3E%A7%BA%CA%D1%C1%BE%D1%B9%B8%EC%A1%D1%B9&amp;month=4&amp;year=2020&amp;thetype=%A7%BA%CB%B9%E8%C7%C2%A7%D2%B9"/>
    <hyperlink ref="E1436" r:id="rId1429" display="http://hfo63.cfo.in.th/CheckDataDtl.aspx?orgid=04193&amp;balance=%A7%BA%B4%D8%C5%3Cbr/%3E%A7%BA%CA%D1%C1%BE%D1%B9%B8%EC%A1%D1%B9&amp;month=4&amp;year=2020&amp;thetype=%A7%BA%CB%B9%E8%C7%C2%A7%D2%B9"/>
    <hyperlink ref="E1437" r:id="rId1430" display="http://hfo63.cfo.in.th/CheckDataDtl.aspx?orgid=04194&amp;balance=%A7%BA%B4%D8%C5%3Cbr/%3E%A7%BA%CA%D1%C1%BE%D1%B9%B8%EC%A1%D1%B9&amp;month=4&amp;year=2020&amp;thetype=%A7%BA%CB%B9%E8%C7%C2%A7%D2%B9"/>
    <hyperlink ref="E1438" r:id="rId1431" display="http://hfo63.cfo.in.th/CheckDataDtl.aspx?orgid=04194&amp;balance=%A7%BA%B4%D8%C5%3Cbr/%3E%A7%BA%CA%D1%C1%BE%D1%B9%B8%EC%A1%D1%B9&amp;month=4&amp;year=2020&amp;thetype=%A7%BA%CB%B9%E8%C7%C2%A7%D2%B9"/>
    <hyperlink ref="E1439" r:id="rId1432" display="http://hfo63.cfo.in.th/CheckDataDtl.aspx?orgid=04195&amp;balance=%A7%BA%B4%D8%C5%3Cbr/%3E%A7%BA%CA%D1%C1%BE%D1%B9%B8%EC%A1%D1%B9&amp;month=4&amp;year=2020&amp;thetype=%A7%BA%CB%B9%E8%C7%C2%A7%D2%B9"/>
    <hyperlink ref="E1440" r:id="rId1433" display="http://hfo63.cfo.in.th/CheckDataDtl.aspx?orgid=04195&amp;balance=%A7%BA%B4%D8%C5%3Cbr/%3E%A7%BA%CA%D1%C1%BE%D1%B9%B8%EC%A1%D1%B9&amp;month=4&amp;year=2020&amp;thetype=%A7%BA%CB%B9%E8%C7%C2%A7%D2%B9"/>
    <hyperlink ref="E1441" r:id="rId1434" display="http://hfo63.cfo.in.th/CheckDataDtl.aspx?orgid=04196&amp;balance=%A7%BA%B4%D8%C5%3Cbr/%3E%A7%BA%CA%D1%C1%BE%D1%B9%B8%EC%A1%D1%B9&amp;month=4&amp;year=2020&amp;thetype=%A7%BA%CB%B9%E8%C7%C2%A7%D2%B9"/>
    <hyperlink ref="E1442" r:id="rId1435" display="http://hfo63.cfo.in.th/CheckDataDtl.aspx?orgid=04196&amp;balance=%A7%BA%B4%D8%C5%3Cbr/%3E%A7%BA%CA%D1%C1%BE%D1%B9%B8%EC%A1%D1%B9&amp;month=4&amp;year=2020&amp;thetype=%A7%BA%CB%B9%E8%C7%C2%A7%D2%B9"/>
    <hyperlink ref="E1443" r:id="rId1436" display="http://hfo63.cfo.in.th/CheckDataDtl.aspx?orgid=04197&amp;balance=%A7%BA%B4%D8%C5%3Cbr/%3E%A7%BA%CA%D1%C1%BE%D1%B9%B8%EC%A1%D1%B9&amp;month=4&amp;year=2020&amp;thetype=%A7%BA%CB%B9%E8%C7%C2%A7%D2%B9"/>
    <hyperlink ref="E1444" r:id="rId1437" display="http://hfo63.cfo.in.th/CheckDataDtl.aspx?orgid=04197&amp;balance=%A7%BA%B4%D8%C5%3Cbr/%3E%A7%BA%CA%D1%C1%BE%D1%B9%B8%EC%A1%D1%B9&amp;month=4&amp;year=2020&amp;thetype=%A7%BA%CB%B9%E8%C7%C2%A7%D2%B9"/>
    <hyperlink ref="E1445" r:id="rId1438" display="http://hfo63.cfo.in.th/CheckDataDtl.aspx?orgid=04198&amp;balance=%A7%BA%B4%D8%C5%3Cbr/%3E%A7%BA%CA%D1%C1%BE%D1%B9%B8%EC%A1%D1%B9&amp;month=4&amp;year=2020&amp;thetype=%A7%BA%CB%B9%E8%C7%C2%A7%D2%B9"/>
    <hyperlink ref="E1446" r:id="rId1439" display="http://hfo63.cfo.in.th/CheckDataDtl.aspx?orgid=04198&amp;balance=%A7%BA%B4%D8%C5%3Cbr/%3E%A7%BA%CA%D1%C1%BE%D1%B9%B8%EC%A1%D1%B9&amp;month=4&amp;year=2020&amp;thetype=%A7%BA%CB%B9%E8%C7%C2%A7%D2%B9"/>
    <hyperlink ref="E1447" r:id="rId1440" display="http://hfo63.cfo.in.th/CheckDataDtl.aspx?orgid=04199&amp;balance=%A7%BA%B4%D8%C5%3Cbr/%3E%A7%BA%CA%D1%C1%BE%D1%B9%B8%EC%A1%D1%B9&amp;month=4&amp;year=2020&amp;thetype=%A7%BA%CB%B9%E8%C7%C2%A7%D2%B9"/>
    <hyperlink ref="E1448" r:id="rId1441" display="http://hfo63.cfo.in.th/CheckDataDtl.aspx?orgid=04199&amp;balance=%A7%BA%B4%D8%C5%3Cbr/%3E%A7%BA%CA%D1%C1%BE%D1%B9%B8%EC%A1%D1%B9&amp;month=4&amp;year=2020&amp;thetype=%A7%BA%CB%B9%E8%C7%C2%A7%D2%B9"/>
    <hyperlink ref="E1449" r:id="rId1442" display="http://hfo63.cfo.in.th/CheckDataDtl.aspx?orgid=04200&amp;balance=%A7%BA%B4%D8%C5%3Cbr/%3E%A7%BA%CA%D1%C1%BE%D1%B9%B8%EC%A1%D1%B9&amp;month=4&amp;year=2020&amp;thetype=%A7%BA%CB%B9%E8%C7%C2%A7%D2%B9"/>
    <hyperlink ref="E1450" r:id="rId1443" display="http://hfo63.cfo.in.th/CheckDataDtl.aspx?orgid=04200&amp;balance=%A7%BA%B4%D8%C5%3Cbr/%3E%A7%BA%CA%D1%C1%BE%D1%B9%B8%EC%A1%D1%B9&amp;month=4&amp;year=2020&amp;thetype=%A7%BA%CB%B9%E8%C7%C2%A7%D2%B9"/>
    <hyperlink ref="E1451" r:id="rId1444" display="http://hfo63.cfo.in.th/CheckDataDtl.aspx?orgid=04201&amp;balance=%A7%BA%B4%D8%C5%3Cbr/%3E%A7%BA%CA%D1%C1%BE%D1%B9%B8%EC%A1%D1%B9&amp;month=4&amp;year=2020&amp;thetype=%A7%BA%CB%B9%E8%C7%C2%A7%D2%B9"/>
    <hyperlink ref="E1452" r:id="rId1445" display="http://hfo63.cfo.in.th/CheckDataDtl.aspx?orgid=04201&amp;balance=%A7%BA%B4%D8%C5%3Cbr/%3E%A7%BA%CA%D1%C1%BE%D1%B9%B8%EC%A1%D1%B9&amp;month=4&amp;year=2020&amp;thetype=%A7%BA%CB%B9%E8%C7%C2%A7%D2%B9"/>
    <hyperlink ref="E1453" r:id="rId1446" display="http://hfo63.cfo.in.th/CheckDataDtl.aspx?orgid=04202&amp;balance=%A7%BA%B4%D8%C5%3Cbr/%3E%A7%BA%CA%D1%C1%BE%D1%B9%B8%EC%A1%D1%B9&amp;month=4&amp;year=2020&amp;thetype=%A7%BA%CB%B9%E8%C7%C2%A7%D2%B9"/>
    <hyperlink ref="E1454" r:id="rId1447" display="http://hfo63.cfo.in.th/CheckDataDtl.aspx?orgid=04202&amp;balance=%A7%BA%B4%D8%C5%3Cbr/%3E%A7%BA%CA%D1%C1%BE%D1%B9%B8%EC%A1%D1%B9&amp;month=4&amp;year=2020&amp;thetype=%A7%BA%CB%B9%E8%C7%C2%A7%D2%B9"/>
    <hyperlink ref="E1455" r:id="rId1448" display="http://hfo63.cfo.in.th/CheckDataDtl.aspx?orgid=04203&amp;balance=%A7%BA%B4%D8%C5%3Cbr/%3E%A7%BA%CA%D1%C1%BE%D1%B9%B8%EC%A1%D1%B9&amp;month=4&amp;year=2020&amp;thetype=%A7%BA%CB%B9%E8%C7%C2%A7%D2%B9"/>
    <hyperlink ref="E1456" r:id="rId1449" display="http://hfo63.cfo.in.th/CheckDataDtl.aspx?orgid=04203&amp;balance=%A7%BA%B4%D8%C5%3Cbr/%3E%A7%BA%CA%D1%C1%BE%D1%B9%B8%EC%A1%D1%B9&amp;month=4&amp;year=2020&amp;thetype=%A7%BA%CB%B9%E8%C7%C2%A7%D2%B9"/>
    <hyperlink ref="E1457" r:id="rId1450" display="http://hfo63.cfo.in.th/CheckDataDtl.aspx?orgid=04204&amp;balance=%A7%BA%B4%D8%C5%3Cbr/%3E%A7%BA%CA%D1%C1%BE%D1%B9%B8%EC%A1%D1%B9&amp;month=4&amp;year=2020&amp;thetype=%A7%BA%CB%B9%E8%C7%C2%A7%D2%B9"/>
    <hyperlink ref="E1458" r:id="rId1451" display="http://hfo63.cfo.in.th/CheckDataDtl.aspx?orgid=04204&amp;balance=%A7%BA%B4%D8%C5%3Cbr/%3E%A7%BA%CA%D1%C1%BE%D1%B9%B8%EC%A1%D1%B9&amp;month=4&amp;year=2020&amp;thetype=%A7%BA%CB%B9%E8%C7%C2%A7%D2%B9"/>
    <hyperlink ref="E1459" r:id="rId1452" display="http://hfo63.cfo.in.th/CheckDataDtl.aspx?orgid=04205&amp;balance=%A7%BA%B4%D8%C5%3Cbr/%3E%A7%BA%CA%D1%C1%BE%D1%B9%B8%EC%A1%D1%B9&amp;month=4&amp;year=2020&amp;thetype=%A7%BA%CB%B9%E8%C7%C2%A7%D2%B9"/>
    <hyperlink ref="E1460" r:id="rId1453" display="http://hfo63.cfo.in.th/CheckDataDtl.aspx?orgid=04205&amp;balance=%A7%BA%B4%D8%C5%3Cbr/%3E%A7%BA%CA%D1%C1%BE%D1%B9%B8%EC%A1%D1%B9&amp;month=4&amp;year=2020&amp;thetype=%A7%BA%CB%B9%E8%C7%C2%A7%D2%B9"/>
    <hyperlink ref="E1461" r:id="rId1454" display="http://hfo63.cfo.in.th/CheckDataDtl.aspx?orgid=04206&amp;balance=%A7%BA%B4%D8%C5%3Cbr/%3E%A7%BA%CA%D1%C1%BE%D1%B9%B8%EC%A1%D1%B9&amp;month=4&amp;year=2020&amp;thetype=%A7%BA%CB%B9%E8%C7%C2%A7%D2%B9"/>
    <hyperlink ref="E1462" r:id="rId1455" display="http://hfo63.cfo.in.th/CheckDataDtl.aspx?orgid=04206&amp;balance=%A7%BA%B4%D8%C5%3Cbr/%3E%A7%BA%CA%D1%C1%BE%D1%B9%B8%EC%A1%D1%B9&amp;month=4&amp;year=2020&amp;thetype=%A7%BA%CB%B9%E8%C7%C2%A7%D2%B9"/>
    <hyperlink ref="E1463" r:id="rId1456" display="http://hfo63.cfo.in.th/CheckDataDtl.aspx?orgid=04207&amp;balance=%A7%BA%B4%D8%C5%3Cbr/%3E%A7%BA%CA%D1%C1%BE%D1%B9%B8%EC%A1%D1%B9&amp;month=4&amp;year=2020&amp;thetype=%A7%BA%CB%B9%E8%C7%C2%A7%D2%B9"/>
    <hyperlink ref="E1464" r:id="rId1457" display="http://hfo63.cfo.in.th/CheckDataDtl.aspx?orgid=04207&amp;balance=%A7%BA%B4%D8%C5%3Cbr/%3E%A7%BA%CA%D1%C1%BE%D1%B9%B8%EC%A1%D1%B9&amp;month=4&amp;year=2020&amp;thetype=%A7%BA%CB%B9%E8%C7%C2%A7%D2%B9"/>
    <hyperlink ref="E1465" r:id="rId1458" display="http://hfo63.cfo.in.th/CheckDataDtl.aspx?orgid=04208&amp;balance=%A7%BA%B4%D8%C5%3Cbr/%3E%A7%BA%CA%D1%C1%BE%D1%B9%B8%EC%A1%D1%B9&amp;month=4&amp;year=2020&amp;thetype=%A7%BA%CB%B9%E8%C7%C2%A7%D2%B9"/>
    <hyperlink ref="E1466" r:id="rId1459" display="http://hfo63.cfo.in.th/CheckDataDtl.aspx?orgid=04208&amp;balance=%A7%BA%B4%D8%C5%3Cbr/%3E%A7%BA%CA%D1%C1%BE%D1%B9%B8%EC%A1%D1%B9&amp;month=4&amp;year=2020&amp;thetype=%A7%BA%CB%B9%E8%C7%C2%A7%D2%B9"/>
    <hyperlink ref="E1467" r:id="rId1460" display="http://hfo63.cfo.in.th/CheckDataDtl.aspx?orgid=04209&amp;balance=%A7%BA%B4%D8%C5%3Cbr/%3E%A7%BA%CA%D1%C1%BE%D1%B9%B8%EC%A1%D1%B9&amp;month=4&amp;year=2020&amp;thetype=%A7%BA%CB%B9%E8%C7%C2%A7%D2%B9"/>
    <hyperlink ref="E1468" r:id="rId1461" display="http://hfo63.cfo.in.th/CheckDataDtl.aspx?orgid=04209&amp;balance=%A7%BA%B4%D8%C5%3Cbr/%3E%A7%BA%CA%D1%C1%BE%D1%B9%B8%EC%A1%D1%B9&amp;month=4&amp;year=2020&amp;thetype=%A7%BA%CB%B9%E8%C7%C2%A7%D2%B9"/>
    <hyperlink ref="E1469" r:id="rId1462" display="http://hfo63.cfo.in.th/CheckDataDtl.aspx?orgid=04210&amp;balance=%A7%BA%B4%D8%C5%3Cbr/%3E%A7%BA%CA%D1%C1%BE%D1%B9%B8%EC%A1%D1%B9&amp;month=4&amp;year=2020&amp;thetype=%A7%BA%CB%B9%E8%C7%C2%A7%D2%B9"/>
    <hyperlink ref="E1470" r:id="rId1463" display="http://hfo63.cfo.in.th/CheckDataDtl.aspx?orgid=04210&amp;balance=%A7%BA%B4%D8%C5%3Cbr/%3E%A7%BA%CA%D1%C1%BE%D1%B9%B8%EC%A1%D1%B9&amp;month=4&amp;year=2020&amp;thetype=%A7%BA%CB%B9%E8%C7%C2%A7%D2%B9"/>
    <hyperlink ref="E1471" r:id="rId1464" display="http://hfo63.cfo.in.th/CheckDataDtl.aspx?orgid=04211&amp;balance=%A7%BA%B4%D8%C5%3Cbr/%3E%A7%BA%CA%D1%C1%BE%D1%B9%B8%EC%A1%D1%B9&amp;month=4&amp;year=2020&amp;thetype=%A7%BA%CB%B9%E8%C7%C2%A7%D2%B9"/>
    <hyperlink ref="E1472" r:id="rId1465" display="http://hfo63.cfo.in.th/CheckDataDtl.aspx?orgid=04211&amp;balance=%A7%BA%B4%D8%C5%3Cbr/%3E%A7%BA%CA%D1%C1%BE%D1%B9%B8%EC%A1%D1%B9&amp;month=4&amp;year=2020&amp;thetype=%A7%BA%CB%B9%E8%C7%C2%A7%D2%B9"/>
    <hyperlink ref="E1473" r:id="rId1466" display="http://hfo63.cfo.in.th/CheckDataDtl.aspx?orgid=04212&amp;balance=%A7%BA%B4%D8%C5%3Cbr/%3E%A7%BA%CA%D1%C1%BE%D1%B9%B8%EC%A1%D1%B9&amp;month=4&amp;year=2020&amp;thetype=%A7%BA%CB%B9%E8%C7%C2%A7%D2%B9"/>
    <hyperlink ref="E1474" r:id="rId1467" display="http://hfo63.cfo.in.th/CheckDataDtl.aspx?orgid=04212&amp;balance=%A7%BA%B4%D8%C5%3Cbr/%3E%A7%BA%CA%D1%C1%BE%D1%B9%B8%EC%A1%D1%B9&amp;month=4&amp;year=2020&amp;thetype=%A7%BA%CB%B9%E8%C7%C2%A7%D2%B9"/>
    <hyperlink ref="E1475" r:id="rId1468" display="http://hfo63.cfo.in.th/CheckDataDtl.aspx?orgid=04213&amp;balance=%A7%BA%B4%D8%C5%3Cbr/%3E%A7%BA%CA%D1%C1%BE%D1%B9%B8%EC%A1%D1%B9&amp;month=4&amp;year=2020&amp;thetype=%A7%BA%CB%B9%E8%C7%C2%A7%D2%B9"/>
    <hyperlink ref="E1476" r:id="rId1469" display="http://hfo63.cfo.in.th/CheckDataDtl.aspx?orgid=04213&amp;balance=%A7%BA%B4%D8%C5%3Cbr/%3E%A7%BA%CA%D1%C1%BE%D1%B9%B8%EC%A1%D1%B9&amp;month=4&amp;year=2020&amp;thetype=%A7%BA%CB%B9%E8%C7%C2%A7%D2%B9"/>
    <hyperlink ref="E1477" r:id="rId1470" display="http://hfo63.cfo.in.th/CheckDataDtl.aspx?orgid=04214&amp;balance=%A7%BA%B4%D8%C5%3Cbr/%3E%A7%BA%CA%D1%C1%BE%D1%B9%B8%EC%A1%D1%B9&amp;month=4&amp;year=2020&amp;thetype=%A7%BA%CB%B9%E8%C7%C2%A7%D2%B9"/>
    <hyperlink ref="E1478" r:id="rId1471" display="http://hfo63.cfo.in.th/CheckDataDtl.aspx?orgid=04214&amp;balance=%A7%BA%B4%D8%C5%3Cbr/%3E%A7%BA%CA%D1%C1%BE%D1%B9%B8%EC%A1%D1%B9&amp;month=4&amp;year=2020&amp;thetype=%A7%BA%CB%B9%E8%C7%C2%A7%D2%B9"/>
    <hyperlink ref="E1479" r:id="rId1472" display="http://hfo63.cfo.in.th/CheckDataDtl.aspx?orgid=04215&amp;balance=%A7%BA%B4%D8%C5%3Cbr/%3E%A7%BA%CA%D1%C1%BE%D1%B9%B8%EC%A1%D1%B9&amp;month=4&amp;year=2020&amp;thetype=%A7%BA%CB%B9%E8%C7%C2%A7%D2%B9"/>
    <hyperlink ref="E1480" r:id="rId1473" display="http://hfo63.cfo.in.th/CheckDataDtl.aspx?orgid=04215&amp;balance=%A7%BA%B4%D8%C5%3Cbr/%3E%A7%BA%CA%D1%C1%BE%D1%B9%B8%EC%A1%D1%B9&amp;month=4&amp;year=2020&amp;thetype=%A7%BA%CB%B9%E8%C7%C2%A7%D2%B9"/>
    <hyperlink ref="E1481" r:id="rId1474" display="http://hfo63.cfo.in.th/CheckDataDtl.aspx?orgid=04216&amp;balance=%A7%BA%B4%D8%C5%3Cbr/%3E%A7%BA%CA%D1%C1%BE%D1%B9%B8%EC%A1%D1%B9&amp;month=4&amp;year=2020&amp;thetype=%A7%BA%CB%B9%E8%C7%C2%A7%D2%B9"/>
    <hyperlink ref="E1482" r:id="rId1475" display="http://hfo63.cfo.in.th/CheckDataDtl.aspx?orgid=04216&amp;balance=%A7%BA%B4%D8%C5%3Cbr/%3E%A7%BA%CA%D1%C1%BE%D1%B9%B8%EC%A1%D1%B9&amp;month=4&amp;year=2020&amp;thetype=%A7%BA%CB%B9%E8%C7%C2%A7%D2%B9"/>
    <hyperlink ref="E1483" r:id="rId1476" display="http://hfo63.cfo.in.th/CheckDataDtl.aspx?orgid=04217&amp;balance=%A7%BA%B4%D8%C5%3Cbr/%3E%A7%BA%CA%D1%C1%BE%D1%B9%B8%EC%A1%D1%B9&amp;month=4&amp;year=2020&amp;thetype=%A7%BA%CB%B9%E8%C7%C2%A7%D2%B9"/>
    <hyperlink ref="E1484" r:id="rId1477" display="http://hfo63.cfo.in.th/CheckDataDtl.aspx?orgid=04217&amp;balance=%A7%BA%B4%D8%C5%3Cbr/%3E%A7%BA%CA%D1%C1%BE%D1%B9%B8%EC%A1%D1%B9&amp;month=4&amp;year=2020&amp;thetype=%A7%BA%CB%B9%E8%C7%C2%A7%D2%B9"/>
    <hyperlink ref="E1485" r:id="rId1478" display="http://hfo63.cfo.in.th/CheckDataDtl.aspx?orgid=04218&amp;balance=%A7%BA%B4%D8%C5%3Cbr/%3E%A7%BA%CA%D1%C1%BE%D1%B9%B8%EC%A1%D1%B9&amp;month=4&amp;year=2020&amp;thetype=%A7%BA%CB%B9%E8%C7%C2%A7%D2%B9"/>
    <hyperlink ref="E1486" r:id="rId1479" display="http://hfo63.cfo.in.th/CheckDataDtl.aspx?orgid=04218&amp;balance=%A7%BA%B4%D8%C5%3Cbr/%3E%A7%BA%CA%D1%C1%BE%D1%B9%B8%EC%A1%D1%B9&amp;month=4&amp;year=2020&amp;thetype=%A7%BA%CB%B9%E8%C7%C2%A7%D2%B9"/>
    <hyperlink ref="E1487" r:id="rId1480" display="http://hfo63.cfo.in.th/CheckDataDtl.aspx?orgid=04219&amp;balance=%A7%BA%B4%D8%C5%3Cbr/%3E%A7%BA%CA%D1%C1%BE%D1%B9%B8%EC%A1%D1%B9&amp;month=4&amp;year=2020&amp;thetype=%A7%BA%CB%B9%E8%C7%C2%A7%D2%B9"/>
    <hyperlink ref="E1488" r:id="rId1481" display="http://hfo63.cfo.in.th/CheckDataDtl.aspx?orgid=04219&amp;balance=%A7%BA%B4%D8%C5%3Cbr/%3E%A7%BA%CA%D1%C1%BE%D1%B9%B8%EC%A1%D1%B9&amp;month=4&amp;year=2020&amp;thetype=%A7%BA%CB%B9%E8%C7%C2%A7%D2%B9"/>
    <hyperlink ref="E1489" r:id="rId1482" display="http://hfo63.cfo.in.th/CheckDataDtl.aspx?orgid=04220&amp;balance=%A7%BA%B4%D8%C5%3Cbr/%3E%A7%BA%CA%D1%C1%BE%D1%B9%B8%EC%A1%D1%B9&amp;month=4&amp;year=2020&amp;thetype=%A7%BA%CB%B9%E8%C7%C2%A7%D2%B9"/>
    <hyperlink ref="E1490" r:id="rId1483" display="http://hfo63.cfo.in.th/CheckDataDtl.aspx?orgid=04220&amp;balance=%A7%BA%B4%D8%C5%3Cbr/%3E%A7%BA%CA%D1%C1%BE%D1%B9%B8%EC%A1%D1%B9&amp;month=4&amp;year=2020&amp;thetype=%A7%BA%CB%B9%E8%C7%C2%A7%D2%B9"/>
    <hyperlink ref="E1491" r:id="rId1484" display="http://hfo63.cfo.in.th/CheckDataDtl.aspx?orgid=04221&amp;balance=%A7%BA%B4%D8%C5%3Cbr/%3E%A7%BA%CA%D1%C1%BE%D1%B9%B8%EC%A1%D1%B9&amp;month=4&amp;year=2020&amp;thetype=%A7%BA%CB%B9%E8%C7%C2%A7%D2%B9"/>
    <hyperlink ref="E1492" r:id="rId1485" display="http://hfo63.cfo.in.th/CheckDataDtl.aspx?orgid=04221&amp;balance=%A7%BA%B4%D8%C5%3Cbr/%3E%A7%BA%CA%D1%C1%BE%D1%B9%B8%EC%A1%D1%B9&amp;month=4&amp;year=2020&amp;thetype=%A7%BA%CB%B9%E8%C7%C2%A7%D2%B9"/>
    <hyperlink ref="E1493" r:id="rId1486" display="http://hfo63.cfo.in.th/CheckDataDtl.aspx?orgid=04222&amp;balance=%A7%BA%B4%D8%C5%3Cbr/%3E%A7%BA%CA%D1%C1%BE%D1%B9%B8%EC%A1%D1%B9&amp;month=4&amp;year=2020&amp;thetype=%A7%BA%CB%B9%E8%C7%C2%A7%D2%B9"/>
    <hyperlink ref="E1494" r:id="rId1487" display="http://hfo63.cfo.in.th/CheckDataDtl.aspx?orgid=04222&amp;balance=%A7%BA%B4%D8%C5%3Cbr/%3E%A7%BA%CA%D1%C1%BE%D1%B9%B8%EC%A1%D1%B9&amp;month=4&amp;year=2020&amp;thetype=%A7%BA%CB%B9%E8%C7%C2%A7%D2%B9"/>
    <hyperlink ref="E1495" r:id="rId1488" display="http://hfo63.cfo.in.th/CheckDataDtl.aspx?orgid=04223&amp;balance=%A7%BA%B4%D8%C5%3Cbr/%3E%A7%BA%CA%D1%C1%BE%D1%B9%B8%EC%A1%D1%B9&amp;month=4&amp;year=2020&amp;thetype=%A7%BA%CB%B9%E8%C7%C2%A7%D2%B9"/>
    <hyperlink ref="E1496" r:id="rId1489" display="http://hfo63.cfo.in.th/CheckDataDtl.aspx?orgid=04223&amp;balance=%A7%BA%B4%D8%C5%3Cbr/%3E%A7%BA%CA%D1%C1%BE%D1%B9%B8%EC%A1%D1%B9&amp;month=4&amp;year=2020&amp;thetype=%A7%BA%CB%B9%E8%C7%C2%A7%D2%B9"/>
    <hyperlink ref="E1497" r:id="rId1490" display="http://hfo63.cfo.in.th/CheckDataDtl.aspx?orgid=04224&amp;balance=%A7%BA%B4%D8%C5%3Cbr/%3E%A7%BA%CA%D1%C1%BE%D1%B9%B8%EC%A1%D1%B9&amp;month=4&amp;year=2020&amp;thetype=%A7%BA%CB%B9%E8%C7%C2%A7%D2%B9"/>
    <hyperlink ref="E1498" r:id="rId1491" display="http://hfo63.cfo.in.th/CheckDataDtl.aspx?orgid=04224&amp;balance=%A7%BA%B4%D8%C5%3Cbr/%3E%A7%BA%CA%D1%C1%BE%D1%B9%B8%EC%A1%D1%B9&amp;month=4&amp;year=2020&amp;thetype=%A7%BA%CB%B9%E8%C7%C2%A7%D2%B9"/>
    <hyperlink ref="E1499" r:id="rId1492" display="http://hfo63.cfo.in.th/CheckDataDtl.aspx?orgid=04225&amp;balance=%A7%BA%B4%D8%C5%3Cbr/%3E%A7%BA%CA%D1%C1%BE%D1%B9%B8%EC%A1%D1%B9&amp;month=4&amp;year=2020&amp;thetype=%A7%BA%CB%B9%E8%C7%C2%A7%D2%B9"/>
    <hyperlink ref="E1500" r:id="rId1493" display="http://hfo63.cfo.in.th/CheckDataDtl.aspx?orgid=04225&amp;balance=%A7%BA%B4%D8%C5%3Cbr/%3E%A7%BA%CA%D1%C1%BE%D1%B9%B8%EC%A1%D1%B9&amp;month=4&amp;year=2020&amp;thetype=%A7%BA%CB%B9%E8%C7%C2%A7%D2%B9"/>
    <hyperlink ref="E1501" r:id="rId1494" display="http://hfo63.cfo.in.th/CheckDataDtl.aspx?orgid=04226&amp;balance=%A7%BA%B4%D8%C5%3Cbr/%3E%A7%BA%CA%D1%C1%BE%D1%B9%B8%EC%A1%D1%B9&amp;month=4&amp;year=2020&amp;thetype=%A7%BA%CB%B9%E8%C7%C2%A7%D2%B9"/>
    <hyperlink ref="E1502" r:id="rId1495" display="http://hfo63.cfo.in.th/CheckDataDtl.aspx?orgid=04226&amp;balance=%A7%BA%B4%D8%C5%3Cbr/%3E%A7%BA%CA%D1%C1%BE%D1%B9%B8%EC%A1%D1%B9&amp;month=4&amp;year=2020&amp;thetype=%A7%BA%CB%B9%E8%C7%C2%A7%D2%B9"/>
    <hyperlink ref="E1503" r:id="rId1496" display="http://hfo63.cfo.in.th/CheckDataDtl.aspx?orgid=04227&amp;balance=%A7%BA%B4%D8%C5%3Cbr/%3E%A7%BA%CA%D1%C1%BE%D1%B9%B8%EC%A1%D1%B9&amp;month=4&amp;year=2020&amp;thetype=%A7%BA%CB%B9%E8%C7%C2%A7%D2%B9"/>
    <hyperlink ref="E1504" r:id="rId1497" display="http://hfo63.cfo.in.th/CheckDataDtl.aspx?orgid=04227&amp;balance=%A7%BA%B4%D8%C5%3Cbr/%3E%A7%BA%CA%D1%C1%BE%D1%B9%B8%EC%A1%D1%B9&amp;month=4&amp;year=2020&amp;thetype=%A7%BA%CB%B9%E8%C7%C2%A7%D2%B9"/>
    <hyperlink ref="E1505" r:id="rId1498" display="http://hfo63.cfo.in.th/CheckDataDtl.aspx?orgid=04228&amp;balance=%A7%BA%B4%D8%C5%3Cbr/%3E%A7%BA%CA%D1%C1%BE%D1%B9%B8%EC%A1%D1%B9&amp;month=4&amp;year=2020&amp;thetype=%A7%BA%CB%B9%E8%C7%C2%A7%D2%B9"/>
    <hyperlink ref="E1506" r:id="rId1499" display="http://hfo63.cfo.in.th/CheckDataDtl.aspx?orgid=04228&amp;balance=%A7%BA%B4%D8%C5%3Cbr/%3E%A7%BA%CA%D1%C1%BE%D1%B9%B8%EC%A1%D1%B9&amp;month=4&amp;year=2020&amp;thetype=%A7%BA%CB%B9%E8%C7%C2%A7%D2%B9"/>
    <hyperlink ref="E1507" r:id="rId1500" display="http://hfo63.cfo.in.th/CheckDataDtl.aspx?orgid=04229&amp;balance=%A7%BA%B4%D8%C5%3Cbr/%3E%A7%BA%CA%D1%C1%BE%D1%B9%B8%EC%A1%D1%B9&amp;month=4&amp;year=2020&amp;thetype=%A7%BA%CB%B9%E8%C7%C2%A7%D2%B9"/>
    <hyperlink ref="E1508" r:id="rId1501" display="http://hfo63.cfo.in.th/CheckDataDtl.aspx?orgid=04229&amp;balance=%A7%BA%B4%D8%C5%3Cbr/%3E%A7%BA%CA%D1%C1%BE%D1%B9%B8%EC%A1%D1%B9&amp;month=4&amp;year=2020&amp;thetype=%A7%BA%CB%B9%E8%C7%C2%A7%D2%B9"/>
    <hyperlink ref="E1509" r:id="rId1502" display="http://hfo63.cfo.in.th/CheckDataDtl.aspx?orgid=04230&amp;balance=%A7%BA%B4%D8%C5%3Cbr/%3E%A7%BA%CA%D1%C1%BE%D1%B9%B8%EC%A1%D1%B9&amp;month=4&amp;year=2020&amp;thetype=%A7%BA%CB%B9%E8%C7%C2%A7%D2%B9"/>
    <hyperlink ref="E1510" r:id="rId1503" display="http://hfo63.cfo.in.th/CheckDataDtl.aspx?orgid=04230&amp;balance=%A7%BA%B4%D8%C5%3Cbr/%3E%A7%BA%CA%D1%C1%BE%D1%B9%B8%EC%A1%D1%B9&amp;month=4&amp;year=2020&amp;thetype=%A7%BA%CB%B9%E8%C7%C2%A7%D2%B9"/>
    <hyperlink ref="E1511" r:id="rId1504" display="http://hfo63.cfo.in.th/CheckDataDtl.aspx?orgid=04231&amp;balance=%A7%BA%B4%D8%C5%3Cbr/%3E%A7%BA%CA%D1%C1%BE%D1%B9%B8%EC%A1%D1%B9&amp;month=4&amp;year=2020&amp;thetype=%A7%BA%CB%B9%E8%C7%C2%A7%D2%B9"/>
    <hyperlink ref="E1512" r:id="rId1505" display="http://hfo63.cfo.in.th/CheckDataDtl.aspx?orgid=04231&amp;balance=%A7%BA%B4%D8%C5%3Cbr/%3E%A7%BA%CA%D1%C1%BE%D1%B9%B8%EC%A1%D1%B9&amp;month=4&amp;year=2020&amp;thetype=%A7%BA%CB%B9%E8%C7%C2%A7%D2%B9"/>
    <hyperlink ref="E1513" r:id="rId1506" display="http://hfo63.cfo.in.th/CheckDataDtl.aspx?orgid=04232&amp;balance=%A7%BA%B4%D8%C5%3Cbr/%3E%A7%BA%CA%D1%C1%BE%D1%B9%B8%EC%A1%D1%B9&amp;month=4&amp;year=2020&amp;thetype=%A7%BA%CB%B9%E8%C7%C2%A7%D2%B9"/>
    <hyperlink ref="E1514" r:id="rId1507" display="http://hfo63.cfo.in.th/CheckDataDtl.aspx?orgid=04232&amp;balance=%A7%BA%B4%D8%C5%3Cbr/%3E%A7%BA%CA%D1%C1%BE%D1%B9%B8%EC%A1%D1%B9&amp;month=4&amp;year=2020&amp;thetype=%A7%BA%CB%B9%E8%C7%C2%A7%D2%B9"/>
    <hyperlink ref="E1515" r:id="rId1508" display="http://hfo63.cfo.in.th/CheckDataDtl.aspx?orgid=04233&amp;balance=%A7%BA%B4%D8%C5%3Cbr/%3E%A7%BA%CA%D1%C1%BE%D1%B9%B8%EC%A1%D1%B9&amp;month=4&amp;year=2020&amp;thetype=%A7%BA%CB%B9%E8%C7%C2%A7%D2%B9"/>
    <hyperlink ref="E1516" r:id="rId1509" display="http://hfo63.cfo.in.th/CheckDataDtl.aspx?orgid=04233&amp;balance=%A7%BA%B4%D8%C5%3Cbr/%3E%A7%BA%CA%D1%C1%BE%D1%B9%B8%EC%A1%D1%B9&amp;month=4&amp;year=2020&amp;thetype=%A7%BA%CB%B9%E8%C7%C2%A7%D2%B9"/>
    <hyperlink ref="E1517" r:id="rId1510" display="http://hfo63.cfo.in.th/CheckDataDtl.aspx?orgid=04234&amp;balance=%A7%BA%B4%D8%C5%3Cbr/%3E%A7%BA%CA%D1%C1%BE%D1%B9%B8%EC%A1%D1%B9&amp;month=4&amp;year=2020&amp;thetype=%A7%BA%CB%B9%E8%C7%C2%A7%D2%B9"/>
    <hyperlink ref="E1518" r:id="rId1511" display="http://hfo63.cfo.in.th/CheckDataDtl.aspx?orgid=04234&amp;balance=%A7%BA%B4%D8%C5%3Cbr/%3E%A7%BA%CA%D1%C1%BE%D1%B9%B8%EC%A1%D1%B9&amp;month=4&amp;year=2020&amp;thetype=%A7%BA%CB%B9%E8%C7%C2%A7%D2%B9"/>
    <hyperlink ref="E1519" r:id="rId1512" display="http://hfo63.cfo.in.th/CheckDataDtl.aspx?orgid=04235&amp;balance=%A7%BA%B4%D8%C5%3Cbr/%3E%A7%BA%CA%D1%C1%BE%D1%B9%B8%EC%A1%D1%B9&amp;month=4&amp;year=2020&amp;thetype=%A7%BA%CB%B9%E8%C7%C2%A7%D2%B9"/>
    <hyperlink ref="E1520" r:id="rId1513" display="http://hfo63.cfo.in.th/CheckDataDtl.aspx?orgid=04235&amp;balance=%A7%BA%B4%D8%C5%3Cbr/%3E%A7%BA%CA%D1%C1%BE%D1%B9%B8%EC%A1%D1%B9&amp;month=4&amp;year=2020&amp;thetype=%A7%BA%CB%B9%E8%C7%C2%A7%D2%B9"/>
    <hyperlink ref="E1521" r:id="rId1514" display="http://hfo63.cfo.in.th/CheckDataDtl.aspx?orgid=04236&amp;balance=%A7%BA%B4%D8%C5%3Cbr/%3E%A7%BA%CA%D1%C1%BE%D1%B9%B8%EC%A1%D1%B9&amp;month=4&amp;year=2020&amp;thetype=%A7%BA%CB%B9%E8%C7%C2%A7%D2%B9"/>
    <hyperlink ref="E1522" r:id="rId1515" display="http://hfo63.cfo.in.th/CheckDataDtl.aspx?orgid=04236&amp;balance=%A7%BA%B4%D8%C5%3Cbr/%3E%A7%BA%CA%D1%C1%BE%D1%B9%B8%EC%A1%D1%B9&amp;month=4&amp;year=2020&amp;thetype=%A7%BA%CB%B9%E8%C7%C2%A7%D2%B9"/>
    <hyperlink ref="E1523" r:id="rId1516" display="http://hfo63.cfo.in.th/CheckDataDtl.aspx?orgid=04237&amp;balance=%A7%BA%B4%D8%C5%3Cbr/%3E%A7%BA%CA%D1%C1%BE%D1%B9%B8%EC%A1%D1%B9&amp;month=4&amp;year=2020&amp;thetype=%A7%BA%CB%B9%E8%C7%C2%A7%D2%B9"/>
    <hyperlink ref="E1524" r:id="rId1517" display="http://hfo63.cfo.in.th/CheckDataDtl.aspx?orgid=04237&amp;balance=%A7%BA%B4%D8%C5%3Cbr/%3E%A7%BA%CA%D1%C1%BE%D1%B9%B8%EC%A1%D1%B9&amp;month=4&amp;year=2020&amp;thetype=%A7%BA%CB%B9%E8%C7%C2%A7%D2%B9"/>
    <hyperlink ref="E1525" r:id="rId1518" display="http://hfo63.cfo.in.th/CheckDataDtl.aspx?orgid=04238&amp;balance=%A7%BA%B4%D8%C5%3Cbr/%3E%A7%BA%CA%D1%C1%BE%D1%B9%B8%EC%A1%D1%B9&amp;month=4&amp;year=2020&amp;thetype=%A7%BA%CB%B9%E8%C7%C2%A7%D2%B9"/>
    <hyperlink ref="E1526" r:id="rId1519" display="http://hfo63.cfo.in.th/CheckDataDtl.aspx?orgid=04238&amp;balance=%A7%BA%B4%D8%C5%3Cbr/%3E%A7%BA%CA%D1%C1%BE%D1%B9%B8%EC%A1%D1%B9&amp;month=4&amp;year=2020&amp;thetype=%A7%BA%CB%B9%E8%C7%C2%A7%D2%B9"/>
    <hyperlink ref="E1527" r:id="rId1520" display="http://hfo63.cfo.in.th/CheckDataDtl.aspx?orgid=04239&amp;balance=%A7%BA%B4%D8%C5%3Cbr/%3E%A7%BA%CA%D1%C1%BE%D1%B9%B8%EC%A1%D1%B9&amp;month=4&amp;year=2020&amp;thetype=%A7%BA%CB%B9%E8%C7%C2%A7%D2%B9"/>
    <hyperlink ref="E1528" r:id="rId1521" display="http://hfo63.cfo.in.th/CheckDataDtl.aspx?orgid=04239&amp;balance=%A7%BA%B4%D8%C5%3Cbr/%3E%A7%BA%CA%D1%C1%BE%D1%B9%B8%EC%A1%D1%B9&amp;month=4&amp;year=2020&amp;thetype=%A7%BA%CB%B9%E8%C7%C2%A7%D2%B9"/>
    <hyperlink ref="E1529" r:id="rId1522" display="http://hfo63.cfo.in.th/CheckDataDtl.aspx?orgid=04240&amp;balance=%A7%BA%B4%D8%C5%3Cbr/%3E%A7%BA%CA%D1%C1%BE%D1%B9%B8%EC%A1%D1%B9&amp;month=4&amp;year=2020&amp;thetype=%A7%BA%CB%B9%E8%C7%C2%A7%D2%B9"/>
    <hyperlink ref="E1530" r:id="rId1523" display="http://hfo63.cfo.in.th/CheckDataDtl.aspx?orgid=04240&amp;balance=%A7%BA%B4%D8%C5%3Cbr/%3E%A7%BA%CA%D1%C1%BE%D1%B9%B8%EC%A1%D1%B9&amp;month=4&amp;year=2020&amp;thetype=%A7%BA%CB%B9%E8%C7%C2%A7%D2%B9"/>
    <hyperlink ref="E1531" r:id="rId1524" display="http://hfo63.cfo.in.th/CheckDataDtl.aspx?orgid=04241&amp;balance=%A7%BA%B4%D8%C5%3Cbr/%3E%A7%BA%CA%D1%C1%BE%D1%B9%B8%EC%A1%D1%B9&amp;month=4&amp;year=2020&amp;thetype=%A7%BA%CB%B9%E8%C7%C2%A7%D2%B9"/>
    <hyperlink ref="E1532" r:id="rId1525" display="http://hfo63.cfo.in.th/CheckDataDtl.aspx?orgid=04241&amp;balance=%A7%BA%B4%D8%C5%3Cbr/%3E%A7%BA%CA%D1%C1%BE%D1%B9%B8%EC%A1%D1%B9&amp;month=4&amp;year=2020&amp;thetype=%A7%BA%CB%B9%E8%C7%C2%A7%D2%B9"/>
    <hyperlink ref="E1533" r:id="rId1526" display="http://hfo63.cfo.in.th/CheckDataDtl.aspx?orgid=04242&amp;balance=%A7%BA%B4%D8%C5%3Cbr/%3E%A7%BA%CA%D1%C1%BE%D1%B9%B8%EC%A1%D1%B9&amp;month=4&amp;year=2020&amp;thetype=%A7%BA%CB%B9%E8%C7%C2%A7%D2%B9"/>
    <hyperlink ref="E1534" r:id="rId1527" display="http://hfo63.cfo.in.th/CheckDataDtl.aspx?orgid=04242&amp;balance=%A7%BA%B4%D8%C5%3Cbr/%3E%A7%BA%CA%D1%C1%BE%D1%B9%B8%EC%A1%D1%B9&amp;month=4&amp;year=2020&amp;thetype=%A7%BA%CB%B9%E8%C7%C2%A7%D2%B9"/>
    <hyperlink ref="E1535" r:id="rId1528" display="http://hfo63.cfo.in.th/CheckDataDtl.aspx?orgid=04243&amp;balance=%A7%BA%B4%D8%C5%3Cbr/%3E%A7%BA%CA%D1%C1%BE%D1%B9%B8%EC%A1%D1%B9&amp;month=4&amp;year=2020&amp;thetype=%A7%BA%CB%B9%E8%C7%C2%A7%D2%B9"/>
    <hyperlink ref="E1536" r:id="rId1529" display="http://hfo63.cfo.in.th/CheckDataDtl.aspx?orgid=04243&amp;balance=%A7%BA%B4%D8%C5%3Cbr/%3E%A7%BA%CA%D1%C1%BE%D1%B9%B8%EC%A1%D1%B9&amp;month=4&amp;year=2020&amp;thetype=%A7%BA%CB%B9%E8%C7%C2%A7%D2%B9"/>
    <hyperlink ref="E1537" r:id="rId1530" display="http://hfo63.cfo.in.th/CheckDataDtl.aspx?orgid=04244&amp;balance=%A7%BA%B4%D8%C5%3Cbr/%3E%A7%BA%CA%D1%C1%BE%D1%B9%B8%EC%A1%D1%B9&amp;month=4&amp;year=2020&amp;thetype=%A7%BA%CB%B9%E8%C7%C2%A7%D2%B9"/>
    <hyperlink ref="E1538" r:id="rId1531" display="http://hfo63.cfo.in.th/CheckDataDtl.aspx?orgid=04244&amp;balance=%A7%BA%B4%D8%C5%3Cbr/%3E%A7%BA%CA%D1%C1%BE%D1%B9%B8%EC%A1%D1%B9&amp;month=4&amp;year=2020&amp;thetype=%A7%BA%CB%B9%E8%C7%C2%A7%D2%B9"/>
    <hyperlink ref="E1539" r:id="rId1532" display="http://hfo63.cfo.in.th/CheckDataDtl.aspx?orgid=04245&amp;balance=%A7%BA%B4%D8%C5%3Cbr/%3E%A7%BA%CA%D1%C1%BE%D1%B9%B8%EC%A1%D1%B9&amp;month=4&amp;year=2020&amp;thetype=%A7%BA%CB%B9%E8%C7%C2%A7%D2%B9"/>
    <hyperlink ref="E1540" r:id="rId1533" display="http://hfo63.cfo.in.th/CheckDataDtl.aspx?orgid=04245&amp;balance=%A7%BA%B4%D8%C5%3Cbr/%3E%A7%BA%CA%D1%C1%BE%D1%B9%B8%EC%A1%D1%B9&amp;month=4&amp;year=2020&amp;thetype=%A7%BA%CB%B9%E8%C7%C2%A7%D2%B9"/>
    <hyperlink ref="E1541" r:id="rId1534" display="http://hfo63.cfo.in.th/CheckDataDtl.aspx?orgid=04246&amp;balance=%A7%BA%B4%D8%C5%3Cbr/%3E%A7%BA%CA%D1%C1%BE%D1%B9%B8%EC%A1%D1%B9&amp;month=4&amp;year=2020&amp;thetype=%A7%BA%CB%B9%E8%C7%C2%A7%D2%B9"/>
    <hyperlink ref="E1542" r:id="rId1535" display="http://hfo63.cfo.in.th/CheckDataDtl.aspx?orgid=04246&amp;balance=%A7%BA%B4%D8%C5%3Cbr/%3E%A7%BA%CA%D1%C1%BE%D1%B9%B8%EC%A1%D1%B9&amp;month=4&amp;year=2020&amp;thetype=%A7%BA%CB%B9%E8%C7%C2%A7%D2%B9"/>
    <hyperlink ref="E1543" r:id="rId1536" display="http://hfo63.cfo.in.th/CheckDataDtl.aspx?orgid=04247&amp;balance=%A7%BA%B4%D8%C5%3Cbr/%3E%A7%BA%CA%D1%C1%BE%D1%B9%B8%EC%A1%D1%B9&amp;month=4&amp;year=2020&amp;thetype=%A7%BA%CB%B9%E8%C7%C2%A7%D2%B9"/>
    <hyperlink ref="E1544" r:id="rId1537" display="http://hfo63.cfo.in.th/CheckDataDtl.aspx?orgid=04247&amp;balance=%A7%BA%B4%D8%C5%3Cbr/%3E%A7%BA%CA%D1%C1%BE%D1%B9%B8%EC%A1%D1%B9&amp;month=4&amp;year=2020&amp;thetype=%A7%BA%CB%B9%E8%C7%C2%A7%D2%B9"/>
    <hyperlink ref="E1545" r:id="rId1538" display="http://hfo63.cfo.in.th/CheckDataDtl.aspx?orgid=10704&amp;balance=%A7%BA%B4%D8%C5%3Cbr/%3E%A7%BA%CA%D1%C1%BE%D1%B9%B8%EC%A1%D1%B9&amp;month=4&amp;year=2020&amp;thetype=%A7%BA%CB%B9%E8%C7%C2%A7%D2%B9"/>
    <hyperlink ref="E1546" r:id="rId1539" display="http://hfo63.cfo.in.th/CheckDataDtl.aspx?orgid=10704&amp;balance=%A7%BA%B4%D8%C5%3Cbr/%3E%A7%BA%CA%D1%C1%BE%D1%B9%B8%EC%A1%D1%B9&amp;month=4&amp;year=2020&amp;thetype=%A7%BA%CB%B9%E8%C7%C2%A7%D2%B9"/>
    <hyperlink ref="E1547" r:id="rId1540" display="http://hfo63.cfo.in.th/CheckDataDtl.aspx?orgid=10991&amp;balance=%A7%BA%B4%D8%C5%3Cbr/%3E%A7%BA%CA%D1%C1%BE%D1%B9%B8%EC%A1%D1%B9&amp;month=4&amp;year=2020&amp;thetype=%A7%BA%CB%B9%E8%C7%C2%A7%D2%B9"/>
    <hyperlink ref="E1548" r:id="rId1541" display="http://hfo63.cfo.in.th/CheckDataDtl.aspx?orgid=10991&amp;balance=%A7%BA%B4%D8%C5%3Cbr/%3E%A7%BA%CA%D1%C1%BE%D1%B9%B8%EC%A1%D1%B9&amp;month=4&amp;year=2020&amp;thetype=%A7%BA%CB%B9%E8%C7%C2%A7%D2%B9"/>
    <hyperlink ref="E1549" r:id="rId1542" display="http://hfo63.cfo.in.th/CheckDataDtl.aspx?orgid=10992&amp;balance=%A7%BA%B4%D8%C5%3Cbr/%3E%A7%BA%CA%D1%C1%BE%D1%B9%B8%EC%A1%D1%B9&amp;month=4&amp;year=2020&amp;thetype=%A7%BA%CB%B9%E8%C7%C2%A7%D2%B9"/>
    <hyperlink ref="E1550" r:id="rId1543" display="http://hfo63.cfo.in.th/CheckDataDtl.aspx?orgid=10992&amp;balance=%A7%BA%B4%D8%C5%3Cbr/%3E%A7%BA%CA%D1%C1%BE%D1%B9%B8%EC%A1%D1%B9&amp;month=4&amp;year=2020&amp;thetype=%A7%BA%CB%B9%E8%C7%C2%A7%D2%B9"/>
    <hyperlink ref="E1551" r:id="rId1544" display="http://hfo63.cfo.in.th/CheckDataDtl.aspx?orgid=10993&amp;balance=%A7%BA%B4%D8%C5%3Cbr/%3E%A7%BA%CA%D1%C1%BE%D1%B9%B8%EC%A1%D1%B9&amp;month=4&amp;year=2020&amp;thetype=%A7%BA%CB%B9%E8%C7%C2%A7%D2%B9"/>
    <hyperlink ref="E1552" r:id="rId1545" display="http://hfo63.cfo.in.th/CheckDataDtl.aspx?orgid=10993&amp;balance=%A7%BA%B4%D8%C5%3Cbr/%3E%A7%BA%CA%D1%C1%BE%D1%B9%B8%EC%A1%D1%B9&amp;month=4&amp;year=2020&amp;thetype=%A7%BA%CB%B9%E8%C7%C2%A7%D2%B9"/>
    <hyperlink ref="E1553" r:id="rId1546" display="http://hfo63.cfo.in.th/CheckDataDtl.aspx?orgid=10994&amp;balance=%A7%BA%B4%D8%C5%3Cbr/%3E%A7%BA%CA%D1%C1%BE%D1%B9%B8%EC%A1%D1%B9&amp;month=4&amp;year=2020&amp;thetype=%A7%BA%CB%B9%E8%C7%C2%A7%D2%B9"/>
    <hyperlink ref="E1554" r:id="rId1547" display="http://hfo63.cfo.in.th/CheckDataDtl.aspx?orgid=10994&amp;balance=%A7%BA%B4%D8%C5%3Cbr/%3E%A7%BA%CA%D1%C1%BE%D1%B9%B8%EC%A1%D1%B9&amp;month=4&amp;year=2020&amp;thetype=%A7%BA%CB%B9%E8%C7%C2%A7%D2%B9"/>
    <hyperlink ref="E1555" r:id="rId1548" display="http://hfo63.cfo.in.th/CheckDataDtl.aspx?orgid=11741&amp;balance=%A7%BA%B4%D8%C5%3Cbr/%3E%A7%BA%CA%D1%C1%BE%D1%B9%B8%EC%A1%D1%B9&amp;month=4&amp;year=2020&amp;thetype=%A7%BA%CB%B9%E8%C7%C2%A7%D2%B9"/>
    <hyperlink ref="E1556" r:id="rId1549" display="http://hfo63.cfo.in.th/CheckDataDtl.aspx?orgid=11741&amp;balance=%A7%BA%B4%D8%C5%3Cbr/%3E%A7%BA%CA%D1%C1%BE%D1%B9%B8%EC%A1%D1%B9&amp;month=4&amp;year=2020&amp;thetype=%A7%BA%CB%B9%E8%C7%C2%A7%D2%B9"/>
    <hyperlink ref="E1557" r:id="rId1550" display="http://hfo63.cfo.in.th/CheckDataDtl.aspx?orgid=13892&amp;balance=%A7%BA%B4%D8%C5%3Cbr/%3E%A7%BA%CA%D1%C1%BE%D1%B9%B8%EC%A1%D1%B9&amp;month=4&amp;year=2020&amp;thetype=%A7%BA%CB%B9%E8%C7%C2%A7%D2%B9"/>
    <hyperlink ref="E1558" r:id="rId1551" display="http://hfo63.cfo.in.th/CheckDataDtl.aspx?orgid=13892&amp;balance=%A7%BA%B4%D8%C5%3Cbr/%3E%A7%BA%CA%D1%C1%BE%D1%B9%B8%EC%A1%D1%B9&amp;month=4&amp;year=2020&amp;thetype=%A7%BA%CB%B9%E8%C7%C2%A7%D2%B9"/>
    <hyperlink ref="E1559" r:id="rId1552" display="http://hfo63.cfo.in.th/CheckDataDtl.aspx?orgid=13893&amp;balance=%A7%BA%B4%D8%C5%3Cbr/%3E%A7%BA%CA%D1%C1%BE%D1%B9%B8%EC%A1%D1%B9&amp;month=4&amp;year=2020&amp;thetype=%A7%BA%CB%B9%E8%C7%C2%A7%D2%B9"/>
    <hyperlink ref="E1560" r:id="rId1553" display="http://hfo63.cfo.in.th/CheckDataDtl.aspx?orgid=13893&amp;balance=%A7%BA%B4%D8%C5%3Cbr/%3E%A7%BA%CA%D1%C1%BE%D1%B9%B8%EC%A1%D1%B9&amp;month=4&amp;year=2020&amp;thetype=%A7%BA%CB%B9%E8%C7%C2%A7%D2%B9"/>
    <hyperlink ref="E1561" r:id="rId1554" display="http://hfo63.cfo.in.th/CheckDataDtl.aspx?orgid=13895&amp;balance=%A7%BA%B4%D8%C5%3Cbr/%3E%A7%BA%CA%D1%C1%BE%D1%B9%B8%EC%A1%D1%B9&amp;month=4&amp;year=2020&amp;thetype=%A7%BA%CB%B9%E8%C7%C2%A7%D2%B9"/>
    <hyperlink ref="E1562" r:id="rId1555" display="http://hfo63.cfo.in.th/CheckDataDtl.aspx?orgid=13895&amp;balance=%A7%BA%B4%D8%C5%3Cbr/%3E%A7%BA%CA%D1%C1%BE%D1%B9%B8%EC%A1%D1%B9&amp;month=4&amp;year=2020&amp;thetype=%A7%BA%CB%B9%E8%C7%C2%A7%D2%B9"/>
    <hyperlink ref="E1563" r:id="rId1556" display="http://hfo63.cfo.in.th/CheckDataDtl.aspx?orgid=14864&amp;balance=%A7%BA%B4%D8%C5%3Cbr/%3E%A7%BA%CA%D1%C1%BE%D1%B9%B8%EC%A1%D1%B9&amp;month=4&amp;year=2020&amp;thetype=%A7%BA%CB%B9%E8%C7%C2%A7%D2%B9"/>
    <hyperlink ref="E1564" r:id="rId1557" display="http://hfo63.cfo.in.th/CheckDataDtl.aspx?orgid=14864&amp;balance=%A7%BA%B4%D8%C5%3Cbr/%3E%A7%BA%CA%D1%C1%BE%D1%B9%B8%EC%A1%D1%B9&amp;month=4&amp;year=2020&amp;thetype=%A7%BA%CB%B9%E8%C7%C2%A7%D2%B9"/>
    <hyperlink ref="E1565" r:id="rId1558" display="http://hfo63.cfo.in.th/CheckDataDtl.aspx?orgid=23367&amp;balance=%A7%BA%B4%D8%C5%3Cbr/%3E%A7%BA%CA%D1%C1%BE%D1%B9%B8%EC%A1%D1%B9&amp;month=4&amp;year=2020&amp;thetype=%A7%BA%CB%B9%E8%C7%C2%A7%D2%B9"/>
    <hyperlink ref="E1566" r:id="rId1559" display="http://hfo63.cfo.in.th/CheckDataDtl.aspx?orgid=23367&amp;balance=%A7%BA%B4%D8%C5%3Cbr/%3E%A7%BA%CA%D1%C1%BE%D1%B9%B8%EC%A1%D1%B9&amp;month=4&amp;year=2020&amp;thetype=%A7%BA%CB%B9%E8%C7%C2%A7%D2%B9"/>
    <hyperlink ref="E1567" r:id="rId1560" display="http://hfo63.cfo.in.th/CheckDataDtl.aspx?orgid=00397&amp;balance=&amp;month=4&amp;year=2020&amp;thetype=%A7%BA%CB%B9%E8%C7%C2%A7%D2%B9"/>
    <hyperlink ref="E1568" r:id="rId1561" display="http://hfo63.cfo.in.th/CheckDataDtl.aspx?orgid=00398&amp;balance=&amp;month=4&amp;year=2020&amp;thetype=%A7%BA%CB%B9%E8%C7%C2%A7%D2%B9"/>
    <hyperlink ref="E1569" r:id="rId1562" display="http://hfo63.cfo.in.th/CheckDataDtl.aspx?orgid=00399&amp;balance=&amp;month=4&amp;year=2020&amp;thetype=%A7%BA%CB%B9%E8%C7%C2%A7%D2%B9"/>
    <hyperlink ref="E1570" r:id="rId1563" display="http://hfo63.cfo.in.th/CheckDataDtl.aspx?orgid=00400&amp;balance=&amp;month=4&amp;year=2020&amp;thetype=%A7%BA%CB%B9%E8%C7%C2%A7%D2%B9"/>
    <hyperlink ref="E1571" r:id="rId1564" display="http://hfo63.cfo.in.th/CheckDataDtl.aspx?orgid=00401&amp;balance=&amp;month=4&amp;year=2020&amp;thetype=%A7%BA%CB%B9%E8%C7%C2%A7%D2%B9"/>
    <hyperlink ref="E1572" r:id="rId1565" display="http://hfo63.cfo.in.th/CheckDataDtl.aspx?orgid=00402&amp;balance=&amp;month=4&amp;year=2020&amp;thetype=%A7%BA%CB%B9%E8%C7%C2%A7%D2%B9"/>
    <hyperlink ref="E1573" r:id="rId1566" display="http://hfo63.cfo.in.th/CheckDataDtl.aspx?orgid=00403&amp;balance=&amp;month=4&amp;year=2020&amp;thetype=%A7%BA%CB%B9%E8%C7%C2%A7%D2%B9"/>
    <hyperlink ref="E1574" r:id="rId1567" display="http://hfo63.cfo.in.th/CheckDataDtl.aspx?orgid=00404&amp;balance=&amp;month=4&amp;year=2020&amp;thetype=%A7%BA%CB%B9%E8%C7%C2%A7%D2%B9"/>
    <hyperlink ref="E1575" r:id="rId1568" display="http://hfo63.cfo.in.th/CheckDataDtl.aspx?orgid=00405&amp;balance=&amp;month=4&amp;year=2020&amp;thetype=%A7%BA%CB%B9%E8%C7%C2%A7%D2%B9"/>
    <hyperlink ref="E1576" r:id="rId1569" display="http://hfo63.cfo.in.th/CheckDataDtl.aspx?orgid=00406&amp;balance=&amp;month=4&amp;year=2020&amp;thetype=%A7%BA%CB%B9%E8%C7%C2%A7%D2%B9"/>
    <hyperlink ref="E1577" r:id="rId1570" display="http://hfo63.cfo.in.th/CheckDataDtl.aspx?orgid=00407&amp;balance=&amp;month=4&amp;year=2020&amp;thetype=%A7%BA%CB%B9%E8%C7%C2%A7%D2%B9"/>
    <hyperlink ref="E1578" r:id="rId1571" display="http://hfo63.cfo.in.th/CheckDataDtl.aspx?orgid=00408&amp;balance=%A7%BA%B4%D8%C5%3Cbr/%3E%A7%BA%CA%D1%C1%BE%D1%B9%B8%EC%A1%D1%B9&amp;month=4&amp;year=2020&amp;thetype=%A7%BA%CB%B9%E8%C7%C2%A7%D2%B9"/>
    <hyperlink ref="E1579" r:id="rId1572" display="http://hfo63.cfo.in.th/CheckDataDtl.aspx?orgid=00408&amp;balance=%A7%BA%B4%D8%C5%3Cbr/%3E%A7%BA%CA%D1%C1%BE%D1%B9%B8%EC%A1%D1%B9&amp;month=4&amp;year=2020&amp;thetype=%A7%BA%CB%B9%E8%C7%C2%A7%D2%B9"/>
    <hyperlink ref="E1580" r:id="rId1573" display="http://hfo63.cfo.in.th/CheckDataDtl.aspx?orgid=00409&amp;balance=&amp;month=4&amp;year=2020&amp;thetype=%A7%BA%CB%B9%E8%C7%C2%A7%D2%B9"/>
    <hyperlink ref="E1581" r:id="rId1574" display="http://hfo63.cfo.in.th/CheckDataDtl.aspx?orgid=00410&amp;balance=&amp;month=4&amp;year=2020&amp;thetype=%A7%BA%CB%B9%E8%C7%C2%A7%D2%B9"/>
    <hyperlink ref="E1582" r:id="rId1575" display="http://hfo63.cfo.in.th/CheckDataDtl.aspx?orgid=00411&amp;balance=&amp;month=4&amp;year=2020&amp;thetype=%A7%BA%CB%B9%E8%C7%C2%A7%D2%B9"/>
    <hyperlink ref="E1583" r:id="rId1576" display="http://hfo63.cfo.in.th/CheckDataDtl.aspx?orgid=00412&amp;balance=&amp;month=4&amp;year=2020&amp;thetype=%A7%BA%CB%B9%E8%C7%C2%A7%D2%B9"/>
    <hyperlink ref="E1584" r:id="rId1577" display="http://hfo63.cfo.in.th/CheckDataDtl.aspx?orgid=00413&amp;balance=&amp;month=4&amp;year=2020&amp;thetype=%A7%BA%CB%B9%E8%C7%C2%A7%D2%B9"/>
    <hyperlink ref="E1585" r:id="rId1578" display="http://hfo63.cfo.in.th/CheckDataDtl.aspx?orgid=00414&amp;balance=&amp;month=4&amp;year=2020&amp;thetype=%A7%BA%CB%B9%E8%C7%C2%A7%D2%B9"/>
    <hyperlink ref="E1586" r:id="rId1579" display="http://hfo63.cfo.in.th/CheckDataDtl.aspx?orgid=00415&amp;balance=&amp;month=4&amp;year=2020&amp;thetype=%A7%BA%CB%B9%E8%C7%C2%A7%D2%B9"/>
    <hyperlink ref="E1587" r:id="rId1580" display="http://hfo63.cfo.in.th/CheckDataDtl.aspx?orgid=04481&amp;balance=%A7%BA%B4%D8%C5%3Cbr/%3E%A7%BA%CA%D1%C1%BE%D1%B9%B8%EC%A1%D1%B9&amp;month=4&amp;year=2020&amp;thetype=%A7%BA%CB%B9%E8%C7%C2%A7%D2%B9"/>
    <hyperlink ref="E1588" r:id="rId1581" display="http://hfo63.cfo.in.th/CheckDataDtl.aspx?orgid=04481&amp;balance=%A7%BA%B4%D8%C5%3Cbr/%3E%A7%BA%CA%D1%C1%BE%D1%B9%B8%EC%A1%D1%B9&amp;month=4&amp;year=2020&amp;thetype=%A7%BA%CB%B9%E8%C7%C2%A7%D2%B9"/>
    <hyperlink ref="E1589" r:id="rId1582" display="http://hfo63.cfo.in.th/CheckDataDtl.aspx?orgid=04482&amp;balance=%A7%BA%B4%D8%C5%3Cbr/%3E%A7%BA%CA%D1%C1%BE%D1%B9%B8%EC%A1%D1%B9&amp;month=4&amp;year=2020&amp;thetype=%A7%BA%CB%B9%E8%C7%C2%A7%D2%B9"/>
    <hyperlink ref="E1590" r:id="rId1583" display="http://hfo63.cfo.in.th/CheckDataDtl.aspx?orgid=04482&amp;balance=%A7%BA%B4%D8%C5%3Cbr/%3E%A7%BA%CA%D1%C1%BE%D1%B9%B8%EC%A1%D1%B9&amp;month=4&amp;year=2020&amp;thetype=%A7%BA%CB%B9%E8%C7%C2%A7%D2%B9"/>
    <hyperlink ref="E1591" r:id="rId1584" display="http://hfo63.cfo.in.th/CheckDataDtl.aspx?orgid=04483&amp;balance=%A7%BA%B4%D8%C5%3Cbr/%3E%A7%BA%CA%D1%C1%BE%D1%B9%B8%EC%A1%D1%B9&amp;month=4&amp;year=2020&amp;thetype=%A7%BA%CB%B9%E8%C7%C2%A7%D2%B9"/>
    <hyperlink ref="E1592" r:id="rId1585" display="http://hfo63.cfo.in.th/CheckDataDtl.aspx?orgid=04483&amp;balance=%A7%BA%B4%D8%C5%3Cbr/%3E%A7%BA%CA%D1%C1%BE%D1%B9%B8%EC%A1%D1%B9&amp;month=4&amp;year=2020&amp;thetype=%A7%BA%CB%B9%E8%C7%C2%A7%D2%B9"/>
    <hyperlink ref="E1593" r:id="rId1586" display="http://hfo63.cfo.in.th/CheckDataDtl.aspx?orgid=04484&amp;balance=%A7%BA%B4%D8%C5%3Cbr/%3E%A7%BA%CA%D1%C1%BE%D1%B9%B8%EC%A1%D1%B9&amp;month=4&amp;year=2020&amp;thetype=%A7%BA%CB%B9%E8%C7%C2%A7%D2%B9"/>
    <hyperlink ref="E1594" r:id="rId1587" display="http://hfo63.cfo.in.th/CheckDataDtl.aspx?orgid=04484&amp;balance=%A7%BA%B4%D8%C5%3Cbr/%3E%A7%BA%CA%D1%C1%BE%D1%B9%B8%EC%A1%D1%B9&amp;month=4&amp;year=2020&amp;thetype=%A7%BA%CB%B9%E8%C7%C2%A7%D2%B9"/>
    <hyperlink ref="E1595" r:id="rId1588" display="http://hfo63.cfo.in.th/CheckDataDtl.aspx?orgid=04485&amp;balance=%A7%BA%B4%D8%C5%3Cbr/%3E%A7%BA%CA%D1%C1%BE%D1%B9%B8%EC%A1%D1%B9&amp;month=4&amp;year=2020&amp;thetype=%A7%BA%CB%B9%E8%C7%C2%A7%D2%B9"/>
    <hyperlink ref="E1596" r:id="rId1589" display="http://hfo63.cfo.in.th/CheckDataDtl.aspx?orgid=04485&amp;balance=%A7%BA%B4%D8%C5%3Cbr/%3E%A7%BA%CA%D1%C1%BE%D1%B9%B8%EC%A1%D1%B9&amp;month=4&amp;year=2020&amp;thetype=%A7%BA%CB%B9%E8%C7%C2%A7%D2%B9"/>
    <hyperlink ref="E1597" r:id="rId1590" display="http://hfo63.cfo.in.th/CheckDataDtl.aspx?orgid=04486&amp;balance=%A7%BA%B4%D8%C5%3Cbr/%3E%A7%BA%CA%D1%C1%BE%D1%B9%B8%EC%A1%D1%B9&amp;month=4&amp;year=2020&amp;thetype=%A7%BA%CB%B9%E8%C7%C2%A7%D2%B9"/>
    <hyperlink ref="E1598" r:id="rId1591" display="http://hfo63.cfo.in.th/CheckDataDtl.aspx?orgid=04486&amp;balance=%A7%BA%B4%D8%C5%3Cbr/%3E%A7%BA%CA%D1%C1%BE%D1%B9%B8%EC%A1%D1%B9&amp;month=4&amp;year=2020&amp;thetype=%A7%BA%CB%B9%E8%C7%C2%A7%D2%B9"/>
    <hyperlink ref="E1599" r:id="rId1592" display="http://hfo63.cfo.in.th/CheckDataDtl.aspx?orgid=04487&amp;balance=%A7%BA%B4%D8%C5%3Cbr/%3E%A7%BA%CA%D1%C1%BE%D1%B9%B8%EC%A1%D1%B9&amp;month=4&amp;year=2020&amp;thetype=%A7%BA%CB%B9%E8%C7%C2%A7%D2%B9"/>
    <hyperlink ref="E1600" r:id="rId1593" display="http://hfo63.cfo.in.th/CheckDataDtl.aspx?orgid=04487&amp;balance=%A7%BA%B4%D8%C5%3Cbr/%3E%A7%BA%CA%D1%C1%BE%D1%B9%B8%EC%A1%D1%B9&amp;month=4&amp;year=2020&amp;thetype=%A7%BA%CB%B9%E8%C7%C2%A7%D2%B9"/>
    <hyperlink ref="E1601" r:id="rId1594" display="http://hfo63.cfo.in.th/CheckDataDtl.aspx?orgid=04488&amp;balance=%A7%BA%B4%D8%C5%3Cbr/%3E%A7%BA%CA%D1%C1%BE%D1%B9%B8%EC%A1%D1%B9&amp;month=4&amp;year=2020&amp;thetype=%A7%BA%CB%B9%E8%C7%C2%A7%D2%B9"/>
    <hyperlink ref="E1602" r:id="rId1595" display="http://hfo63.cfo.in.th/CheckDataDtl.aspx?orgid=04488&amp;balance=%A7%BA%B4%D8%C5%3Cbr/%3E%A7%BA%CA%D1%C1%BE%D1%B9%B8%EC%A1%D1%B9&amp;month=4&amp;year=2020&amp;thetype=%A7%BA%CB%B9%E8%C7%C2%A7%D2%B9"/>
    <hyperlink ref="E1603" r:id="rId1596" display="http://hfo63.cfo.in.th/CheckDataDtl.aspx?orgid=04489&amp;balance=%A7%BA%B4%D8%C5%3Cbr/%3E%A7%BA%CA%D1%C1%BE%D1%B9%B8%EC%A1%D1%B9&amp;month=4&amp;year=2020&amp;thetype=%A7%BA%CB%B9%E8%C7%C2%A7%D2%B9"/>
    <hyperlink ref="E1604" r:id="rId1597" display="http://hfo63.cfo.in.th/CheckDataDtl.aspx?orgid=04489&amp;balance=%A7%BA%B4%D8%C5%3Cbr/%3E%A7%BA%CA%D1%C1%BE%D1%B9%B8%EC%A1%D1%B9&amp;month=4&amp;year=2020&amp;thetype=%A7%BA%CB%B9%E8%C7%C2%A7%D2%B9"/>
    <hyperlink ref="E1605" r:id="rId1598" display="http://hfo63.cfo.in.th/CheckDataDtl.aspx?orgid=04490&amp;balance=%A7%BA%B4%D8%C5%3Cbr/%3E%A7%BA%CA%D1%C1%BE%D1%B9%B8%EC%A1%D1%B9&amp;month=4&amp;year=2020&amp;thetype=%A7%BA%CB%B9%E8%C7%C2%A7%D2%B9"/>
    <hyperlink ref="E1606" r:id="rId1599" display="http://hfo63.cfo.in.th/CheckDataDtl.aspx?orgid=04490&amp;balance=%A7%BA%B4%D8%C5%3Cbr/%3E%A7%BA%CA%D1%C1%BE%D1%B9%B8%EC%A1%D1%B9&amp;month=4&amp;year=2020&amp;thetype=%A7%BA%CB%B9%E8%C7%C2%A7%D2%B9"/>
    <hyperlink ref="E1607" r:id="rId1600" display="http://hfo63.cfo.in.th/CheckDataDtl.aspx?orgid=04491&amp;balance=%A7%BA%B4%D8%C5%3Cbr/%3E%A7%BA%CA%D1%C1%BE%D1%B9%B8%EC%A1%D1%B9&amp;month=4&amp;year=2020&amp;thetype=%A7%BA%CB%B9%E8%C7%C2%A7%D2%B9"/>
    <hyperlink ref="E1608" r:id="rId1601" display="http://hfo63.cfo.in.th/CheckDataDtl.aspx?orgid=04491&amp;balance=%A7%BA%B4%D8%C5%3Cbr/%3E%A7%BA%CA%D1%C1%BE%D1%B9%B8%EC%A1%D1%B9&amp;month=4&amp;year=2020&amp;thetype=%A7%BA%CB%B9%E8%C7%C2%A7%D2%B9"/>
    <hyperlink ref="E1609" r:id="rId1602" display="http://hfo63.cfo.in.th/CheckDataDtl.aspx?orgid=04492&amp;balance=%A7%BA%B4%D8%C5%3Cbr/%3E%A7%BA%CA%D1%C1%BE%D1%B9%B8%EC%A1%D1%B9&amp;month=4&amp;year=2020&amp;thetype=%A7%BA%CB%B9%E8%C7%C2%A7%D2%B9"/>
    <hyperlink ref="E1610" r:id="rId1603" display="http://hfo63.cfo.in.th/CheckDataDtl.aspx?orgid=04492&amp;balance=%A7%BA%B4%D8%C5%3Cbr/%3E%A7%BA%CA%D1%C1%BE%D1%B9%B8%EC%A1%D1%B9&amp;month=4&amp;year=2020&amp;thetype=%A7%BA%CB%B9%E8%C7%C2%A7%D2%B9"/>
    <hyperlink ref="E1611" r:id="rId1604" display="http://hfo63.cfo.in.th/CheckDataDtl.aspx?orgid=04493&amp;balance=%A7%BA%B4%D8%C5%3Cbr/%3E%A7%BA%CA%D1%C1%BE%D1%B9%B8%EC%A1%D1%B9&amp;month=4&amp;year=2020&amp;thetype=%A7%BA%CB%B9%E8%C7%C2%A7%D2%B9"/>
    <hyperlink ref="E1612" r:id="rId1605" display="http://hfo63.cfo.in.th/CheckDataDtl.aspx?orgid=04493&amp;balance=%A7%BA%B4%D8%C5%3Cbr/%3E%A7%BA%CA%D1%C1%BE%D1%B9%B8%EC%A1%D1%B9&amp;month=4&amp;year=2020&amp;thetype=%A7%BA%CB%B9%E8%C7%C2%A7%D2%B9"/>
    <hyperlink ref="E1613" r:id="rId1606" display="http://hfo63.cfo.in.th/CheckDataDtl.aspx?orgid=04494&amp;balance=%A7%BA%B4%D8%C5%3Cbr/%3E%A7%BA%CA%D1%C1%BE%D1%B9%B8%EC%A1%D1%B9&amp;month=4&amp;year=2020&amp;thetype=%A7%BA%CB%B9%E8%C7%C2%A7%D2%B9"/>
    <hyperlink ref="E1614" r:id="rId1607" display="http://hfo63.cfo.in.th/CheckDataDtl.aspx?orgid=04494&amp;balance=%A7%BA%B4%D8%C5%3Cbr/%3E%A7%BA%CA%D1%C1%BE%D1%B9%B8%EC%A1%D1%B9&amp;month=4&amp;year=2020&amp;thetype=%A7%BA%CB%B9%E8%C7%C2%A7%D2%B9"/>
    <hyperlink ref="E1615" r:id="rId1608" display="http://hfo63.cfo.in.th/CheckDataDtl.aspx?orgid=04495&amp;balance=%A7%BA%B4%D8%C5%3Cbr/%3E%A7%BA%CA%D1%C1%BE%D1%B9%B8%EC%A1%D1%B9&amp;month=4&amp;year=2020&amp;thetype=%A7%BA%CB%B9%E8%C7%C2%A7%D2%B9"/>
    <hyperlink ref="E1616" r:id="rId1609" display="http://hfo63.cfo.in.th/CheckDataDtl.aspx?orgid=04495&amp;balance=%A7%BA%B4%D8%C5%3Cbr/%3E%A7%BA%CA%D1%C1%BE%D1%B9%B8%EC%A1%D1%B9&amp;month=4&amp;year=2020&amp;thetype=%A7%BA%CB%B9%E8%C7%C2%A7%D2%B9"/>
    <hyperlink ref="E1617" r:id="rId1610" display="http://hfo63.cfo.in.th/CheckDataDtl.aspx?orgid=04496&amp;balance=%A7%BA%B4%D8%C5%3Cbr/%3E%A7%BA%CA%D1%C1%BE%D1%B9%B8%EC%A1%D1%B9&amp;month=4&amp;year=2020&amp;thetype=%A7%BA%CB%B9%E8%C7%C2%A7%D2%B9"/>
    <hyperlink ref="E1618" r:id="rId1611" display="http://hfo63.cfo.in.th/CheckDataDtl.aspx?orgid=04496&amp;balance=%A7%BA%B4%D8%C5%3Cbr/%3E%A7%BA%CA%D1%C1%BE%D1%B9%B8%EC%A1%D1%B9&amp;month=4&amp;year=2020&amp;thetype=%A7%BA%CB%B9%E8%C7%C2%A7%D2%B9"/>
    <hyperlink ref="E1619" r:id="rId1612" display="http://hfo63.cfo.in.th/CheckDataDtl.aspx?orgid=04497&amp;balance=%A7%BA%B4%D8%C5%3Cbr/%3E%A7%BA%CA%D1%C1%BE%D1%B9%B8%EC%A1%D1%B9&amp;month=4&amp;year=2020&amp;thetype=%A7%BA%CB%B9%E8%C7%C2%A7%D2%B9"/>
    <hyperlink ref="E1620" r:id="rId1613" display="http://hfo63.cfo.in.th/CheckDataDtl.aspx?orgid=04497&amp;balance=%A7%BA%B4%D8%C5%3Cbr/%3E%A7%BA%CA%D1%C1%BE%D1%B9%B8%EC%A1%D1%B9&amp;month=4&amp;year=2020&amp;thetype=%A7%BA%CB%B9%E8%C7%C2%A7%D2%B9"/>
    <hyperlink ref="E1621" r:id="rId1614" display="http://hfo63.cfo.in.th/CheckDataDtl.aspx?orgid=04498&amp;balance=%A7%BA%B4%D8%C5%3Cbr/%3E%A7%BA%CA%D1%C1%BE%D1%B9%B8%EC%A1%D1%B9&amp;month=4&amp;year=2020&amp;thetype=%A7%BA%CB%B9%E8%C7%C2%A7%D2%B9"/>
    <hyperlink ref="E1622" r:id="rId1615" display="http://hfo63.cfo.in.th/CheckDataDtl.aspx?orgid=04498&amp;balance=%A7%BA%B4%D8%C5%3Cbr/%3E%A7%BA%CA%D1%C1%BE%D1%B9%B8%EC%A1%D1%B9&amp;month=4&amp;year=2020&amp;thetype=%A7%BA%CB%B9%E8%C7%C2%A7%D2%B9"/>
    <hyperlink ref="E1623" r:id="rId1616" display="http://hfo63.cfo.in.th/CheckDataDtl.aspx?orgid=04499&amp;balance=%A7%BA%B4%D8%C5%3Cbr/%3E%A7%BA%CA%D1%C1%BE%D1%B9%B8%EC%A1%D1%B9&amp;month=4&amp;year=2020&amp;thetype=%A7%BA%CB%B9%E8%C7%C2%A7%D2%B9"/>
    <hyperlink ref="E1624" r:id="rId1617" display="http://hfo63.cfo.in.th/CheckDataDtl.aspx?orgid=04499&amp;balance=%A7%BA%B4%D8%C5%3Cbr/%3E%A7%BA%CA%D1%C1%BE%D1%B9%B8%EC%A1%D1%B9&amp;month=4&amp;year=2020&amp;thetype=%A7%BA%CB%B9%E8%C7%C2%A7%D2%B9"/>
    <hyperlink ref="E1625" r:id="rId1618" display="http://hfo63.cfo.in.th/CheckDataDtl.aspx?orgid=04500&amp;balance=%A7%BA%B4%D8%C5%3Cbr/%3E%A7%BA%CA%D1%C1%BE%D1%B9%B8%EC%A1%D1%B9&amp;month=4&amp;year=2020&amp;thetype=%A7%BA%CB%B9%E8%C7%C2%A7%D2%B9"/>
    <hyperlink ref="E1626" r:id="rId1619" display="http://hfo63.cfo.in.th/CheckDataDtl.aspx?orgid=04500&amp;balance=%A7%BA%B4%D8%C5%3Cbr/%3E%A7%BA%CA%D1%C1%BE%D1%B9%B8%EC%A1%D1%B9&amp;month=4&amp;year=2020&amp;thetype=%A7%BA%CB%B9%E8%C7%C2%A7%D2%B9"/>
    <hyperlink ref="E1627" r:id="rId1620" display="http://hfo63.cfo.in.th/CheckDataDtl.aspx?orgid=04501&amp;balance=%A7%BA%B4%D8%C5%3Cbr/%3E%A7%BA%CA%D1%C1%BE%D1%B9%B8%EC%A1%D1%B9&amp;month=4&amp;year=2020&amp;thetype=%A7%BA%CB%B9%E8%C7%C2%A7%D2%B9"/>
    <hyperlink ref="E1628" r:id="rId1621" display="http://hfo63.cfo.in.th/CheckDataDtl.aspx?orgid=04501&amp;balance=%A7%BA%B4%D8%C5%3Cbr/%3E%A7%BA%CA%D1%C1%BE%D1%B9%B8%EC%A1%D1%B9&amp;month=4&amp;year=2020&amp;thetype=%A7%BA%CB%B9%E8%C7%C2%A7%D2%B9"/>
    <hyperlink ref="E1629" r:id="rId1622" display="http://hfo63.cfo.in.th/CheckDataDtl.aspx?orgid=04502&amp;balance=%A7%BA%B4%D8%C5%3Cbr/%3E%A7%BA%CA%D1%C1%BE%D1%B9%B8%EC%A1%D1%B9&amp;month=4&amp;year=2020&amp;thetype=%A7%BA%CB%B9%E8%C7%C2%A7%D2%B9"/>
    <hyperlink ref="E1630" r:id="rId1623" display="http://hfo63.cfo.in.th/CheckDataDtl.aspx?orgid=04502&amp;balance=%A7%BA%B4%D8%C5%3Cbr/%3E%A7%BA%CA%D1%C1%BE%D1%B9%B8%EC%A1%D1%B9&amp;month=4&amp;year=2020&amp;thetype=%A7%BA%CB%B9%E8%C7%C2%A7%D2%B9"/>
    <hyperlink ref="E1631" r:id="rId1624" display="http://hfo63.cfo.in.th/CheckDataDtl.aspx?orgid=04503&amp;balance=%A7%BA%B4%D8%C5%3Cbr/%3E%A7%BA%CA%D1%C1%BE%D1%B9%B8%EC%A1%D1%B9&amp;month=4&amp;year=2020&amp;thetype=%A7%BA%CB%B9%E8%C7%C2%A7%D2%B9"/>
    <hyperlink ref="E1632" r:id="rId1625" display="http://hfo63.cfo.in.th/CheckDataDtl.aspx?orgid=04503&amp;balance=%A7%BA%B4%D8%C5%3Cbr/%3E%A7%BA%CA%D1%C1%BE%D1%B9%B8%EC%A1%D1%B9&amp;month=4&amp;year=2020&amp;thetype=%A7%BA%CB%B9%E8%C7%C2%A7%D2%B9"/>
    <hyperlink ref="E1633" r:id="rId1626" display="http://hfo63.cfo.in.th/CheckDataDtl.aspx?orgid=04504&amp;balance=%A7%BA%B4%D8%C5%3Cbr/%3E%A7%BA%CA%D1%C1%BE%D1%B9%B8%EC%A1%D1%B9&amp;month=4&amp;year=2020&amp;thetype=%A7%BA%CB%B9%E8%C7%C2%A7%D2%B9"/>
    <hyperlink ref="E1634" r:id="rId1627" display="http://hfo63.cfo.in.th/CheckDataDtl.aspx?orgid=04504&amp;balance=%A7%BA%B4%D8%C5%3Cbr/%3E%A7%BA%CA%D1%C1%BE%D1%B9%B8%EC%A1%D1%B9&amp;month=4&amp;year=2020&amp;thetype=%A7%BA%CB%B9%E8%C7%C2%A7%D2%B9"/>
    <hyperlink ref="E1635" r:id="rId1628" display="http://hfo63.cfo.in.th/CheckDataDtl.aspx?orgid=04505&amp;balance=%A7%BA%B4%D8%C5%3Cbr/%3E%A7%BA%CA%D1%C1%BE%D1%B9%B8%EC%A1%D1%B9&amp;month=4&amp;year=2020&amp;thetype=%A7%BA%CB%B9%E8%C7%C2%A7%D2%B9"/>
    <hyperlink ref="E1636" r:id="rId1629" display="http://hfo63.cfo.in.th/CheckDataDtl.aspx?orgid=04505&amp;balance=%A7%BA%B4%D8%C5%3Cbr/%3E%A7%BA%CA%D1%C1%BE%D1%B9%B8%EC%A1%D1%B9&amp;month=4&amp;year=2020&amp;thetype=%A7%BA%CB%B9%E8%C7%C2%A7%D2%B9"/>
    <hyperlink ref="E1637" r:id="rId1630" display="http://hfo63.cfo.in.th/CheckDataDtl.aspx?orgid=04506&amp;balance=%A7%BA%B4%D8%C5%3Cbr/%3E%A7%BA%CA%D1%C1%BE%D1%B9%B8%EC%A1%D1%B9&amp;month=4&amp;year=2020&amp;thetype=%A7%BA%CB%B9%E8%C7%C2%A7%D2%B9"/>
    <hyperlink ref="E1638" r:id="rId1631" display="http://hfo63.cfo.in.th/CheckDataDtl.aspx?orgid=04506&amp;balance=%A7%BA%B4%D8%C5%3Cbr/%3E%A7%BA%CA%D1%C1%BE%D1%B9%B8%EC%A1%D1%B9&amp;month=4&amp;year=2020&amp;thetype=%A7%BA%CB%B9%E8%C7%C2%A7%D2%B9"/>
    <hyperlink ref="E1639" r:id="rId1632" display="http://hfo63.cfo.in.th/CheckDataDtl.aspx?orgid=04507&amp;balance=%A7%BA%B4%D8%C5%3Cbr/%3E%A7%BA%CA%D1%C1%BE%D1%B9%B8%EC%A1%D1%B9&amp;month=4&amp;year=2020&amp;thetype=%A7%BA%CB%B9%E8%C7%C2%A7%D2%B9"/>
    <hyperlink ref="E1640" r:id="rId1633" display="http://hfo63.cfo.in.th/CheckDataDtl.aspx?orgid=04507&amp;balance=%A7%BA%B4%D8%C5%3Cbr/%3E%A7%BA%CA%D1%C1%BE%D1%B9%B8%EC%A1%D1%B9&amp;month=4&amp;year=2020&amp;thetype=%A7%BA%CB%B9%E8%C7%C2%A7%D2%B9"/>
    <hyperlink ref="E1641" r:id="rId1634" display="http://hfo63.cfo.in.th/CheckDataDtl.aspx?orgid=04508&amp;balance=%A7%BA%B4%D8%C5%3Cbr/%3E%A7%BA%CA%D1%C1%BE%D1%B9%B8%EC%A1%D1%B9&amp;month=4&amp;year=2020&amp;thetype=%A7%BA%CB%B9%E8%C7%C2%A7%D2%B9"/>
    <hyperlink ref="E1642" r:id="rId1635" display="http://hfo63.cfo.in.th/CheckDataDtl.aspx?orgid=04508&amp;balance=%A7%BA%B4%D8%C5%3Cbr/%3E%A7%BA%CA%D1%C1%BE%D1%B9%B8%EC%A1%D1%B9&amp;month=4&amp;year=2020&amp;thetype=%A7%BA%CB%B9%E8%C7%C2%A7%D2%B9"/>
    <hyperlink ref="E1643" r:id="rId1636" display="http://hfo63.cfo.in.th/CheckDataDtl.aspx?orgid=04509&amp;balance=%A7%BA%B4%D8%C5%3Cbr/%3E%A7%BA%CA%D1%C1%BE%D1%B9%B8%EC%A1%D1%B9&amp;month=4&amp;year=2020&amp;thetype=%A7%BA%CB%B9%E8%C7%C2%A7%D2%B9"/>
    <hyperlink ref="E1644" r:id="rId1637" display="http://hfo63.cfo.in.th/CheckDataDtl.aspx?orgid=04509&amp;balance=%A7%BA%B4%D8%C5%3Cbr/%3E%A7%BA%CA%D1%C1%BE%D1%B9%B8%EC%A1%D1%B9&amp;month=4&amp;year=2020&amp;thetype=%A7%BA%CB%B9%E8%C7%C2%A7%D2%B9"/>
    <hyperlink ref="E1645" r:id="rId1638" display="http://hfo63.cfo.in.th/CheckDataDtl.aspx?orgid=04510&amp;balance=%A7%BA%B4%D8%C5%3Cbr/%3E%A7%BA%CA%D1%C1%BE%D1%B9%B8%EC%A1%D1%B9&amp;month=4&amp;year=2020&amp;thetype=%A7%BA%CB%B9%E8%C7%C2%A7%D2%B9"/>
    <hyperlink ref="E1646" r:id="rId1639" display="http://hfo63.cfo.in.th/CheckDataDtl.aspx?orgid=04510&amp;balance=%A7%BA%B4%D8%C5%3Cbr/%3E%A7%BA%CA%D1%C1%BE%D1%B9%B8%EC%A1%D1%B9&amp;month=4&amp;year=2020&amp;thetype=%A7%BA%CB%B9%E8%C7%C2%A7%D2%B9"/>
    <hyperlink ref="E1647" r:id="rId1640" display="http://hfo63.cfo.in.th/CheckDataDtl.aspx?orgid=04511&amp;balance=%A7%BA%B4%D8%C5%3Cbr/%3E%A7%BA%CA%D1%C1%BE%D1%B9%B8%EC%A1%D1%B9&amp;month=4&amp;year=2020&amp;thetype=%A7%BA%CB%B9%E8%C7%C2%A7%D2%B9"/>
    <hyperlink ref="E1648" r:id="rId1641" display="http://hfo63.cfo.in.th/CheckDataDtl.aspx?orgid=04511&amp;balance=%A7%BA%B4%D8%C5%3Cbr/%3E%A7%BA%CA%D1%C1%BE%D1%B9%B8%EC%A1%D1%B9&amp;month=4&amp;year=2020&amp;thetype=%A7%BA%CB%B9%E8%C7%C2%A7%D2%B9"/>
    <hyperlink ref="E1649" r:id="rId1642" display="http://hfo63.cfo.in.th/CheckDataDtl.aspx?orgid=04513&amp;balance=%A7%BA%B4%D8%C5%3Cbr/%3E%A7%BA%CA%D1%C1%BE%D1%B9%B8%EC%A1%D1%B9&amp;month=4&amp;year=2020&amp;thetype=%A7%BA%CB%B9%E8%C7%C2%A7%D2%B9"/>
    <hyperlink ref="E1650" r:id="rId1643" display="http://hfo63.cfo.in.th/CheckDataDtl.aspx?orgid=04513&amp;balance=%A7%BA%B4%D8%C5%3Cbr/%3E%A7%BA%CA%D1%C1%BE%D1%B9%B8%EC%A1%D1%B9&amp;month=4&amp;year=2020&amp;thetype=%A7%BA%CB%B9%E8%C7%C2%A7%D2%B9"/>
    <hyperlink ref="E1651" r:id="rId1644" display="http://hfo63.cfo.in.th/CheckDataDtl.aspx?orgid=04514&amp;balance=%A7%BA%B4%D8%C5%3Cbr/%3E%A7%BA%CA%D1%C1%BE%D1%B9%B8%EC%A1%D1%B9&amp;month=4&amp;year=2020&amp;thetype=%A7%BA%CB%B9%E8%C7%C2%A7%D2%B9"/>
    <hyperlink ref="E1652" r:id="rId1645" display="http://hfo63.cfo.in.th/CheckDataDtl.aspx?orgid=04514&amp;balance=%A7%BA%B4%D8%C5%3Cbr/%3E%A7%BA%CA%D1%C1%BE%D1%B9%B8%EC%A1%D1%B9&amp;month=4&amp;year=2020&amp;thetype=%A7%BA%CB%B9%E8%C7%C2%A7%D2%B9"/>
    <hyperlink ref="E1653" r:id="rId1646" display="http://hfo63.cfo.in.th/CheckDataDtl.aspx?orgid=04515&amp;balance=%A7%BA%B4%D8%C5%3Cbr/%3E%A7%BA%CA%D1%C1%BE%D1%B9%B8%EC%A1%D1%B9&amp;month=4&amp;year=2020&amp;thetype=%A7%BA%CB%B9%E8%C7%C2%A7%D2%B9"/>
    <hyperlink ref="E1654" r:id="rId1647" display="http://hfo63.cfo.in.th/CheckDataDtl.aspx?orgid=04515&amp;balance=%A7%BA%B4%D8%C5%3Cbr/%3E%A7%BA%CA%D1%C1%BE%D1%B9%B8%EC%A1%D1%B9&amp;month=4&amp;year=2020&amp;thetype=%A7%BA%CB%B9%E8%C7%C2%A7%D2%B9"/>
    <hyperlink ref="E1655" r:id="rId1648" display="http://hfo63.cfo.in.th/CheckDataDtl.aspx?orgid=04516&amp;balance=%A7%BA%B4%D8%C5%3Cbr/%3E%A7%BA%CA%D1%C1%BE%D1%B9%B8%EC%A1%D1%B9&amp;month=4&amp;year=2020&amp;thetype=%A7%BA%CB%B9%E8%C7%C2%A7%D2%B9"/>
    <hyperlink ref="E1656" r:id="rId1649" display="http://hfo63.cfo.in.th/CheckDataDtl.aspx?orgid=04516&amp;balance=%A7%BA%B4%D8%C5%3Cbr/%3E%A7%BA%CA%D1%C1%BE%D1%B9%B8%EC%A1%D1%B9&amp;month=4&amp;year=2020&amp;thetype=%A7%BA%CB%B9%E8%C7%C2%A7%D2%B9"/>
    <hyperlink ref="E1657" r:id="rId1650" display="http://hfo63.cfo.in.th/CheckDataDtl.aspx?orgid=04518&amp;balance=%A7%BA%B4%D8%C5%3Cbr/%3E%A7%BA%CA%D1%C1%BE%D1%B9%B8%EC%A1%D1%B9&amp;month=4&amp;year=2020&amp;thetype=%A7%BA%CB%B9%E8%C7%C2%A7%D2%B9"/>
    <hyperlink ref="E1658" r:id="rId1651" display="http://hfo63.cfo.in.th/CheckDataDtl.aspx?orgid=04518&amp;balance=%A7%BA%B4%D8%C5%3Cbr/%3E%A7%BA%CA%D1%C1%BE%D1%B9%B8%EC%A1%D1%B9&amp;month=4&amp;year=2020&amp;thetype=%A7%BA%CB%B9%E8%C7%C2%A7%D2%B9"/>
    <hyperlink ref="E1659" r:id="rId1652" display="http://hfo63.cfo.in.th/CheckDataDtl.aspx?orgid=04519&amp;balance=%A7%BA%B4%D8%C5%3Cbr/%3E%A7%BA%CA%D1%C1%BE%D1%B9%B8%EC%A1%D1%B9&amp;month=4&amp;year=2020&amp;thetype=%A7%BA%CB%B9%E8%C7%C2%A7%D2%B9"/>
    <hyperlink ref="E1660" r:id="rId1653" display="http://hfo63.cfo.in.th/CheckDataDtl.aspx?orgid=04519&amp;balance=%A7%BA%B4%D8%C5%3Cbr/%3E%A7%BA%CA%D1%C1%BE%D1%B9%B8%EC%A1%D1%B9&amp;month=4&amp;year=2020&amp;thetype=%A7%BA%CB%B9%E8%C7%C2%A7%D2%B9"/>
    <hyperlink ref="E1661" r:id="rId1654" display="http://hfo63.cfo.in.th/CheckDataDtl.aspx?orgid=04520&amp;balance=%A7%BA%B4%D8%C5%3Cbr/%3E%A7%BA%CA%D1%C1%BE%D1%B9%B8%EC%A1%D1%B9&amp;month=4&amp;year=2020&amp;thetype=%A7%BA%CB%B9%E8%C7%C2%A7%D2%B9"/>
    <hyperlink ref="E1662" r:id="rId1655" display="http://hfo63.cfo.in.th/CheckDataDtl.aspx?orgid=04520&amp;balance=%A7%BA%B4%D8%C5%3Cbr/%3E%A7%BA%CA%D1%C1%BE%D1%B9%B8%EC%A1%D1%B9&amp;month=4&amp;year=2020&amp;thetype=%A7%BA%CB%B9%E8%C7%C2%A7%D2%B9"/>
    <hyperlink ref="E1663" r:id="rId1656" display="http://hfo63.cfo.in.th/CheckDataDtl.aspx?orgid=04521&amp;balance=%A7%BA%B4%D8%C5%3Cbr/%3E%A7%BA%CA%D1%C1%BE%D1%B9%B8%EC%A1%D1%B9&amp;month=4&amp;year=2020&amp;thetype=%A7%BA%CB%B9%E8%C7%C2%A7%D2%B9"/>
    <hyperlink ref="E1664" r:id="rId1657" display="http://hfo63.cfo.in.th/CheckDataDtl.aspx?orgid=04521&amp;balance=%A7%BA%B4%D8%C5%3Cbr/%3E%A7%BA%CA%D1%C1%BE%D1%B9%B8%EC%A1%D1%B9&amp;month=4&amp;year=2020&amp;thetype=%A7%BA%CB%B9%E8%C7%C2%A7%D2%B9"/>
    <hyperlink ref="E1665" r:id="rId1658" display="http://hfo63.cfo.in.th/CheckDataDtl.aspx?orgid=04522&amp;balance=%A7%BA%B4%D8%C5%3Cbr/%3E%A7%BA%CA%D1%C1%BE%D1%B9%B8%EC%A1%D1%B9&amp;month=4&amp;year=2020&amp;thetype=%A7%BA%CB%B9%E8%C7%C2%A7%D2%B9"/>
    <hyperlink ref="E1666" r:id="rId1659" display="http://hfo63.cfo.in.th/CheckDataDtl.aspx?orgid=04522&amp;balance=%A7%BA%B4%D8%C5%3Cbr/%3E%A7%BA%CA%D1%C1%BE%D1%B9%B8%EC%A1%D1%B9&amp;month=4&amp;year=2020&amp;thetype=%A7%BA%CB%B9%E8%C7%C2%A7%D2%B9"/>
    <hyperlink ref="E1667" r:id="rId1660" display="http://hfo63.cfo.in.th/CheckDataDtl.aspx?orgid=04523&amp;balance=%A7%BA%B4%D8%C5%3Cbr/%3E%A7%BA%CA%D1%C1%BE%D1%B9%B8%EC%A1%D1%B9&amp;month=4&amp;year=2020&amp;thetype=%A7%BA%CB%B9%E8%C7%C2%A7%D2%B9"/>
    <hyperlink ref="E1668" r:id="rId1661" display="http://hfo63.cfo.in.th/CheckDataDtl.aspx?orgid=04523&amp;balance=%A7%BA%B4%D8%C5%3Cbr/%3E%A7%BA%CA%D1%C1%BE%D1%B9%B8%EC%A1%D1%B9&amp;month=4&amp;year=2020&amp;thetype=%A7%BA%CB%B9%E8%C7%C2%A7%D2%B9"/>
    <hyperlink ref="E1669" r:id="rId1662" display="http://hfo63.cfo.in.th/CheckDataDtl.aspx?orgid=04524&amp;balance=%A7%BA%B4%D8%C5%3Cbr/%3E%A7%BA%CA%D1%C1%BE%D1%B9%B8%EC%A1%D1%B9&amp;month=4&amp;year=2020&amp;thetype=%A7%BA%CB%B9%E8%C7%C2%A7%D2%B9"/>
    <hyperlink ref="E1670" r:id="rId1663" display="http://hfo63.cfo.in.th/CheckDataDtl.aspx?orgid=04524&amp;balance=%A7%BA%B4%D8%C5%3Cbr/%3E%A7%BA%CA%D1%C1%BE%D1%B9%B8%EC%A1%D1%B9&amp;month=4&amp;year=2020&amp;thetype=%A7%BA%CB%B9%E8%C7%C2%A7%D2%B9"/>
    <hyperlink ref="E1671" r:id="rId1664" display="http://hfo63.cfo.in.th/CheckDataDtl.aspx?orgid=04525&amp;balance=%A7%BA%B4%D8%C5%3Cbr/%3E%A7%BA%CA%D1%C1%BE%D1%B9%B8%EC%A1%D1%B9&amp;month=4&amp;year=2020&amp;thetype=%A7%BA%CB%B9%E8%C7%C2%A7%D2%B9"/>
    <hyperlink ref="E1672" r:id="rId1665" display="http://hfo63.cfo.in.th/CheckDataDtl.aspx?orgid=04525&amp;balance=%A7%BA%B4%D8%C5%3Cbr/%3E%A7%BA%CA%D1%C1%BE%D1%B9%B8%EC%A1%D1%B9&amp;month=4&amp;year=2020&amp;thetype=%A7%BA%CB%B9%E8%C7%C2%A7%D2%B9"/>
    <hyperlink ref="E1673" r:id="rId1666" display="http://hfo63.cfo.in.th/CheckDataDtl.aspx?orgid=04526&amp;balance=%A7%BA%B4%D8%C5%3Cbr/%3E%A7%BA%CA%D1%C1%BE%D1%B9%B8%EC%A1%D1%B9&amp;month=4&amp;year=2020&amp;thetype=%A7%BA%CB%B9%E8%C7%C2%A7%D2%B9"/>
    <hyperlink ref="E1674" r:id="rId1667" display="http://hfo63.cfo.in.th/CheckDataDtl.aspx?orgid=04526&amp;balance=%A7%BA%B4%D8%C5%3Cbr/%3E%A7%BA%CA%D1%C1%BE%D1%B9%B8%EC%A1%D1%B9&amp;month=4&amp;year=2020&amp;thetype=%A7%BA%CB%B9%E8%C7%C2%A7%D2%B9"/>
    <hyperlink ref="E1675" r:id="rId1668" display="http://hfo63.cfo.in.th/CheckDataDtl.aspx?orgid=04527&amp;balance=%A7%BA%B4%D8%C5%3Cbr/%3E%A7%BA%CA%D1%C1%BE%D1%B9%B8%EC%A1%D1%B9&amp;month=4&amp;year=2020&amp;thetype=%A7%BA%CB%B9%E8%C7%C2%A7%D2%B9"/>
    <hyperlink ref="E1676" r:id="rId1669" display="http://hfo63.cfo.in.th/CheckDataDtl.aspx?orgid=04527&amp;balance=%A7%BA%B4%D8%C5%3Cbr/%3E%A7%BA%CA%D1%C1%BE%D1%B9%B8%EC%A1%D1%B9&amp;month=4&amp;year=2020&amp;thetype=%A7%BA%CB%B9%E8%C7%C2%A7%D2%B9"/>
    <hyperlink ref="E1677" r:id="rId1670" display="http://hfo63.cfo.in.th/CheckDataDtl.aspx?orgid=04528&amp;balance=%A7%BA%B4%D8%C5%3Cbr/%3E%A7%BA%CA%D1%C1%BE%D1%B9%B8%EC%A1%D1%B9&amp;month=4&amp;year=2020&amp;thetype=%A7%BA%CB%B9%E8%C7%C2%A7%D2%B9"/>
    <hyperlink ref="E1678" r:id="rId1671" display="http://hfo63.cfo.in.th/CheckDataDtl.aspx?orgid=04528&amp;balance=%A7%BA%B4%D8%C5%3Cbr/%3E%A7%BA%CA%D1%C1%BE%D1%B9%B8%EC%A1%D1%B9&amp;month=4&amp;year=2020&amp;thetype=%A7%BA%CB%B9%E8%C7%C2%A7%D2%B9"/>
    <hyperlink ref="E1679" r:id="rId1672" display="http://hfo63.cfo.in.th/CheckDataDtl.aspx?orgid=04529&amp;balance=%A7%BA%B4%D8%C5%3Cbr/%3E%A7%BA%CA%D1%C1%BE%D1%B9%B8%EC%A1%D1%B9&amp;month=4&amp;year=2020&amp;thetype=%A7%BA%CB%B9%E8%C7%C2%A7%D2%B9"/>
    <hyperlink ref="E1680" r:id="rId1673" display="http://hfo63.cfo.in.th/CheckDataDtl.aspx?orgid=04529&amp;balance=%A7%BA%B4%D8%C5%3Cbr/%3E%A7%BA%CA%D1%C1%BE%D1%B9%B8%EC%A1%D1%B9&amp;month=4&amp;year=2020&amp;thetype=%A7%BA%CB%B9%E8%C7%C2%A7%D2%B9"/>
    <hyperlink ref="E1681" r:id="rId1674" display="http://hfo63.cfo.in.th/CheckDataDtl.aspx?orgid=04530&amp;balance=%A7%BA%B4%D8%C5%3Cbr/%3E%A7%BA%CA%D1%C1%BE%D1%B9%B8%EC%A1%D1%B9&amp;month=4&amp;year=2020&amp;thetype=%A7%BA%CB%B9%E8%C7%C2%A7%D2%B9"/>
    <hyperlink ref="E1682" r:id="rId1675" display="http://hfo63.cfo.in.th/CheckDataDtl.aspx?orgid=04530&amp;balance=%A7%BA%B4%D8%C5%3Cbr/%3E%A7%BA%CA%D1%C1%BE%D1%B9%B8%EC%A1%D1%B9&amp;month=4&amp;year=2020&amp;thetype=%A7%BA%CB%B9%E8%C7%C2%A7%D2%B9"/>
    <hyperlink ref="E1683" r:id="rId1676" display="http://hfo63.cfo.in.th/CheckDataDtl.aspx?orgid=04531&amp;balance=%A7%BA%B4%D8%C5%3Cbr/%3E%A7%BA%CA%D1%C1%BE%D1%B9%B8%EC%A1%D1%B9&amp;month=4&amp;year=2020&amp;thetype=%A7%BA%CB%B9%E8%C7%C2%A7%D2%B9"/>
    <hyperlink ref="E1684" r:id="rId1677" display="http://hfo63.cfo.in.th/CheckDataDtl.aspx?orgid=04531&amp;balance=%A7%BA%B4%D8%C5%3Cbr/%3E%A7%BA%CA%D1%C1%BE%D1%B9%B8%EC%A1%D1%B9&amp;month=4&amp;year=2020&amp;thetype=%A7%BA%CB%B9%E8%C7%C2%A7%D2%B9"/>
    <hyperlink ref="E1685" r:id="rId1678" display="http://hfo63.cfo.in.th/CheckDataDtl.aspx?orgid=04532&amp;balance=%A7%BA%B4%D8%C5%3Cbr/%3E%A7%BA%CA%D1%C1%BE%D1%B9%B8%EC%A1%D1%B9&amp;month=4&amp;year=2020&amp;thetype=%A7%BA%CB%B9%E8%C7%C2%A7%D2%B9"/>
    <hyperlink ref="E1686" r:id="rId1679" display="http://hfo63.cfo.in.th/CheckDataDtl.aspx?orgid=04532&amp;balance=%A7%BA%B4%D8%C5%3Cbr/%3E%A7%BA%CA%D1%C1%BE%D1%B9%B8%EC%A1%D1%B9&amp;month=4&amp;year=2020&amp;thetype=%A7%BA%CB%B9%E8%C7%C2%A7%D2%B9"/>
    <hyperlink ref="E1687" r:id="rId1680" display="http://hfo63.cfo.in.th/CheckDataDtl.aspx?orgid=04533&amp;balance=%A7%BA%B4%D8%C5%3Cbr/%3E%A7%BA%CA%D1%C1%BE%D1%B9%B8%EC%A1%D1%B9&amp;month=4&amp;year=2020&amp;thetype=%A7%BA%CB%B9%E8%C7%C2%A7%D2%B9"/>
    <hyperlink ref="E1688" r:id="rId1681" display="http://hfo63.cfo.in.th/CheckDataDtl.aspx?orgid=04533&amp;balance=%A7%BA%B4%D8%C5%3Cbr/%3E%A7%BA%CA%D1%C1%BE%D1%B9%B8%EC%A1%D1%B9&amp;month=4&amp;year=2020&amp;thetype=%A7%BA%CB%B9%E8%C7%C2%A7%D2%B9"/>
    <hyperlink ref="E1689" r:id="rId1682" display="http://hfo63.cfo.in.th/CheckDataDtl.aspx?orgid=04534&amp;balance=%A7%BA%B4%D8%C5%3Cbr/%3E%A7%BA%CA%D1%C1%BE%D1%B9%B8%EC%A1%D1%B9&amp;month=4&amp;year=2020&amp;thetype=%A7%BA%CB%B9%E8%C7%C2%A7%D2%B9"/>
    <hyperlink ref="E1690" r:id="rId1683" display="http://hfo63.cfo.in.th/CheckDataDtl.aspx?orgid=04534&amp;balance=%A7%BA%B4%D8%C5%3Cbr/%3E%A7%BA%CA%D1%C1%BE%D1%B9%B8%EC%A1%D1%B9&amp;month=4&amp;year=2020&amp;thetype=%A7%BA%CB%B9%E8%C7%C2%A7%D2%B9"/>
    <hyperlink ref="E1691" r:id="rId1684" display="http://hfo63.cfo.in.th/CheckDataDtl.aspx?orgid=04535&amp;balance=%A7%BA%B4%D8%C5%3Cbr/%3E%A7%BA%CA%D1%C1%BE%D1%B9%B8%EC%A1%D1%B9&amp;month=4&amp;year=2020&amp;thetype=%A7%BA%CB%B9%E8%C7%C2%A7%D2%B9"/>
    <hyperlink ref="E1692" r:id="rId1685" display="http://hfo63.cfo.in.th/CheckDataDtl.aspx?orgid=04535&amp;balance=%A7%BA%B4%D8%C5%3Cbr/%3E%A7%BA%CA%D1%C1%BE%D1%B9%B8%EC%A1%D1%B9&amp;month=4&amp;year=2020&amp;thetype=%A7%BA%CB%B9%E8%C7%C2%A7%D2%B9"/>
    <hyperlink ref="E1693" r:id="rId1686" display="http://hfo63.cfo.in.th/CheckDataDtl.aspx?orgid=04536&amp;balance=%A7%BA%B4%D8%C5%3Cbr/%3E%A7%BA%CA%D1%C1%BE%D1%B9%B8%EC%A1%D1%B9&amp;month=4&amp;year=2020&amp;thetype=%A7%BA%CB%B9%E8%C7%C2%A7%D2%B9"/>
    <hyperlink ref="E1694" r:id="rId1687" display="http://hfo63.cfo.in.th/CheckDataDtl.aspx?orgid=04536&amp;balance=%A7%BA%B4%D8%C5%3Cbr/%3E%A7%BA%CA%D1%C1%BE%D1%B9%B8%EC%A1%D1%B9&amp;month=4&amp;year=2020&amp;thetype=%A7%BA%CB%B9%E8%C7%C2%A7%D2%B9"/>
    <hyperlink ref="E1695" r:id="rId1688" display="http://hfo63.cfo.in.th/CheckDataDtl.aspx?orgid=04537&amp;balance=%A7%BA%B4%D8%C5%3Cbr/%3E%A7%BA%CA%D1%C1%BE%D1%B9%B8%EC%A1%D1%B9&amp;month=4&amp;year=2020&amp;thetype=%A7%BA%CB%B9%E8%C7%C2%A7%D2%B9"/>
    <hyperlink ref="E1696" r:id="rId1689" display="http://hfo63.cfo.in.th/CheckDataDtl.aspx?orgid=04537&amp;balance=%A7%BA%B4%D8%C5%3Cbr/%3E%A7%BA%CA%D1%C1%BE%D1%B9%B8%EC%A1%D1%B9&amp;month=4&amp;year=2020&amp;thetype=%A7%BA%CB%B9%E8%C7%C2%A7%D2%B9"/>
    <hyperlink ref="E1697" r:id="rId1690" display="http://hfo63.cfo.in.th/CheckDataDtl.aspx?orgid=04538&amp;balance=%A7%BA%B4%D8%C5%3Cbr/%3E%A7%BA%CA%D1%C1%BE%D1%B9%B8%EC%A1%D1%B9&amp;month=4&amp;year=2020&amp;thetype=%A7%BA%CB%B9%E8%C7%C2%A7%D2%B9"/>
    <hyperlink ref="E1698" r:id="rId1691" display="http://hfo63.cfo.in.th/CheckDataDtl.aspx?orgid=04538&amp;balance=%A7%BA%B4%D8%C5%3Cbr/%3E%A7%BA%CA%D1%C1%BE%D1%B9%B8%EC%A1%D1%B9&amp;month=4&amp;year=2020&amp;thetype=%A7%BA%CB%B9%E8%C7%C2%A7%D2%B9"/>
    <hyperlink ref="E1699" r:id="rId1692" display="http://hfo63.cfo.in.th/CheckDataDtl.aspx?orgid=04539&amp;balance=%A7%BA%B4%D8%C5%3Cbr/%3E%A7%BA%CA%D1%C1%BE%D1%B9%B8%EC%A1%D1%B9&amp;month=4&amp;year=2020&amp;thetype=%A7%BA%CB%B9%E8%C7%C2%A7%D2%B9"/>
    <hyperlink ref="E1700" r:id="rId1693" display="http://hfo63.cfo.in.th/CheckDataDtl.aspx?orgid=04539&amp;balance=%A7%BA%B4%D8%C5%3Cbr/%3E%A7%BA%CA%D1%C1%BE%D1%B9%B8%EC%A1%D1%B9&amp;month=4&amp;year=2020&amp;thetype=%A7%BA%CB%B9%E8%C7%C2%A7%D2%B9"/>
    <hyperlink ref="E1701" r:id="rId1694" display="http://hfo63.cfo.in.th/CheckDataDtl.aspx?orgid=04540&amp;balance=%A7%BA%B4%D8%C5%3Cbr/%3E%A7%BA%CA%D1%C1%BE%D1%B9%B8%EC%A1%D1%B9&amp;month=4&amp;year=2020&amp;thetype=%A7%BA%CB%B9%E8%C7%C2%A7%D2%B9"/>
    <hyperlink ref="E1702" r:id="rId1695" display="http://hfo63.cfo.in.th/CheckDataDtl.aspx?orgid=04540&amp;balance=%A7%BA%B4%D8%C5%3Cbr/%3E%A7%BA%CA%D1%C1%BE%D1%B9%B8%EC%A1%D1%B9&amp;month=4&amp;year=2020&amp;thetype=%A7%BA%CB%B9%E8%C7%C2%A7%D2%B9"/>
    <hyperlink ref="E1703" r:id="rId1696" display="http://hfo63.cfo.in.th/CheckDataDtl.aspx?orgid=04541&amp;balance=%A7%BA%B4%D8%C5%3Cbr/%3E%A7%BA%CA%D1%C1%BE%D1%B9%B8%EC%A1%D1%B9&amp;month=4&amp;year=2020&amp;thetype=%A7%BA%CB%B9%E8%C7%C2%A7%D2%B9"/>
    <hyperlink ref="E1704" r:id="rId1697" display="http://hfo63.cfo.in.th/CheckDataDtl.aspx?orgid=04541&amp;balance=%A7%BA%B4%D8%C5%3Cbr/%3E%A7%BA%CA%D1%C1%BE%D1%B9%B8%EC%A1%D1%B9&amp;month=4&amp;year=2020&amp;thetype=%A7%BA%CB%B9%E8%C7%C2%A7%D2%B9"/>
    <hyperlink ref="E1705" r:id="rId1698" display="http://hfo63.cfo.in.th/CheckDataDtl.aspx?orgid=04542&amp;balance=%A7%BA%B4%D8%C5%3Cbr/%3E%A7%BA%CA%D1%C1%BE%D1%B9%B8%EC%A1%D1%B9&amp;month=4&amp;year=2020&amp;thetype=%A7%BA%CB%B9%E8%C7%C2%A7%D2%B9"/>
    <hyperlink ref="E1706" r:id="rId1699" display="http://hfo63.cfo.in.th/CheckDataDtl.aspx?orgid=04542&amp;balance=%A7%BA%B4%D8%C5%3Cbr/%3E%A7%BA%CA%D1%C1%BE%D1%B9%B8%EC%A1%D1%B9&amp;month=4&amp;year=2020&amp;thetype=%A7%BA%CB%B9%E8%C7%C2%A7%D2%B9"/>
    <hyperlink ref="E1707" r:id="rId1700" display="http://hfo63.cfo.in.th/CheckDataDtl.aspx?orgid=04543&amp;balance=%A7%BA%B4%D8%C5%3Cbr/%3E%A7%BA%CA%D1%C1%BE%D1%B9%B8%EC%A1%D1%B9&amp;month=4&amp;year=2020&amp;thetype=%A7%BA%CB%B9%E8%C7%C2%A7%D2%B9"/>
    <hyperlink ref="E1708" r:id="rId1701" display="http://hfo63.cfo.in.th/CheckDataDtl.aspx?orgid=04543&amp;balance=%A7%BA%B4%D8%C5%3Cbr/%3E%A7%BA%CA%D1%C1%BE%D1%B9%B8%EC%A1%D1%B9&amp;month=4&amp;year=2020&amp;thetype=%A7%BA%CB%B9%E8%C7%C2%A7%D2%B9"/>
    <hyperlink ref="E1709" r:id="rId1702" display="http://hfo63.cfo.in.th/CheckDataDtl.aspx?orgid=04544&amp;balance=%A7%BA%B4%D8%C5%3Cbr/%3E%A7%BA%CA%D1%C1%BE%D1%B9%B8%EC%A1%D1%B9&amp;month=4&amp;year=2020&amp;thetype=%A7%BA%CB%B9%E8%C7%C2%A7%D2%B9"/>
    <hyperlink ref="E1710" r:id="rId1703" display="http://hfo63.cfo.in.th/CheckDataDtl.aspx?orgid=04544&amp;balance=%A7%BA%B4%D8%C5%3Cbr/%3E%A7%BA%CA%D1%C1%BE%D1%B9%B8%EC%A1%D1%B9&amp;month=4&amp;year=2020&amp;thetype=%A7%BA%CB%B9%E8%C7%C2%A7%D2%B9"/>
    <hyperlink ref="E1711" r:id="rId1704" display="http://hfo63.cfo.in.th/CheckDataDtl.aspx?orgid=04545&amp;balance=%A7%BA%B4%D8%C5%3Cbr/%3E%A7%BA%CA%D1%C1%BE%D1%B9%B8%EC%A1%D1%B9&amp;month=4&amp;year=2020&amp;thetype=%A7%BA%CB%B9%E8%C7%C2%A7%D2%B9"/>
    <hyperlink ref="E1712" r:id="rId1705" display="http://hfo63.cfo.in.th/CheckDataDtl.aspx?orgid=04545&amp;balance=%A7%BA%B4%D8%C5%3Cbr/%3E%A7%BA%CA%D1%C1%BE%D1%B9%B8%EC%A1%D1%B9&amp;month=4&amp;year=2020&amp;thetype=%A7%BA%CB%B9%E8%C7%C2%A7%D2%B9"/>
    <hyperlink ref="E1713" r:id="rId1706" display="http://hfo63.cfo.in.th/CheckDataDtl.aspx?orgid=04546&amp;balance=%A7%BA%B4%D8%C5%3Cbr/%3E%A7%BA%CA%D1%C1%BE%D1%B9%B8%EC%A1%D1%B9&amp;month=4&amp;year=2020&amp;thetype=%A7%BA%CB%B9%E8%C7%C2%A7%D2%B9"/>
    <hyperlink ref="E1714" r:id="rId1707" display="http://hfo63.cfo.in.th/CheckDataDtl.aspx?orgid=04546&amp;balance=%A7%BA%B4%D8%C5%3Cbr/%3E%A7%BA%CA%D1%C1%BE%D1%B9%B8%EC%A1%D1%B9&amp;month=4&amp;year=2020&amp;thetype=%A7%BA%CB%B9%E8%C7%C2%A7%D2%B9"/>
    <hyperlink ref="E1715" r:id="rId1708" display="http://hfo63.cfo.in.th/CheckDataDtl.aspx?orgid=04547&amp;balance=%A7%BA%B4%D8%C5%3Cbr/%3E%A7%BA%CA%D1%C1%BE%D1%B9%B8%EC%A1%D1%B9&amp;month=4&amp;year=2020&amp;thetype=%A7%BA%CB%B9%E8%C7%C2%A7%D2%B9"/>
    <hyperlink ref="E1716" r:id="rId1709" display="http://hfo63.cfo.in.th/CheckDataDtl.aspx?orgid=04547&amp;balance=%A7%BA%B4%D8%C5%3Cbr/%3E%A7%BA%CA%D1%C1%BE%D1%B9%B8%EC%A1%D1%B9&amp;month=4&amp;year=2020&amp;thetype=%A7%BA%CB%B9%E8%C7%C2%A7%D2%B9"/>
    <hyperlink ref="E1717" r:id="rId1710" display="http://hfo63.cfo.in.th/CheckDataDtl.aspx?orgid=04548&amp;balance=%A7%BA%B4%D8%C5%3Cbr/%3E%A7%BA%CA%D1%C1%BE%D1%B9%B8%EC%A1%D1%B9&amp;month=4&amp;year=2020&amp;thetype=%A7%BA%CB%B9%E8%C7%C2%A7%D2%B9"/>
    <hyperlink ref="E1718" r:id="rId1711" display="http://hfo63.cfo.in.th/CheckDataDtl.aspx?orgid=04548&amp;balance=%A7%BA%B4%D8%C5%3Cbr/%3E%A7%BA%CA%D1%C1%BE%D1%B9%B8%EC%A1%D1%B9&amp;month=4&amp;year=2020&amp;thetype=%A7%BA%CB%B9%E8%C7%C2%A7%D2%B9"/>
    <hyperlink ref="E1719" r:id="rId1712" display="http://hfo63.cfo.in.th/CheckDataDtl.aspx?orgid=04549&amp;balance=%A7%BA%B4%D8%C5%3Cbr/%3E%A7%BA%CA%D1%C1%BE%D1%B9%B8%EC%A1%D1%B9&amp;month=4&amp;year=2020&amp;thetype=%A7%BA%CB%B9%E8%C7%C2%A7%D2%B9"/>
    <hyperlink ref="E1720" r:id="rId1713" display="http://hfo63.cfo.in.th/CheckDataDtl.aspx?orgid=04549&amp;balance=%A7%BA%B4%D8%C5%3Cbr/%3E%A7%BA%CA%D1%C1%BE%D1%B9%B8%EC%A1%D1%B9&amp;month=4&amp;year=2020&amp;thetype=%A7%BA%CB%B9%E8%C7%C2%A7%D2%B9"/>
    <hyperlink ref="E1721" r:id="rId1714" display="http://hfo63.cfo.in.th/CheckDataDtl.aspx?orgid=04550&amp;balance=%A7%BA%B4%D8%C5%3Cbr/%3E%A7%BA%CA%D1%C1%BE%D1%B9%B8%EC%A1%D1%B9&amp;month=4&amp;year=2020&amp;thetype=%A7%BA%CB%B9%E8%C7%C2%A7%D2%B9"/>
    <hyperlink ref="E1722" r:id="rId1715" display="http://hfo63.cfo.in.th/CheckDataDtl.aspx?orgid=04550&amp;balance=%A7%BA%B4%D8%C5%3Cbr/%3E%A7%BA%CA%D1%C1%BE%D1%B9%B8%EC%A1%D1%B9&amp;month=4&amp;year=2020&amp;thetype=%A7%BA%CB%B9%E8%C7%C2%A7%D2%B9"/>
    <hyperlink ref="E1723" r:id="rId1716" display="http://hfo63.cfo.in.th/CheckDataDtl.aspx?orgid=04551&amp;balance=%A7%BA%B4%D8%C5%3Cbr/%3E%A7%BA%CA%D1%C1%BE%D1%B9%B8%EC%A1%D1%B9&amp;month=4&amp;year=2020&amp;thetype=%A7%BA%CB%B9%E8%C7%C2%A7%D2%B9"/>
    <hyperlink ref="E1724" r:id="rId1717" display="http://hfo63.cfo.in.th/CheckDataDtl.aspx?orgid=04551&amp;balance=%A7%BA%B4%D8%C5%3Cbr/%3E%A7%BA%CA%D1%C1%BE%D1%B9%B8%EC%A1%D1%B9&amp;month=4&amp;year=2020&amp;thetype=%A7%BA%CB%B9%E8%C7%C2%A7%D2%B9"/>
    <hyperlink ref="E1725" r:id="rId1718" display="http://hfo63.cfo.in.th/CheckDataDtl.aspx?orgid=04552&amp;balance=%A7%BA%B4%D8%C5%3Cbr/%3E%A7%BA%CA%D1%C1%BE%D1%B9%B8%EC%A1%D1%B9&amp;month=4&amp;year=2020&amp;thetype=%A7%BA%CB%B9%E8%C7%C2%A7%D2%B9"/>
    <hyperlink ref="E1726" r:id="rId1719" display="http://hfo63.cfo.in.th/CheckDataDtl.aspx?orgid=04552&amp;balance=%A7%BA%B4%D8%C5%3Cbr/%3E%A7%BA%CA%D1%C1%BE%D1%B9%B8%EC%A1%D1%B9&amp;month=4&amp;year=2020&amp;thetype=%A7%BA%CB%B9%E8%C7%C2%A7%D2%B9"/>
    <hyperlink ref="E1727" r:id="rId1720" display="http://hfo63.cfo.in.th/CheckDataDtl.aspx?orgid=04553&amp;balance=%A7%BA%B4%D8%C5%3Cbr/%3E%A7%BA%CA%D1%C1%BE%D1%B9%B8%EC%A1%D1%B9&amp;month=4&amp;year=2020&amp;thetype=%A7%BA%CB%B9%E8%C7%C2%A7%D2%B9"/>
    <hyperlink ref="E1728" r:id="rId1721" display="http://hfo63.cfo.in.th/CheckDataDtl.aspx?orgid=04553&amp;balance=%A7%BA%B4%D8%C5%3Cbr/%3E%A7%BA%CA%D1%C1%BE%D1%B9%B8%EC%A1%D1%B9&amp;month=4&amp;year=2020&amp;thetype=%A7%BA%CB%B9%E8%C7%C2%A7%D2%B9"/>
    <hyperlink ref="E1729" r:id="rId1722" display="http://hfo63.cfo.in.th/CheckDataDtl.aspx?orgid=04554&amp;balance=%A7%BA%B4%D8%C5%3Cbr/%3E%A7%BA%CA%D1%C1%BE%D1%B9%B8%EC%A1%D1%B9&amp;month=4&amp;year=2020&amp;thetype=%A7%BA%CB%B9%E8%C7%C2%A7%D2%B9"/>
    <hyperlink ref="E1730" r:id="rId1723" display="http://hfo63.cfo.in.th/CheckDataDtl.aspx?orgid=04554&amp;balance=%A7%BA%B4%D8%C5%3Cbr/%3E%A7%BA%CA%D1%C1%BE%D1%B9%B8%EC%A1%D1%B9&amp;month=4&amp;year=2020&amp;thetype=%A7%BA%CB%B9%E8%C7%C2%A7%D2%B9"/>
    <hyperlink ref="E1731" r:id="rId1724" display="http://hfo63.cfo.in.th/CheckDataDtl.aspx?orgid=04555&amp;balance=%A7%BA%B4%D8%C5%3Cbr/%3E%A7%BA%CA%D1%C1%BE%D1%B9%B8%EC%A1%D1%B9&amp;month=4&amp;year=2020&amp;thetype=%A7%BA%CB%B9%E8%C7%C2%A7%D2%B9"/>
    <hyperlink ref="E1732" r:id="rId1725" display="http://hfo63.cfo.in.th/CheckDataDtl.aspx?orgid=04555&amp;balance=%A7%BA%B4%D8%C5%3Cbr/%3E%A7%BA%CA%D1%C1%BE%D1%B9%B8%EC%A1%D1%B9&amp;month=4&amp;year=2020&amp;thetype=%A7%BA%CB%B9%E8%C7%C2%A7%D2%B9"/>
    <hyperlink ref="E1733" r:id="rId1726" display="http://hfo63.cfo.in.th/CheckDataDtl.aspx?orgid=04556&amp;balance=%A7%BA%B4%D8%C5%3Cbr/%3E%A7%BA%CA%D1%C1%BE%D1%B9%B8%EC%A1%D1%B9&amp;month=4&amp;year=2020&amp;thetype=%A7%BA%CB%B9%E8%C7%C2%A7%D2%B9"/>
    <hyperlink ref="E1734" r:id="rId1727" display="http://hfo63.cfo.in.th/CheckDataDtl.aspx?orgid=04556&amp;balance=%A7%BA%B4%D8%C5%3Cbr/%3E%A7%BA%CA%D1%C1%BE%D1%B9%B8%EC%A1%D1%B9&amp;month=4&amp;year=2020&amp;thetype=%A7%BA%CB%B9%E8%C7%C2%A7%D2%B9"/>
    <hyperlink ref="E1735" r:id="rId1728" display="http://hfo63.cfo.in.th/CheckDataDtl.aspx?orgid=04557&amp;balance=%A7%BA%B4%D8%C5%3Cbr/%3E%A7%BA%CA%D1%C1%BE%D1%B9%B8%EC%A1%D1%B9&amp;month=4&amp;year=2020&amp;thetype=%A7%BA%CB%B9%E8%C7%C2%A7%D2%B9"/>
    <hyperlink ref="E1736" r:id="rId1729" display="http://hfo63.cfo.in.th/CheckDataDtl.aspx?orgid=04557&amp;balance=%A7%BA%B4%D8%C5%3Cbr/%3E%A7%BA%CA%D1%C1%BE%D1%B9%B8%EC%A1%D1%B9&amp;month=4&amp;year=2020&amp;thetype=%A7%BA%CB%B9%E8%C7%C2%A7%D2%B9"/>
    <hyperlink ref="E1737" r:id="rId1730" display="http://hfo63.cfo.in.th/CheckDataDtl.aspx?orgid=04558&amp;balance=%A7%BA%B4%D8%C5%3Cbr/%3E%A7%BA%CA%D1%C1%BE%D1%B9%B8%EC%A1%D1%B9&amp;month=4&amp;year=2020&amp;thetype=%A7%BA%CB%B9%E8%C7%C2%A7%D2%B9"/>
    <hyperlink ref="E1738" r:id="rId1731" display="http://hfo63.cfo.in.th/CheckDataDtl.aspx?orgid=04558&amp;balance=%A7%BA%B4%D8%C5%3Cbr/%3E%A7%BA%CA%D1%C1%BE%D1%B9%B8%EC%A1%D1%B9&amp;month=4&amp;year=2020&amp;thetype=%A7%BA%CB%B9%E8%C7%C2%A7%D2%B9"/>
    <hyperlink ref="E1739" r:id="rId1732" display="http://hfo63.cfo.in.th/CheckDataDtl.aspx?orgid=04559&amp;balance=%A7%BA%B4%D8%C5%3Cbr/%3E%A7%BA%CA%D1%C1%BE%D1%B9%B8%EC%A1%D1%B9&amp;month=4&amp;year=2020&amp;thetype=%A7%BA%CB%B9%E8%C7%C2%A7%D2%B9"/>
    <hyperlink ref="E1740" r:id="rId1733" display="http://hfo63.cfo.in.th/CheckDataDtl.aspx?orgid=04559&amp;balance=%A7%BA%B4%D8%C5%3Cbr/%3E%A7%BA%CA%D1%C1%BE%D1%B9%B8%EC%A1%D1%B9&amp;month=4&amp;year=2020&amp;thetype=%A7%BA%CB%B9%E8%C7%C2%A7%D2%B9"/>
    <hyperlink ref="E1741" r:id="rId1734" display="http://hfo63.cfo.in.th/CheckDataDtl.aspx?orgid=04560&amp;balance=%A7%BA%B4%D8%C5%3Cbr/%3E%A7%BA%CA%D1%C1%BE%D1%B9%B8%EC%A1%D1%B9&amp;month=4&amp;year=2020&amp;thetype=%A7%BA%CB%B9%E8%C7%C2%A7%D2%B9"/>
    <hyperlink ref="E1742" r:id="rId1735" display="http://hfo63.cfo.in.th/CheckDataDtl.aspx?orgid=04560&amp;balance=%A7%BA%B4%D8%C5%3Cbr/%3E%A7%BA%CA%D1%C1%BE%D1%B9%B8%EC%A1%D1%B9&amp;month=4&amp;year=2020&amp;thetype=%A7%BA%CB%B9%E8%C7%C2%A7%D2%B9"/>
    <hyperlink ref="E1743" r:id="rId1736" display="http://hfo63.cfo.in.th/CheckDataDtl.aspx?orgid=04561&amp;balance=%A7%BA%B4%D8%C5%3Cbr/%3E%A7%BA%CA%D1%C1%BE%D1%B9%B8%EC%A1%D1%B9&amp;month=4&amp;year=2020&amp;thetype=%A7%BA%CB%B9%E8%C7%C2%A7%D2%B9"/>
    <hyperlink ref="E1744" r:id="rId1737" display="http://hfo63.cfo.in.th/CheckDataDtl.aspx?orgid=04561&amp;balance=%A7%BA%B4%D8%C5%3Cbr/%3E%A7%BA%CA%D1%C1%BE%D1%B9%B8%EC%A1%D1%B9&amp;month=4&amp;year=2020&amp;thetype=%A7%BA%CB%B9%E8%C7%C2%A7%D2%B9"/>
    <hyperlink ref="E1745" r:id="rId1738" display="http://hfo63.cfo.in.th/CheckDataDtl.aspx?orgid=04562&amp;balance=%A7%BA%B4%D8%C5%3Cbr/%3E%A7%BA%CA%D1%C1%BE%D1%B9%B8%EC%A1%D1%B9&amp;month=4&amp;year=2020&amp;thetype=%A7%BA%CB%B9%E8%C7%C2%A7%D2%B9"/>
    <hyperlink ref="E1746" r:id="rId1739" display="http://hfo63.cfo.in.th/CheckDataDtl.aspx?orgid=04562&amp;balance=%A7%BA%B4%D8%C5%3Cbr/%3E%A7%BA%CA%D1%C1%BE%D1%B9%B8%EC%A1%D1%B9&amp;month=4&amp;year=2020&amp;thetype=%A7%BA%CB%B9%E8%C7%C2%A7%D2%B9"/>
    <hyperlink ref="E1747" r:id="rId1740" display="http://hfo63.cfo.in.th/CheckDataDtl.aspx?orgid=04563&amp;balance=%A7%BA%B4%D8%C5%3Cbr/%3E%A7%BA%CA%D1%C1%BE%D1%B9%B8%EC%A1%D1%B9&amp;month=4&amp;year=2020&amp;thetype=%A7%BA%CB%B9%E8%C7%C2%A7%D2%B9"/>
    <hyperlink ref="E1748" r:id="rId1741" display="http://hfo63.cfo.in.th/CheckDataDtl.aspx?orgid=04563&amp;balance=%A7%BA%B4%D8%C5%3Cbr/%3E%A7%BA%CA%D1%C1%BE%D1%B9%B8%EC%A1%D1%B9&amp;month=4&amp;year=2020&amp;thetype=%A7%BA%CB%B9%E8%C7%C2%A7%D2%B9"/>
    <hyperlink ref="E1749" r:id="rId1742" display="http://hfo63.cfo.in.th/CheckDataDtl.aspx?orgid=04564&amp;balance=%A7%BA%B4%D8%C5%3Cbr/%3E%A7%BA%CA%D1%C1%BE%D1%B9%B8%EC%A1%D1%B9&amp;month=4&amp;year=2020&amp;thetype=%A7%BA%CB%B9%E8%C7%C2%A7%D2%B9"/>
    <hyperlink ref="E1750" r:id="rId1743" display="http://hfo63.cfo.in.th/CheckDataDtl.aspx?orgid=04564&amp;balance=%A7%BA%B4%D8%C5%3Cbr/%3E%A7%BA%CA%D1%C1%BE%D1%B9%B8%EC%A1%D1%B9&amp;month=4&amp;year=2020&amp;thetype=%A7%BA%CB%B9%E8%C7%C2%A7%D2%B9"/>
    <hyperlink ref="E1751" r:id="rId1744" display="http://hfo63.cfo.in.th/CheckDataDtl.aspx?orgid=04565&amp;balance=%A7%BA%B4%D8%C5%3Cbr/%3E%A7%BA%CA%D1%C1%BE%D1%B9%B8%EC%A1%D1%B9&amp;month=4&amp;year=2020&amp;thetype=%A7%BA%CB%B9%E8%C7%C2%A7%D2%B9"/>
    <hyperlink ref="E1752" r:id="rId1745" display="http://hfo63.cfo.in.th/CheckDataDtl.aspx?orgid=04565&amp;balance=%A7%BA%B4%D8%C5%3Cbr/%3E%A7%BA%CA%D1%C1%BE%D1%B9%B8%EC%A1%D1%B9&amp;month=4&amp;year=2020&amp;thetype=%A7%BA%CB%B9%E8%C7%C2%A7%D2%B9"/>
    <hyperlink ref="E1753" r:id="rId1746" display="http://hfo63.cfo.in.th/CheckDataDtl.aspx?orgid=04566&amp;balance=%A7%BA%B4%D8%C5%3Cbr/%3E%A7%BA%CA%D1%C1%BE%D1%B9%B8%EC%A1%D1%B9&amp;month=4&amp;year=2020&amp;thetype=%A7%BA%CB%B9%E8%C7%C2%A7%D2%B9"/>
    <hyperlink ref="E1754" r:id="rId1747" display="http://hfo63.cfo.in.th/CheckDataDtl.aspx?orgid=04566&amp;balance=%A7%BA%B4%D8%C5%3Cbr/%3E%A7%BA%CA%D1%C1%BE%D1%B9%B8%EC%A1%D1%B9&amp;month=4&amp;year=2020&amp;thetype=%A7%BA%CB%B9%E8%C7%C2%A7%D2%B9"/>
    <hyperlink ref="E1755" r:id="rId1748" display="http://hfo63.cfo.in.th/CheckDataDtl.aspx?orgid=04567&amp;balance=%A7%BA%B4%D8%C5%3Cbr/%3E%A7%BA%CA%D1%C1%BE%D1%B9%B8%EC%A1%D1%B9&amp;month=4&amp;year=2020&amp;thetype=%A7%BA%CB%B9%E8%C7%C2%A7%D2%B9"/>
    <hyperlink ref="E1756" r:id="rId1749" display="http://hfo63.cfo.in.th/CheckDataDtl.aspx?orgid=04567&amp;balance=%A7%BA%B4%D8%C5%3Cbr/%3E%A7%BA%CA%D1%C1%BE%D1%B9%B8%EC%A1%D1%B9&amp;month=4&amp;year=2020&amp;thetype=%A7%BA%CB%B9%E8%C7%C2%A7%D2%B9"/>
    <hyperlink ref="E1757" r:id="rId1750" display="http://hfo63.cfo.in.th/CheckDataDtl.aspx?orgid=04568&amp;balance=%A7%BA%B4%D8%C5%3Cbr/%3E%A7%BA%CA%D1%C1%BE%D1%B9%B8%EC%A1%D1%B9&amp;month=4&amp;year=2020&amp;thetype=%A7%BA%CB%B9%E8%C7%C2%A7%D2%B9"/>
    <hyperlink ref="E1758" r:id="rId1751" display="http://hfo63.cfo.in.th/CheckDataDtl.aspx?orgid=04568&amp;balance=%A7%BA%B4%D8%C5%3Cbr/%3E%A7%BA%CA%D1%C1%BE%D1%B9%B8%EC%A1%D1%B9&amp;month=4&amp;year=2020&amp;thetype=%A7%BA%CB%B9%E8%C7%C2%A7%D2%B9"/>
    <hyperlink ref="E1759" r:id="rId1752" display="http://hfo63.cfo.in.th/CheckDataDtl.aspx?orgid=04569&amp;balance=%A7%BA%B4%D8%C5%3Cbr/%3E%A7%BA%CA%D1%C1%BE%D1%B9%B8%EC%A1%D1%B9&amp;month=4&amp;year=2020&amp;thetype=%A7%BA%CB%B9%E8%C7%C2%A7%D2%B9"/>
    <hyperlink ref="E1760" r:id="rId1753" display="http://hfo63.cfo.in.th/CheckDataDtl.aspx?orgid=04569&amp;balance=%A7%BA%B4%D8%C5%3Cbr/%3E%A7%BA%CA%D1%C1%BE%D1%B9%B8%EC%A1%D1%B9&amp;month=4&amp;year=2020&amp;thetype=%A7%BA%CB%B9%E8%C7%C2%A7%D2%B9"/>
    <hyperlink ref="E1761" r:id="rId1754" display="http://hfo63.cfo.in.th/CheckDataDtl.aspx?orgid=04570&amp;balance=%A7%BA%B4%D8%C5%3Cbr/%3E%A7%BA%CA%D1%C1%BE%D1%B9%B8%EC%A1%D1%B9&amp;month=4&amp;year=2020&amp;thetype=%A7%BA%CB%B9%E8%C7%C2%A7%D2%B9"/>
    <hyperlink ref="E1762" r:id="rId1755" display="http://hfo63.cfo.in.th/CheckDataDtl.aspx?orgid=04570&amp;balance=%A7%BA%B4%D8%C5%3Cbr/%3E%A7%BA%CA%D1%C1%BE%D1%B9%B8%EC%A1%D1%B9&amp;month=4&amp;year=2020&amp;thetype=%A7%BA%CB%B9%E8%C7%C2%A7%D2%B9"/>
    <hyperlink ref="E1763" r:id="rId1756" display="http://hfo63.cfo.in.th/CheckDataDtl.aspx?orgid=04571&amp;balance=%A7%BA%B4%D8%C5%3Cbr/%3E%A7%BA%CA%D1%C1%BE%D1%B9%B8%EC%A1%D1%B9&amp;month=4&amp;year=2020&amp;thetype=%A7%BA%CB%B9%E8%C7%C2%A7%D2%B9"/>
    <hyperlink ref="E1764" r:id="rId1757" display="http://hfo63.cfo.in.th/CheckDataDtl.aspx?orgid=04571&amp;balance=%A7%BA%B4%D8%C5%3Cbr/%3E%A7%BA%CA%D1%C1%BE%D1%B9%B8%EC%A1%D1%B9&amp;month=4&amp;year=2020&amp;thetype=%A7%BA%CB%B9%E8%C7%C2%A7%D2%B9"/>
    <hyperlink ref="E1765" r:id="rId1758" display="http://hfo63.cfo.in.th/CheckDataDtl.aspx?orgid=04572&amp;balance=%A7%BA%B4%D8%C5%3Cbr/%3E%A7%BA%CA%D1%C1%BE%D1%B9%B8%EC%A1%D1%B9&amp;month=4&amp;year=2020&amp;thetype=%A7%BA%CB%B9%E8%C7%C2%A7%D2%B9"/>
    <hyperlink ref="E1766" r:id="rId1759" display="http://hfo63.cfo.in.th/CheckDataDtl.aspx?orgid=04572&amp;balance=%A7%BA%B4%D8%C5%3Cbr/%3E%A7%BA%CA%D1%C1%BE%D1%B9%B8%EC%A1%D1%B9&amp;month=4&amp;year=2020&amp;thetype=%A7%BA%CB%B9%E8%C7%C2%A7%D2%B9"/>
    <hyperlink ref="E1767" r:id="rId1760" display="http://hfo63.cfo.in.th/CheckDataDtl.aspx?orgid=04573&amp;balance=%A7%BA%B4%D8%C5%3Cbr/%3E%A7%BA%CA%D1%C1%BE%D1%B9%B8%EC%A1%D1%B9&amp;month=4&amp;year=2020&amp;thetype=%A7%BA%CB%B9%E8%C7%C2%A7%D2%B9"/>
    <hyperlink ref="E1768" r:id="rId1761" display="http://hfo63.cfo.in.th/CheckDataDtl.aspx?orgid=04573&amp;balance=%A7%BA%B4%D8%C5%3Cbr/%3E%A7%BA%CA%D1%C1%BE%D1%B9%B8%EC%A1%D1%B9&amp;month=4&amp;year=2020&amp;thetype=%A7%BA%CB%B9%E8%C7%C2%A7%D2%B9"/>
    <hyperlink ref="E1769" r:id="rId1762" display="http://hfo63.cfo.in.th/CheckDataDtl.aspx?orgid=04574&amp;balance=%A7%BA%B4%D8%C5%3Cbr/%3E%A7%BA%CA%D1%C1%BE%D1%B9%B8%EC%A1%D1%B9&amp;month=4&amp;year=2020&amp;thetype=%A7%BA%CB%B9%E8%C7%C2%A7%D2%B9"/>
    <hyperlink ref="E1770" r:id="rId1763" display="http://hfo63.cfo.in.th/CheckDataDtl.aspx?orgid=04574&amp;balance=%A7%BA%B4%D8%C5%3Cbr/%3E%A7%BA%CA%D1%C1%BE%D1%B9%B8%EC%A1%D1%B9&amp;month=4&amp;year=2020&amp;thetype=%A7%BA%CB%B9%E8%C7%C2%A7%D2%B9"/>
    <hyperlink ref="E1771" r:id="rId1764" display="http://hfo63.cfo.in.th/CheckDataDtl.aspx?orgid=04575&amp;balance=%A7%BA%B4%D8%C5%3Cbr/%3E%A7%BA%CA%D1%C1%BE%D1%B9%B8%EC%A1%D1%B9&amp;month=4&amp;year=2020&amp;thetype=%A7%BA%CB%B9%E8%C7%C2%A7%D2%B9"/>
    <hyperlink ref="E1772" r:id="rId1765" display="http://hfo63.cfo.in.th/CheckDataDtl.aspx?orgid=04575&amp;balance=%A7%BA%B4%D8%C5%3Cbr/%3E%A7%BA%CA%D1%C1%BE%D1%B9%B8%EC%A1%D1%B9&amp;month=4&amp;year=2020&amp;thetype=%A7%BA%CB%B9%E8%C7%C2%A7%D2%B9"/>
    <hyperlink ref="E1773" r:id="rId1766" display="http://hfo63.cfo.in.th/CheckDataDtl.aspx?orgid=04576&amp;balance=%A7%BA%B4%D8%C5%3Cbr/%3E%A7%BA%CA%D1%C1%BE%D1%B9%B8%EC%A1%D1%B9&amp;month=4&amp;year=2020&amp;thetype=%A7%BA%CB%B9%E8%C7%C2%A7%D2%B9"/>
    <hyperlink ref="E1774" r:id="rId1767" display="http://hfo63.cfo.in.th/CheckDataDtl.aspx?orgid=04576&amp;balance=%A7%BA%B4%D8%C5%3Cbr/%3E%A7%BA%CA%D1%C1%BE%D1%B9%B8%EC%A1%D1%B9&amp;month=4&amp;year=2020&amp;thetype=%A7%BA%CB%B9%E8%C7%C2%A7%D2%B9"/>
    <hyperlink ref="E1775" r:id="rId1768" display="http://hfo63.cfo.in.th/CheckDataDtl.aspx?orgid=04577&amp;balance=%A7%BA%B4%D8%C5%3Cbr/%3E%A7%BA%CA%D1%C1%BE%D1%B9%B8%EC%A1%D1%B9&amp;month=4&amp;year=2020&amp;thetype=%A7%BA%CB%B9%E8%C7%C2%A7%D2%B9"/>
    <hyperlink ref="E1776" r:id="rId1769" display="http://hfo63.cfo.in.th/CheckDataDtl.aspx?orgid=04577&amp;balance=%A7%BA%B4%D8%C5%3Cbr/%3E%A7%BA%CA%D1%C1%BE%D1%B9%B8%EC%A1%D1%B9&amp;month=4&amp;year=2020&amp;thetype=%A7%BA%CB%B9%E8%C7%C2%A7%D2%B9"/>
    <hyperlink ref="E1777" r:id="rId1770" display="http://hfo63.cfo.in.th/CheckDataDtl.aspx?orgid=04578&amp;balance=%A7%BA%B4%D8%C5%3Cbr/%3E%A7%BA%CA%D1%C1%BE%D1%B9%B8%EC%A1%D1%B9&amp;month=4&amp;year=2020&amp;thetype=%A7%BA%CB%B9%E8%C7%C2%A7%D2%B9"/>
    <hyperlink ref="E1778" r:id="rId1771" display="http://hfo63.cfo.in.th/CheckDataDtl.aspx?orgid=04578&amp;balance=%A7%BA%B4%D8%C5%3Cbr/%3E%A7%BA%CA%D1%C1%BE%D1%B9%B8%EC%A1%D1%B9&amp;month=4&amp;year=2020&amp;thetype=%A7%BA%CB%B9%E8%C7%C2%A7%D2%B9"/>
    <hyperlink ref="E1779" r:id="rId1772" display="http://hfo63.cfo.in.th/CheckDataDtl.aspx?orgid=04579&amp;balance=%A7%BA%B4%D8%C5%3Cbr/%3E%A7%BA%CA%D1%C1%BE%D1%B9%B8%EC%A1%D1%B9&amp;month=4&amp;year=2020&amp;thetype=%A7%BA%CB%B9%E8%C7%C2%A7%D2%B9"/>
    <hyperlink ref="E1780" r:id="rId1773" display="http://hfo63.cfo.in.th/CheckDataDtl.aspx?orgid=04579&amp;balance=%A7%BA%B4%D8%C5%3Cbr/%3E%A7%BA%CA%D1%C1%BE%D1%B9%B8%EC%A1%D1%B9&amp;month=4&amp;year=2020&amp;thetype=%A7%BA%CB%B9%E8%C7%C2%A7%D2%B9"/>
    <hyperlink ref="E1781" r:id="rId1774" display="http://hfo63.cfo.in.th/CheckDataDtl.aspx?orgid=04580&amp;balance=%A7%BA%B4%D8%C5%3Cbr/%3E%A7%BA%CA%D1%C1%BE%D1%B9%B8%EC%A1%D1%B9&amp;month=4&amp;year=2020&amp;thetype=%A7%BA%CB%B9%E8%C7%C2%A7%D2%B9"/>
    <hyperlink ref="E1782" r:id="rId1775" display="http://hfo63.cfo.in.th/CheckDataDtl.aspx?orgid=04580&amp;balance=%A7%BA%B4%D8%C5%3Cbr/%3E%A7%BA%CA%D1%C1%BE%D1%B9%B8%EC%A1%D1%B9&amp;month=4&amp;year=2020&amp;thetype=%A7%BA%CB%B9%E8%C7%C2%A7%D2%B9"/>
    <hyperlink ref="E1783" r:id="rId1776" display="http://hfo63.cfo.in.th/CheckDataDtl.aspx?orgid=04581&amp;balance=%A7%BA%B4%D8%C5%3Cbr/%3E%A7%BA%CA%D1%C1%BE%D1%B9%B8%EC%A1%D1%B9&amp;month=4&amp;year=2020&amp;thetype=%A7%BA%CB%B9%E8%C7%C2%A7%D2%B9"/>
    <hyperlink ref="E1784" r:id="rId1777" display="http://hfo63.cfo.in.th/CheckDataDtl.aspx?orgid=04581&amp;balance=%A7%BA%B4%D8%C5%3Cbr/%3E%A7%BA%CA%D1%C1%BE%D1%B9%B8%EC%A1%D1%B9&amp;month=4&amp;year=2020&amp;thetype=%A7%BA%CB%B9%E8%C7%C2%A7%D2%B9"/>
    <hyperlink ref="E1785" r:id="rId1778" display="http://hfo63.cfo.in.th/CheckDataDtl.aspx?orgid=04582&amp;balance=%A7%BA%B4%D8%C5%3Cbr/%3E%A7%BA%CA%D1%C1%BE%D1%B9%B8%EC%A1%D1%B9&amp;month=4&amp;year=2020&amp;thetype=%A7%BA%CB%B9%E8%C7%C2%A7%D2%B9"/>
    <hyperlink ref="E1786" r:id="rId1779" display="http://hfo63.cfo.in.th/CheckDataDtl.aspx?orgid=04582&amp;balance=%A7%BA%B4%D8%C5%3Cbr/%3E%A7%BA%CA%D1%C1%BE%D1%B9%B8%EC%A1%D1%B9&amp;month=4&amp;year=2020&amp;thetype=%A7%BA%CB%B9%E8%C7%C2%A7%D2%B9"/>
    <hyperlink ref="E1787" r:id="rId1780" display="http://hfo63.cfo.in.th/CheckDataDtl.aspx?orgid=04583&amp;balance=%A7%BA%B4%D8%C5%3Cbr/%3E%A7%BA%CA%D1%C1%BE%D1%B9%B8%EC%A1%D1%B9&amp;month=4&amp;year=2020&amp;thetype=%A7%BA%CB%B9%E8%C7%C2%A7%D2%B9"/>
    <hyperlink ref="E1788" r:id="rId1781" display="http://hfo63.cfo.in.th/CheckDataDtl.aspx?orgid=04583&amp;balance=%A7%BA%B4%D8%C5%3Cbr/%3E%A7%BA%CA%D1%C1%BE%D1%B9%B8%EC%A1%D1%B9&amp;month=4&amp;year=2020&amp;thetype=%A7%BA%CB%B9%E8%C7%C2%A7%D2%B9"/>
    <hyperlink ref="E1789" r:id="rId1782" display="http://hfo63.cfo.in.th/CheckDataDtl.aspx?orgid=04584&amp;balance=%A7%BA%B4%D8%C5%3Cbr/%3E%A7%BA%CA%D1%C1%BE%D1%B9%B8%EC%A1%D1%B9&amp;month=4&amp;year=2020&amp;thetype=%A7%BA%CB%B9%E8%C7%C2%A7%D2%B9"/>
    <hyperlink ref="E1790" r:id="rId1783" display="http://hfo63.cfo.in.th/CheckDataDtl.aspx?orgid=04584&amp;balance=%A7%BA%B4%D8%C5%3Cbr/%3E%A7%BA%CA%D1%C1%BE%D1%B9%B8%EC%A1%D1%B9&amp;month=4&amp;year=2020&amp;thetype=%A7%BA%CB%B9%E8%C7%C2%A7%D2%B9"/>
    <hyperlink ref="E1791" r:id="rId1784" display="http://hfo63.cfo.in.th/CheckDataDtl.aspx?orgid=04585&amp;balance=%A7%BA%B4%D8%C5%3Cbr/%3E%A7%BA%CA%D1%C1%BE%D1%B9%B8%EC%A1%D1%B9&amp;month=4&amp;year=2020&amp;thetype=%A7%BA%CB%B9%E8%C7%C2%A7%D2%B9"/>
    <hyperlink ref="E1792" r:id="rId1785" display="http://hfo63.cfo.in.th/CheckDataDtl.aspx?orgid=04585&amp;balance=%A7%BA%B4%D8%C5%3Cbr/%3E%A7%BA%CA%D1%C1%BE%D1%B9%B8%EC%A1%D1%B9&amp;month=4&amp;year=2020&amp;thetype=%A7%BA%CB%B9%E8%C7%C2%A7%D2%B9"/>
    <hyperlink ref="E1793" r:id="rId1786" display="http://hfo63.cfo.in.th/CheckDataDtl.aspx?orgid=04586&amp;balance=%A7%BA%B4%D8%C5%3Cbr/%3E%A7%BA%CA%D1%C1%BE%D1%B9%B8%EC%A1%D1%B9&amp;month=4&amp;year=2020&amp;thetype=%A7%BA%CB%B9%E8%C7%C2%A7%D2%B9"/>
    <hyperlink ref="E1794" r:id="rId1787" display="http://hfo63.cfo.in.th/CheckDataDtl.aspx?orgid=04586&amp;balance=%A7%BA%B4%D8%C5%3Cbr/%3E%A7%BA%CA%D1%C1%BE%D1%B9%B8%EC%A1%D1%B9&amp;month=4&amp;year=2020&amp;thetype=%A7%BA%CB%B9%E8%C7%C2%A7%D2%B9"/>
    <hyperlink ref="E1795" r:id="rId1788" display="http://hfo63.cfo.in.th/CheckDataDtl.aspx?orgid=04587&amp;balance=%A7%BA%B4%D8%C5%3Cbr/%3E%A7%BA%CA%D1%C1%BE%D1%B9%B8%EC%A1%D1%B9&amp;month=4&amp;year=2020&amp;thetype=%A7%BA%CB%B9%E8%C7%C2%A7%D2%B9"/>
    <hyperlink ref="E1796" r:id="rId1789" display="http://hfo63.cfo.in.th/CheckDataDtl.aspx?orgid=04587&amp;balance=%A7%BA%B4%D8%C5%3Cbr/%3E%A7%BA%CA%D1%C1%BE%D1%B9%B8%EC%A1%D1%B9&amp;month=4&amp;year=2020&amp;thetype=%A7%BA%CB%B9%E8%C7%C2%A7%D2%B9"/>
    <hyperlink ref="E1797" r:id="rId1790" display="http://hfo63.cfo.in.th/CheckDataDtl.aspx?orgid=04588&amp;balance=%A7%BA%B4%D8%C5%3Cbr/%3E%A7%BA%CA%D1%C1%BE%D1%B9%B8%EC%A1%D1%B9&amp;month=4&amp;year=2020&amp;thetype=%A7%BA%CB%B9%E8%C7%C2%A7%D2%B9"/>
    <hyperlink ref="E1798" r:id="rId1791" display="http://hfo63.cfo.in.th/CheckDataDtl.aspx?orgid=04588&amp;balance=%A7%BA%B4%D8%C5%3Cbr/%3E%A7%BA%CA%D1%C1%BE%D1%B9%B8%EC%A1%D1%B9&amp;month=4&amp;year=2020&amp;thetype=%A7%BA%CB%B9%E8%C7%C2%A7%D2%B9"/>
    <hyperlink ref="E1799" r:id="rId1792" display="http://hfo63.cfo.in.th/CheckDataDtl.aspx?orgid=04589&amp;balance=%A7%BA%B4%D8%C5%3Cbr/%3E%A7%BA%CA%D1%C1%BE%D1%B9%B8%EC%A1%D1%B9&amp;month=4&amp;year=2020&amp;thetype=%A7%BA%CB%B9%E8%C7%C2%A7%D2%B9"/>
    <hyperlink ref="E1800" r:id="rId1793" display="http://hfo63.cfo.in.th/CheckDataDtl.aspx?orgid=04589&amp;balance=%A7%BA%B4%D8%C5%3Cbr/%3E%A7%BA%CA%D1%C1%BE%D1%B9%B8%EC%A1%D1%B9&amp;month=4&amp;year=2020&amp;thetype=%A7%BA%CB%B9%E8%C7%C2%A7%D2%B9"/>
    <hyperlink ref="E1801" r:id="rId1794" display="http://hfo63.cfo.in.th/CheckDataDtl.aspx?orgid=04591&amp;balance=%A7%BA%B4%D8%C5%3Cbr/%3E%A7%BA%CA%D1%C1%BE%D1%B9%B8%EC%A1%D1%B9&amp;month=4&amp;year=2020&amp;thetype=%A7%BA%CB%B9%E8%C7%C2%A7%D2%B9"/>
    <hyperlink ref="E1802" r:id="rId1795" display="http://hfo63.cfo.in.th/CheckDataDtl.aspx?orgid=04591&amp;balance=%A7%BA%B4%D8%C5%3Cbr/%3E%A7%BA%CA%D1%C1%BE%D1%B9%B8%EC%A1%D1%B9&amp;month=4&amp;year=2020&amp;thetype=%A7%BA%CB%B9%E8%C7%C2%A7%D2%B9"/>
    <hyperlink ref="E1803" r:id="rId1796" display="http://hfo63.cfo.in.th/CheckDataDtl.aspx?orgid=04592&amp;balance=%A7%BA%B4%D8%C5%3Cbr/%3E%A7%BA%CA%D1%C1%BE%D1%B9%B8%EC%A1%D1%B9&amp;month=4&amp;year=2020&amp;thetype=%A7%BA%CB%B9%E8%C7%C2%A7%D2%B9"/>
    <hyperlink ref="E1804" r:id="rId1797" display="http://hfo63.cfo.in.th/CheckDataDtl.aspx?orgid=04592&amp;balance=%A7%BA%B4%D8%C5%3Cbr/%3E%A7%BA%CA%D1%C1%BE%D1%B9%B8%EC%A1%D1%B9&amp;month=4&amp;year=2020&amp;thetype=%A7%BA%CB%B9%E8%C7%C2%A7%D2%B9"/>
    <hyperlink ref="E1805" r:id="rId1798" display="http://hfo63.cfo.in.th/CheckDataDtl.aspx?orgid=04593&amp;balance=%A7%BA%B4%D8%C5%3Cbr/%3E%A7%BA%CA%D1%C1%BE%D1%B9%B8%EC%A1%D1%B9&amp;month=4&amp;year=2020&amp;thetype=%A7%BA%CB%B9%E8%C7%C2%A7%D2%B9"/>
    <hyperlink ref="E1806" r:id="rId1799" display="http://hfo63.cfo.in.th/CheckDataDtl.aspx?orgid=04593&amp;balance=%A7%BA%B4%D8%C5%3Cbr/%3E%A7%BA%CA%D1%C1%BE%D1%B9%B8%EC%A1%D1%B9&amp;month=4&amp;year=2020&amp;thetype=%A7%BA%CB%B9%E8%C7%C2%A7%D2%B9"/>
    <hyperlink ref="E1807" r:id="rId1800" display="http://hfo63.cfo.in.th/CheckDataDtl.aspx?orgid=04594&amp;balance=%A7%BA%B4%D8%C5%3Cbr/%3E%A7%BA%CA%D1%C1%BE%D1%B9%B8%EC%A1%D1%B9&amp;month=4&amp;year=2020&amp;thetype=%A7%BA%CB%B9%E8%C7%C2%A7%D2%B9"/>
    <hyperlink ref="E1808" r:id="rId1801" display="http://hfo63.cfo.in.th/CheckDataDtl.aspx?orgid=04594&amp;balance=%A7%BA%B4%D8%C5%3Cbr/%3E%A7%BA%CA%D1%C1%BE%D1%B9%B8%EC%A1%D1%B9&amp;month=4&amp;year=2020&amp;thetype=%A7%BA%CB%B9%E8%C7%C2%A7%D2%B9"/>
    <hyperlink ref="E1809" r:id="rId1802" display="http://hfo63.cfo.in.th/CheckDataDtl.aspx?orgid=04595&amp;balance=%A7%BA%B4%D8%C5%3Cbr/%3E%A7%BA%CA%D1%C1%BE%D1%B9%B8%EC%A1%D1%B9&amp;month=4&amp;year=2020&amp;thetype=%A7%BA%CB%B9%E8%C7%C2%A7%D2%B9"/>
    <hyperlink ref="E1810" r:id="rId1803" display="http://hfo63.cfo.in.th/CheckDataDtl.aspx?orgid=04595&amp;balance=%A7%BA%B4%D8%C5%3Cbr/%3E%A7%BA%CA%D1%C1%BE%D1%B9%B8%EC%A1%D1%B9&amp;month=4&amp;year=2020&amp;thetype=%A7%BA%CB%B9%E8%C7%C2%A7%D2%B9"/>
    <hyperlink ref="E1811" r:id="rId1804" display="http://hfo63.cfo.in.th/CheckDataDtl.aspx?orgid=04596&amp;balance=%A7%BA%B4%D8%C5%3Cbr/%3E%A7%BA%CA%D1%C1%BE%D1%B9%B8%EC%A1%D1%B9&amp;month=4&amp;year=2020&amp;thetype=%A7%BA%CB%B9%E8%C7%C2%A7%D2%B9"/>
    <hyperlink ref="E1812" r:id="rId1805" display="http://hfo63.cfo.in.th/CheckDataDtl.aspx?orgid=04596&amp;balance=%A7%BA%B4%D8%C5%3Cbr/%3E%A7%BA%CA%D1%C1%BE%D1%B9%B8%EC%A1%D1%B9&amp;month=4&amp;year=2020&amp;thetype=%A7%BA%CB%B9%E8%C7%C2%A7%D2%B9"/>
    <hyperlink ref="E1813" r:id="rId1806" display="http://hfo63.cfo.in.th/CheckDataDtl.aspx?orgid=04597&amp;balance=%A7%BA%B4%D8%C5%3Cbr/%3E%A7%BA%CA%D1%C1%BE%D1%B9%B8%EC%A1%D1%B9&amp;month=4&amp;year=2020&amp;thetype=%A7%BA%CB%B9%E8%C7%C2%A7%D2%B9"/>
    <hyperlink ref="E1814" r:id="rId1807" display="http://hfo63.cfo.in.th/CheckDataDtl.aspx?orgid=04597&amp;balance=%A7%BA%B4%D8%C5%3Cbr/%3E%A7%BA%CA%D1%C1%BE%D1%B9%B8%EC%A1%D1%B9&amp;month=4&amp;year=2020&amp;thetype=%A7%BA%CB%B9%E8%C7%C2%A7%D2%B9"/>
    <hyperlink ref="E1815" r:id="rId1808" display="http://hfo63.cfo.in.th/CheckDataDtl.aspx?orgid=04598&amp;balance=%A7%BA%B4%D8%C5%3Cbr/%3E%A7%BA%CA%D1%C1%BE%D1%B9%B8%EC%A1%D1%B9&amp;month=4&amp;year=2020&amp;thetype=%A7%BA%CB%B9%E8%C7%C2%A7%D2%B9"/>
    <hyperlink ref="E1816" r:id="rId1809" display="http://hfo63.cfo.in.th/CheckDataDtl.aspx?orgid=04598&amp;balance=%A7%BA%B4%D8%C5%3Cbr/%3E%A7%BA%CA%D1%C1%BE%D1%B9%B8%EC%A1%D1%B9&amp;month=4&amp;year=2020&amp;thetype=%A7%BA%CB%B9%E8%C7%C2%A7%D2%B9"/>
    <hyperlink ref="E1817" r:id="rId1810" display="http://hfo63.cfo.in.th/CheckDataDtl.aspx?orgid=04599&amp;balance=%A7%BA%B4%D8%C5%3Cbr/%3E%A7%BA%CA%D1%C1%BE%D1%B9%B8%EC%A1%D1%B9&amp;month=4&amp;year=2020&amp;thetype=%A7%BA%CB%B9%E8%C7%C2%A7%D2%B9"/>
    <hyperlink ref="E1818" r:id="rId1811" display="http://hfo63.cfo.in.th/CheckDataDtl.aspx?orgid=04599&amp;balance=%A7%BA%B4%D8%C5%3Cbr/%3E%A7%BA%CA%D1%C1%BE%D1%B9%B8%EC%A1%D1%B9&amp;month=4&amp;year=2020&amp;thetype=%A7%BA%CB%B9%E8%C7%C2%A7%D2%B9"/>
    <hyperlink ref="E1819" r:id="rId1812" display="http://hfo63.cfo.in.th/CheckDataDtl.aspx?orgid=04600&amp;balance=%A7%BA%B4%D8%C5%3Cbr/%3E%A7%BA%CA%D1%C1%BE%D1%B9%B8%EC%A1%D1%B9&amp;month=4&amp;year=2020&amp;thetype=%A7%BA%CB%B9%E8%C7%C2%A7%D2%B9"/>
    <hyperlink ref="E1820" r:id="rId1813" display="http://hfo63.cfo.in.th/CheckDataDtl.aspx?orgid=04600&amp;balance=%A7%BA%B4%D8%C5%3Cbr/%3E%A7%BA%CA%D1%C1%BE%D1%B9%B8%EC%A1%D1%B9&amp;month=4&amp;year=2020&amp;thetype=%A7%BA%CB%B9%E8%C7%C2%A7%D2%B9"/>
    <hyperlink ref="E1821" r:id="rId1814" display="http://hfo63.cfo.in.th/CheckDataDtl.aspx?orgid=04601&amp;balance=%A7%BA%B4%D8%C5%3Cbr/%3E%A7%BA%CA%D1%C1%BE%D1%B9%B8%EC%A1%D1%B9&amp;month=4&amp;year=2020&amp;thetype=%A7%BA%CB%B9%E8%C7%C2%A7%D2%B9"/>
    <hyperlink ref="E1822" r:id="rId1815" display="http://hfo63.cfo.in.th/CheckDataDtl.aspx?orgid=04601&amp;balance=%A7%BA%B4%D8%C5%3Cbr/%3E%A7%BA%CA%D1%C1%BE%D1%B9%B8%EC%A1%D1%B9&amp;month=4&amp;year=2020&amp;thetype=%A7%BA%CB%B9%E8%C7%C2%A7%D2%B9"/>
    <hyperlink ref="E1823" r:id="rId1816" display="http://hfo63.cfo.in.th/CheckDataDtl.aspx?orgid=04602&amp;balance=%A7%BA%B4%D8%C5%3Cbr/%3E%A7%BA%CA%D1%C1%BE%D1%B9%B8%EC%A1%D1%B9&amp;month=4&amp;year=2020&amp;thetype=%A7%BA%CB%B9%E8%C7%C2%A7%D2%B9"/>
    <hyperlink ref="E1824" r:id="rId1817" display="http://hfo63.cfo.in.th/CheckDataDtl.aspx?orgid=04602&amp;balance=%A7%BA%B4%D8%C5%3Cbr/%3E%A7%BA%CA%D1%C1%BE%D1%B9%B8%EC%A1%D1%B9&amp;month=4&amp;year=2020&amp;thetype=%A7%BA%CB%B9%E8%C7%C2%A7%D2%B9"/>
    <hyperlink ref="E1825" r:id="rId1818" display="http://hfo63.cfo.in.th/CheckDataDtl.aspx?orgid=04603&amp;balance=%A7%BA%B4%D8%C5%3Cbr/%3E%A7%BA%CA%D1%C1%BE%D1%B9%B8%EC%A1%D1%B9&amp;month=4&amp;year=2020&amp;thetype=%A7%BA%CB%B9%E8%C7%C2%A7%D2%B9"/>
    <hyperlink ref="E1826" r:id="rId1819" display="http://hfo63.cfo.in.th/CheckDataDtl.aspx?orgid=04603&amp;balance=%A7%BA%B4%D8%C5%3Cbr/%3E%A7%BA%CA%D1%C1%BE%D1%B9%B8%EC%A1%D1%B9&amp;month=4&amp;year=2020&amp;thetype=%A7%BA%CB%B9%E8%C7%C2%A7%D2%B9"/>
    <hyperlink ref="E1827" r:id="rId1820" display="http://hfo63.cfo.in.th/CheckDataDtl.aspx?orgid=04604&amp;balance=%A7%BA%B4%D8%C5%3Cbr/%3E%A7%BA%CA%D1%C1%BE%D1%B9%B8%EC%A1%D1%B9&amp;month=4&amp;year=2020&amp;thetype=%A7%BA%CB%B9%E8%C7%C2%A7%D2%B9"/>
    <hyperlink ref="E1828" r:id="rId1821" display="http://hfo63.cfo.in.th/CheckDataDtl.aspx?orgid=04604&amp;balance=%A7%BA%B4%D8%C5%3Cbr/%3E%A7%BA%CA%D1%C1%BE%D1%B9%B8%EC%A1%D1%B9&amp;month=4&amp;year=2020&amp;thetype=%A7%BA%CB%B9%E8%C7%C2%A7%D2%B9"/>
    <hyperlink ref="E1829" r:id="rId1822" display="http://hfo63.cfo.in.th/CheckDataDtl.aspx?orgid=04605&amp;balance=%A7%BA%B4%D8%C5%3Cbr/%3E%A7%BA%CA%D1%C1%BE%D1%B9%B8%EC%A1%D1%B9&amp;month=4&amp;year=2020&amp;thetype=%A7%BA%CB%B9%E8%C7%C2%A7%D2%B9"/>
    <hyperlink ref="E1830" r:id="rId1823" display="http://hfo63.cfo.in.th/CheckDataDtl.aspx?orgid=04605&amp;balance=%A7%BA%B4%D8%C5%3Cbr/%3E%A7%BA%CA%D1%C1%BE%D1%B9%B8%EC%A1%D1%B9&amp;month=4&amp;year=2020&amp;thetype=%A7%BA%CB%B9%E8%C7%C2%A7%D2%B9"/>
    <hyperlink ref="E1831" r:id="rId1824" display="http://hfo63.cfo.in.th/CheckDataDtl.aspx?orgid=04606&amp;balance=%A7%BA%B4%D8%C5%3Cbr/%3E%A7%BA%CA%D1%C1%BE%D1%B9%B8%EC%A1%D1%B9&amp;month=4&amp;year=2020&amp;thetype=%A7%BA%CB%B9%E8%C7%C2%A7%D2%B9"/>
    <hyperlink ref="E1832" r:id="rId1825" display="http://hfo63.cfo.in.th/CheckDataDtl.aspx?orgid=04606&amp;balance=%A7%BA%B4%D8%C5%3Cbr/%3E%A7%BA%CA%D1%C1%BE%D1%B9%B8%EC%A1%D1%B9&amp;month=4&amp;year=2020&amp;thetype=%A7%BA%CB%B9%E8%C7%C2%A7%D2%B9"/>
    <hyperlink ref="E1833" r:id="rId1826" display="http://hfo63.cfo.in.th/CheckDataDtl.aspx?orgid=04607&amp;balance=%A7%BA%B4%D8%C5%3Cbr/%3E%A7%BA%CA%D1%C1%BE%D1%B9%B8%EC%A1%D1%B9&amp;month=4&amp;year=2020&amp;thetype=%A7%BA%CB%B9%E8%C7%C2%A7%D2%B9"/>
    <hyperlink ref="E1834" r:id="rId1827" display="http://hfo63.cfo.in.th/CheckDataDtl.aspx?orgid=04607&amp;balance=%A7%BA%B4%D8%C5%3Cbr/%3E%A7%BA%CA%D1%C1%BE%D1%B9%B8%EC%A1%D1%B9&amp;month=4&amp;year=2020&amp;thetype=%A7%BA%CB%B9%E8%C7%C2%A7%D2%B9"/>
    <hyperlink ref="E1835" r:id="rId1828" display="http://hfo63.cfo.in.th/CheckDataDtl.aspx?orgid=04608&amp;balance=%A7%BA%B4%D8%C5%3Cbr/%3E%A7%BA%CA%D1%C1%BE%D1%B9%B8%EC%A1%D1%B9&amp;month=4&amp;year=2020&amp;thetype=%A7%BA%CB%B9%E8%C7%C2%A7%D2%B9"/>
    <hyperlink ref="E1836" r:id="rId1829" display="http://hfo63.cfo.in.th/CheckDataDtl.aspx?orgid=04608&amp;balance=%A7%BA%B4%D8%C5%3Cbr/%3E%A7%BA%CA%D1%C1%BE%D1%B9%B8%EC%A1%D1%B9&amp;month=4&amp;year=2020&amp;thetype=%A7%BA%CB%B9%E8%C7%C2%A7%D2%B9"/>
    <hyperlink ref="E1837" r:id="rId1830" display="http://hfo63.cfo.in.th/CheckDataDtl.aspx?orgid=04609&amp;balance=%A7%BA%B4%D8%C5%3Cbr/%3E%A7%BA%CA%D1%C1%BE%D1%B9%B8%EC%A1%D1%B9&amp;month=4&amp;year=2020&amp;thetype=%A7%BA%CB%B9%E8%C7%C2%A7%D2%B9"/>
    <hyperlink ref="E1838" r:id="rId1831" display="http://hfo63.cfo.in.th/CheckDataDtl.aspx?orgid=04609&amp;balance=%A7%BA%B4%D8%C5%3Cbr/%3E%A7%BA%CA%D1%C1%BE%D1%B9%B8%EC%A1%D1%B9&amp;month=4&amp;year=2020&amp;thetype=%A7%BA%CB%B9%E8%C7%C2%A7%D2%B9"/>
    <hyperlink ref="E1839" r:id="rId1832" display="http://hfo63.cfo.in.th/CheckDataDtl.aspx?orgid=04610&amp;balance=%A7%BA%B4%D8%C5%3Cbr/%3E%A7%BA%CA%D1%C1%BE%D1%B9%B8%EC%A1%D1%B9&amp;month=4&amp;year=2020&amp;thetype=%A7%BA%CB%B9%E8%C7%C2%A7%D2%B9"/>
    <hyperlink ref="E1840" r:id="rId1833" display="http://hfo63.cfo.in.th/CheckDataDtl.aspx?orgid=04610&amp;balance=%A7%BA%B4%D8%C5%3Cbr/%3E%A7%BA%CA%D1%C1%BE%D1%B9%B8%EC%A1%D1%B9&amp;month=4&amp;year=2020&amp;thetype=%A7%BA%CB%B9%E8%C7%C2%A7%D2%B9"/>
    <hyperlink ref="E1841" r:id="rId1834" display="http://hfo63.cfo.in.th/CheckDataDtl.aspx?orgid=04611&amp;balance=%A7%BA%B4%D8%C5%3Cbr/%3E%A7%BA%CA%D1%C1%BE%D1%B9%B8%EC%A1%D1%B9&amp;month=4&amp;year=2020&amp;thetype=%A7%BA%CB%B9%E8%C7%C2%A7%D2%B9"/>
    <hyperlink ref="E1842" r:id="rId1835" display="http://hfo63.cfo.in.th/CheckDataDtl.aspx?orgid=04611&amp;balance=%A7%BA%B4%D8%C5%3Cbr/%3E%A7%BA%CA%D1%C1%BE%D1%B9%B8%EC%A1%D1%B9&amp;month=4&amp;year=2020&amp;thetype=%A7%BA%CB%B9%E8%C7%C2%A7%D2%B9"/>
    <hyperlink ref="E1843" r:id="rId1836" display="http://hfo63.cfo.in.th/CheckDataDtl.aspx?orgid=04612&amp;balance=%A7%BA%B4%D8%C5%3Cbr/%3E%A7%BA%CA%D1%C1%BE%D1%B9%B8%EC%A1%D1%B9&amp;month=4&amp;year=2020&amp;thetype=%A7%BA%CB%B9%E8%C7%C2%A7%D2%B9"/>
    <hyperlink ref="E1844" r:id="rId1837" display="http://hfo63.cfo.in.th/CheckDataDtl.aspx?orgid=04612&amp;balance=%A7%BA%B4%D8%C5%3Cbr/%3E%A7%BA%CA%D1%C1%BE%D1%B9%B8%EC%A1%D1%B9&amp;month=4&amp;year=2020&amp;thetype=%A7%BA%CB%B9%E8%C7%C2%A7%D2%B9"/>
    <hyperlink ref="E1845" r:id="rId1838" display="http://hfo63.cfo.in.th/CheckDataDtl.aspx?orgid=04613&amp;balance=%A7%BA%B4%D8%C5%3Cbr/%3E%A7%BA%CA%D1%C1%BE%D1%B9%B8%EC%A1%D1%B9&amp;month=4&amp;year=2020&amp;thetype=%A7%BA%CB%B9%E8%C7%C2%A7%D2%B9"/>
    <hyperlink ref="E1846" r:id="rId1839" display="http://hfo63.cfo.in.th/CheckDataDtl.aspx?orgid=04613&amp;balance=%A7%BA%B4%D8%C5%3Cbr/%3E%A7%BA%CA%D1%C1%BE%D1%B9%B8%EC%A1%D1%B9&amp;month=4&amp;year=2020&amp;thetype=%A7%BA%CB%B9%E8%C7%C2%A7%D2%B9"/>
    <hyperlink ref="E1847" r:id="rId1840" display="http://hfo63.cfo.in.th/CheckDataDtl.aspx?orgid=04614&amp;balance=%A7%BA%B4%D8%C5%3Cbr/%3E%A7%BA%CA%D1%C1%BE%D1%B9%B8%EC%A1%D1%B9&amp;month=4&amp;year=2020&amp;thetype=%A7%BA%CB%B9%E8%C7%C2%A7%D2%B9"/>
    <hyperlink ref="E1848" r:id="rId1841" display="http://hfo63.cfo.in.th/CheckDataDtl.aspx?orgid=04614&amp;balance=%A7%BA%B4%D8%C5%3Cbr/%3E%A7%BA%CA%D1%C1%BE%D1%B9%B8%EC%A1%D1%B9&amp;month=4&amp;year=2020&amp;thetype=%A7%BA%CB%B9%E8%C7%C2%A7%D2%B9"/>
    <hyperlink ref="E1849" r:id="rId1842" display="http://hfo63.cfo.in.th/CheckDataDtl.aspx?orgid=04615&amp;balance=%A7%BA%B4%D8%C5%3Cbr/%3E%A7%BA%CA%D1%C1%BE%D1%B9%B8%EC%A1%D1%B9&amp;month=4&amp;year=2020&amp;thetype=%A7%BA%CB%B9%E8%C7%C2%A7%D2%B9"/>
    <hyperlink ref="E1850" r:id="rId1843" display="http://hfo63.cfo.in.th/CheckDataDtl.aspx?orgid=04615&amp;balance=%A7%BA%B4%D8%C5%3Cbr/%3E%A7%BA%CA%D1%C1%BE%D1%B9%B8%EC%A1%D1%B9&amp;month=4&amp;year=2020&amp;thetype=%A7%BA%CB%B9%E8%C7%C2%A7%D2%B9"/>
    <hyperlink ref="E1851" r:id="rId1844" display="http://hfo63.cfo.in.th/CheckDataDtl.aspx?orgid=04616&amp;balance=%A7%BA%B4%D8%C5%3Cbr/%3E%A7%BA%CA%D1%C1%BE%D1%B9%B8%EC%A1%D1%B9&amp;month=4&amp;year=2020&amp;thetype=%A7%BA%CB%B9%E8%C7%C2%A7%D2%B9"/>
    <hyperlink ref="E1852" r:id="rId1845" display="http://hfo63.cfo.in.th/CheckDataDtl.aspx?orgid=04616&amp;balance=%A7%BA%B4%D8%C5%3Cbr/%3E%A7%BA%CA%D1%C1%BE%D1%B9%B8%EC%A1%D1%B9&amp;month=4&amp;year=2020&amp;thetype=%A7%BA%CB%B9%E8%C7%C2%A7%D2%B9"/>
    <hyperlink ref="E1853" r:id="rId1846" display="http://hfo63.cfo.in.th/CheckDataDtl.aspx?orgid=04617&amp;balance=%A7%BA%B4%D8%C5%3Cbr/%3E%A7%BA%CA%D1%C1%BE%D1%B9%B8%EC%A1%D1%B9&amp;month=4&amp;year=2020&amp;thetype=%A7%BA%CB%B9%E8%C7%C2%A7%D2%B9"/>
    <hyperlink ref="E1854" r:id="rId1847" display="http://hfo63.cfo.in.th/CheckDataDtl.aspx?orgid=04617&amp;balance=%A7%BA%B4%D8%C5%3Cbr/%3E%A7%BA%CA%D1%C1%BE%D1%B9%B8%EC%A1%D1%B9&amp;month=4&amp;year=2020&amp;thetype=%A7%BA%CB%B9%E8%C7%C2%A7%D2%B9"/>
    <hyperlink ref="E1855" r:id="rId1848" display="http://hfo63.cfo.in.th/CheckDataDtl.aspx?orgid=04618&amp;balance=%A7%BA%B4%D8%C5%3Cbr/%3E%A7%BA%CA%D1%C1%BE%D1%B9%B8%EC%A1%D1%B9&amp;month=4&amp;year=2020&amp;thetype=%A7%BA%CB%B9%E8%C7%C2%A7%D2%B9"/>
    <hyperlink ref="E1856" r:id="rId1849" display="http://hfo63.cfo.in.th/CheckDataDtl.aspx?orgid=04618&amp;balance=%A7%BA%B4%D8%C5%3Cbr/%3E%A7%BA%CA%D1%C1%BE%D1%B9%B8%EC%A1%D1%B9&amp;month=4&amp;year=2020&amp;thetype=%A7%BA%CB%B9%E8%C7%C2%A7%D2%B9"/>
    <hyperlink ref="E1857" r:id="rId1850" display="http://hfo63.cfo.in.th/CheckDataDtl.aspx?orgid=04619&amp;balance=%A7%BA%B4%D8%C5%3Cbr/%3E%A7%BA%CA%D1%C1%BE%D1%B9%B8%EC%A1%D1%B9&amp;month=4&amp;year=2020&amp;thetype=%A7%BA%CB%B9%E8%C7%C2%A7%D2%B9"/>
    <hyperlink ref="E1858" r:id="rId1851" display="http://hfo63.cfo.in.th/CheckDataDtl.aspx?orgid=04619&amp;balance=%A7%BA%B4%D8%C5%3Cbr/%3E%A7%BA%CA%D1%C1%BE%D1%B9%B8%EC%A1%D1%B9&amp;month=4&amp;year=2020&amp;thetype=%A7%BA%CB%B9%E8%C7%C2%A7%D2%B9"/>
    <hyperlink ref="E1859" r:id="rId1852" display="http://hfo63.cfo.in.th/CheckDataDtl.aspx?orgid=04620&amp;balance=%A7%BA%B4%D8%C5%3Cbr/%3E%A7%BA%CA%D1%C1%BE%D1%B9%B8%EC%A1%D1%B9&amp;month=4&amp;year=2020&amp;thetype=%A7%BA%CB%B9%E8%C7%C2%A7%D2%B9"/>
    <hyperlink ref="E1860" r:id="rId1853" display="http://hfo63.cfo.in.th/CheckDataDtl.aspx?orgid=04620&amp;balance=%A7%BA%B4%D8%C5%3Cbr/%3E%A7%BA%CA%D1%C1%BE%D1%B9%B8%EC%A1%D1%B9&amp;month=4&amp;year=2020&amp;thetype=%A7%BA%CB%B9%E8%C7%C2%A7%D2%B9"/>
    <hyperlink ref="E1861" r:id="rId1854" display="http://hfo63.cfo.in.th/CheckDataDtl.aspx?orgid=04621&amp;balance=%A7%BA%B4%D8%C5%3Cbr/%3E%A7%BA%CA%D1%C1%BE%D1%B9%B8%EC%A1%D1%B9&amp;month=4&amp;year=2020&amp;thetype=%A7%BA%CB%B9%E8%C7%C2%A7%D2%B9"/>
    <hyperlink ref="E1862" r:id="rId1855" display="http://hfo63.cfo.in.th/CheckDataDtl.aspx?orgid=04621&amp;balance=%A7%BA%B4%D8%C5%3Cbr/%3E%A7%BA%CA%D1%C1%BE%D1%B9%B8%EC%A1%D1%B9&amp;month=4&amp;year=2020&amp;thetype=%A7%BA%CB%B9%E8%C7%C2%A7%D2%B9"/>
    <hyperlink ref="E1863" r:id="rId1856" display="http://hfo63.cfo.in.th/CheckDataDtl.aspx?orgid=04623&amp;balance=%A7%BA%B4%D8%C5%3Cbr/%3E%A7%BA%CA%D1%C1%BE%D1%B9%B8%EC%A1%D1%B9&amp;month=4&amp;year=2020&amp;thetype=%A7%BA%CB%B9%E8%C7%C2%A7%D2%B9"/>
    <hyperlink ref="E1864" r:id="rId1857" display="http://hfo63.cfo.in.th/CheckDataDtl.aspx?orgid=04623&amp;balance=%A7%BA%B4%D8%C5%3Cbr/%3E%A7%BA%CA%D1%C1%BE%D1%B9%B8%EC%A1%D1%B9&amp;month=4&amp;year=2020&amp;thetype=%A7%BA%CB%B9%E8%C7%C2%A7%D2%B9"/>
    <hyperlink ref="E1865" r:id="rId1858" display="http://hfo63.cfo.in.th/CheckDataDtl.aspx?orgid=04624&amp;balance=%A7%BA%B4%D8%C5%3Cbr/%3E%A7%BA%CA%D1%C1%BE%D1%B9%B8%EC%A1%D1%B9&amp;month=4&amp;year=2020&amp;thetype=%A7%BA%CB%B9%E8%C7%C2%A7%D2%B9"/>
    <hyperlink ref="E1866" r:id="rId1859" display="http://hfo63.cfo.in.th/CheckDataDtl.aspx?orgid=04624&amp;balance=%A7%BA%B4%D8%C5%3Cbr/%3E%A7%BA%CA%D1%C1%BE%D1%B9%B8%EC%A1%D1%B9&amp;month=4&amp;year=2020&amp;thetype=%A7%BA%CB%B9%E8%C7%C2%A7%D2%B9"/>
    <hyperlink ref="E1867" r:id="rId1860" display="http://hfo63.cfo.in.th/CheckDataDtl.aspx?orgid=04625&amp;balance=%A7%BA%B4%D8%C5%3Cbr/%3E%A7%BA%CA%D1%C1%BE%D1%B9%B8%EC%A1%D1%B9&amp;month=4&amp;year=2020&amp;thetype=%A7%BA%CB%B9%E8%C7%C2%A7%D2%B9"/>
    <hyperlink ref="E1868" r:id="rId1861" display="http://hfo63.cfo.in.th/CheckDataDtl.aspx?orgid=04625&amp;balance=%A7%BA%B4%D8%C5%3Cbr/%3E%A7%BA%CA%D1%C1%BE%D1%B9%B8%EC%A1%D1%B9&amp;month=4&amp;year=2020&amp;thetype=%A7%BA%CB%B9%E8%C7%C2%A7%D2%B9"/>
    <hyperlink ref="E1869" r:id="rId1862" display="http://hfo63.cfo.in.th/CheckDataDtl.aspx?orgid=04626&amp;balance=%A7%BA%B4%D8%C5%3Cbr/%3E%A7%BA%CA%D1%C1%BE%D1%B9%B8%EC%A1%D1%B9&amp;month=4&amp;year=2020&amp;thetype=%A7%BA%CB%B9%E8%C7%C2%A7%D2%B9"/>
    <hyperlink ref="E1870" r:id="rId1863" display="http://hfo63.cfo.in.th/CheckDataDtl.aspx?orgid=04626&amp;balance=%A7%BA%B4%D8%C5%3Cbr/%3E%A7%BA%CA%D1%C1%BE%D1%B9%B8%EC%A1%D1%B9&amp;month=4&amp;year=2020&amp;thetype=%A7%BA%CB%B9%E8%C7%C2%A7%D2%B9"/>
    <hyperlink ref="E1871" r:id="rId1864" display="http://hfo63.cfo.in.th/CheckDataDtl.aspx?orgid=04627&amp;balance=%A7%BA%B4%D8%C5%3Cbr/%3E%A7%BA%CA%D1%C1%BE%D1%B9%B8%EC%A1%D1%B9&amp;month=4&amp;year=2020&amp;thetype=%A7%BA%CB%B9%E8%C7%C2%A7%D2%B9"/>
    <hyperlink ref="E1872" r:id="rId1865" display="http://hfo63.cfo.in.th/CheckDataDtl.aspx?orgid=04627&amp;balance=%A7%BA%B4%D8%C5%3Cbr/%3E%A7%BA%CA%D1%C1%BE%D1%B9%B8%EC%A1%D1%B9&amp;month=4&amp;year=2020&amp;thetype=%A7%BA%CB%B9%E8%C7%C2%A7%D2%B9"/>
    <hyperlink ref="E1873" r:id="rId1866" display="http://hfo63.cfo.in.th/CheckDataDtl.aspx?orgid=04628&amp;balance=%A7%BA%B4%D8%C5%3Cbr/%3E%A7%BA%CA%D1%C1%BE%D1%B9%B8%EC%A1%D1%B9&amp;month=4&amp;year=2020&amp;thetype=%A7%BA%CB%B9%E8%C7%C2%A7%D2%B9"/>
    <hyperlink ref="E1874" r:id="rId1867" display="http://hfo63.cfo.in.th/CheckDataDtl.aspx?orgid=04628&amp;balance=%A7%BA%B4%D8%C5%3Cbr/%3E%A7%BA%CA%D1%C1%BE%D1%B9%B8%EC%A1%D1%B9&amp;month=4&amp;year=2020&amp;thetype=%A7%BA%CB%B9%E8%C7%C2%A7%D2%B9"/>
    <hyperlink ref="E1875" r:id="rId1868" display="http://hfo63.cfo.in.th/CheckDataDtl.aspx?orgid=04629&amp;balance=%A7%BA%B4%D8%C5%3Cbr/%3E%A7%BA%CA%D1%C1%BE%D1%B9%B8%EC%A1%D1%B9&amp;month=4&amp;year=2020&amp;thetype=%A7%BA%CB%B9%E8%C7%C2%A7%D2%B9"/>
    <hyperlink ref="E1876" r:id="rId1869" display="http://hfo63.cfo.in.th/CheckDataDtl.aspx?orgid=04629&amp;balance=%A7%BA%B4%D8%C5%3Cbr/%3E%A7%BA%CA%D1%C1%BE%D1%B9%B8%EC%A1%D1%B9&amp;month=4&amp;year=2020&amp;thetype=%A7%BA%CB%B9%E8%C7%C2%A7%D2%B9"/>
    <hyperlink ref="E1877" r:id="rId1870" display="http://hfo63.cfo.in.th/CheckDataDtl.aspx?orgid=04630&amp;balance=%A7%BA%B4%D8%C5%3Cbr/%3E%A7%BA%CA%D1%C1%BE%D1%B9%B8%EC%A1%D1%B9&amp;month=4&amp;year=2020&amp;thetype=%A7%BA%CB%B9%E8%C7%C2%A7%D2%B9"/>
    <hyperlink ref="E1878" r:id="rId1871" display="http://hfo63.cfo.in.th/CheckDataDtl.aspx?orgid=04630&amp;balance=%A7%BA%B4%D8%C5%3Cbr/%3E%A7%BA%CA%D1%C1%BE%D1%B9%B8%EC%A1%D1%B9&amp;month=4&amp;year=2020&amp;thetype=%A7%BA%CB%B9%E8%C7%C2%A7%D2%B9"/>
    <hyperlink ref="E1879" r:id="rId1872" display="http://hfo63.cfo.in.th/CheckDataDtl.aspx?orgid=04631&amp;balance=%A7%BA%B4%D8%C5%3Cbr/%3E%A7%BA%CA%D1%C1%BE%D1%B9%B8%EC%A1%D1%B9&amp;month=4&amp;year=2020&amp;thetype=%A7%BA%CB%B9%E8%C7%C2%A7%D2%B9"/>
    <hyperlink ref="E1880" r:id="rId1873" display="http://hfo63.cfo.in.th/CheckDataDtl.aspx?orgid=04631&amp;balance=%A7%BA%B4%D8%C5%3Cbr/%3E%A7%BA%CA%D1%C1%BE%D1%B9%B8%EC%A1%D1%B9&amp;month=4&amp;year=2020&amp;thetype=%A7%BA%CB%B9%E8%C7%C2%A7%D2%B9"/>
    <hyperlink ref="E1881" r:id="rId1874" display="http://hfo63.cfo.in.th/CheckDataDtl.aspx?orgid=04632&amp;balance=%A7%BA%B4%D8%C5%3Cbr/%3E%A7%BA%CA%D1%C1%BE%D1%B9%B8%EC%A1%D1%B9&amp;month=4&amp;year=2020&amp;thetype=%A7%BA%CB%B9%E8%C7%C2%A7%D2%B9"/>
    <hyperlink ref="E1882" r:id="rId1875" display="http://hfo63.cfo.in.th/CheckDataDtl.aspx?orgid=04632&amp;balance=%A7%BA%B4%D8%C5%3Cbr/%3E%A7%BA%CA%D1%C1%BE%D1%B9%B8%EC%A1%D1%B9&amp;month=4&amp;year=2020&amp;thetype=%A7%BA%CB%B9%E8%C7%C2%A7%D2%B9"/>
    <hyperlink ref="E1883" r:id="rId1876" display="http://hfo63.cfo.in.th/CheckDataDtl.aspx?orgid=04633&amp;balance=%A7%BA%B4%D8%C5%3Cbr/%3E%A7%BA%CA%D1%C1%BE%D1%B9%B8%EC%A1%D1%B9&amp;month=4&amp;year=2020&amp;thetype=%A7%BA%CB%B9%E8%C7%C2%A7%D2%B9"/>
    <hyperlink ref="E1884" r:id="rId1877" display="http://hfo63.cfo.in.th/CheckDataDtl.aspx?orgid=04633&amp;balance=%A7%BA%B4%D8%C5%3Cbr/%3E%A7%BA%CA%D1%C1%BE%D1%B9%B8%EC%A1%D1%B9&amp;month=4&amp;year=2020&amp;thetype=%A7%BA%CB%B9%E8%C7%C2%A7%D2%B9"/>
    <hyperlink ref="E1885" r:id="rId1878" display="http://hfo63.cfo.in.th/CheckDataDtl.aspx?orgid=04634&amp;balance=%A7%BA%B4%D8%C5%3Cbr/%3E%A7%BA%CA%D1%C1%BE%D1%B9%B8%EC%A1%D1%B9&amp;month=4&amp;year=2020&amp;thetype=%A7%BA%CB%B9%E8%C7%C2%A7%D2%B9"/>
    <hyperlink ref="E1886" r:id="rId1879" display="http://hfo63.cfo.in.th/CheckDataDtl.aspx?orgid=04634&amp;balance=%A7%BA%B4%D8%C5%3Cbr/%3E%A7%BA%CA%D1%C1%BE%D1%B9%B8%EC%A1%D1%B9&amp;month=4&amp;year=2020&amp;thetype=%A7%BA%CB%B9%E8%C7%C2%A7%D2%B9"/>
    <hyperlink ref="E1887" r:id="rId1880" display="http://hfo63.cfo.in.th/CheckDataDtl.aspx?orgid=04635&amp;balance=%A7%BA%B4%D8%C5%3Cbr/%3E%A7%BA%CA%D1%C1%BE%D1%B9%B8%EC%A1%D1%B9&amp;month=4&amp;year=2020&amp;thetype=%A7%BA%CB%B9%E8%C7%C2%A7%D2%B9"/>
    <hyperlink ref="E1888" r:id="rId1881" display="http://hfo63.cfo.in.th/CheckDataDtl.aspx?orgid=04635&amp;balance=%A7%BA%B4%D8%C5%3Cbr/%3E%A7%BA%CA%D1%C1%BE%D1%B9%B8%EC%A1%D1%B9&amp;month=4&amp;year=2020&amp;thetype=%A7%BA%CB%B9%E8%C7%C2%A7%D2%B9"/>
    <hyperlink ref="E1889" r:id="rId1882" display="http://hfo63.cfo.in.th/CheckDataDtl.aspx?orgid=04636&amp;balance=%A7%BA%B4%D8%C5%3Cbr/%3E%A7%BA%CA%D1%C1%BE%D1%B9%B8%EC%A1%D1%B9&amp;month=4&amp;year=2020&amp;thetype=%A7%BA%CB%B9%E8%C7%C2%A7%D2%B9"/>
    <hyperlink ref="E1890" r:id="rId1883" display="http://hfo63.cfo.in.th/CheckDataDtl.aspx?orgid=04636&amp;balance=%A7%BA%B4%D8%C5%3Cbr/%3E%A7%BA%CA%D1%C1%BE%D1%B9%B8%EC%A1%D1%B9&amp;month=4&amp;year=2020&amp;thetype=%A7%BA%CB%B9%E8%C7%C2%A7%D2%B9"/>
    <hyperlink ref="E1891" r:id="rId1884" display="http://hfo63.cfo.in.th/CheckDataDtl.aspx?orgid=04637&amp;balance=%A7%BA%B4%D8%C5%3Cbr/%3E%A7%BA%CA%D1%C1%BE%D1%B9%B8%EC%A1%D1%B9&amp;month=4&amp;year=2020&amp;thetype=%A7%BA%CB%B9%E8%C7%C2%A7%D2%B9"/>
    <hyperlink ref="E1892" r:id="rId1885" display="http://hfo63.cfo.in.th/CheckDataDtl.aspx?orgid=04637&amp;balance=%A7%BA%B4%D8%C5%3Cbr/%3E%A7%BA%CA%D1%C1%BE%D1%B9%B8%EC%A1%D1%B9&amp;month=4&amp;year=2020&amp;thetype=%A7%BA%CB%B9%E8%C7%C2%A7%D2%B9"/>
    <hyperlink ref="E1893" r:id="rId1886" display="http://hfo63.cfo.in.th/CheckDataDtl.aspx?orgid=04638&amp;balance=%A7%BA%B4%D8%C5%3Cbr/%3E%A7%BA%CA%D1%C1%BE%D1%B9%B8%EC%A1%D1%B9&amp;month=4&amp;year=2020&amp;thetype=%A7%BA%CB%B9%E8%C7%C2%A7%D2%B9"/>
    <hyperlink ref="E1894" r:id="rId1887" display="http://hfo63.cfo.in.th/CheckDataDtl.aspx?orgid=04638&amp;balance=%A7%BA%B4%D8%C5%3Cbr/%3E%A7%BA%CA%D1%C1%BE%D1%B9%B8%EC%A1%D1%B9&amp;month=4&amp;year=2020&amp;thetype=%A7%BA%CB%B9%E8%C7%C2%A7%D2%B9"/>
    <hyperlink ref="E1895" r:id="rId1888" display="http://hfo63.cfo.in.th/CheckDataDtl.aspx?orgid=04639&amp;balance=%A7%BA%B4%D8%C5%3Cbr/%3E%A7%BA%CA%D1%C1%BE%D1%B9%B8%EC%A1%D1%B9&amp;month=4&amp;year=2020&amp;thetype=%A7%BA%CB%B9%E8%C7%C2%A7%D2%B9"/>
    <hyperlink ref="E1896" r:id="rId1889" display="http://hfo63.cfo.in.th/CheckDataDtl.aspx?orgid=04639&amp;balance=%A7%BA%B4%D8%C5%3Cbr/%3E%A7%BA%CA%D1%C1%BE%D1%B9%B8%EC%A1%D1%B9&amp;month=4&amp;year=2020&amp;thetype=%A7%BA%CB%B9%E8%C7%C2%A7%D2%B9"/>
    <hyperlink ref="E1897" r:id="rId1890" display="http://hfo63.cfo.in.th/CheckDataDtl.aspx?orgid=04640&amp;balance=%A7%BA%B4%D8%C5%3Cbr/%3E%A7%BA%CA%D1%C1%BE%D1%B9%B8%EC%A1%D1%B9&amp;month=4&amp;year=2020&amp;thetype=%A7%BA%CB%B9%E8%C7%C2%A7%D2%B9"/>
    <hyperlink ref="E1898" r:id="rId1891" display="http://hfo63.cfo.in.th/CheckDataDtl.aspx?orgid=04640&amp;balance=%A7%BA%B4%D8%C5%3Cbr/%3E%A7%BA%CA%D1%C1%BE%D1%B9%B8%EC%A1%D1%B9&amp;month=4&amp;year=2020&amp;thetype=%A7%BA%CB%B9%E8%C7%C2%A7%D2%B9"/>
    <hyperlink ref="E1899" r:id="rId1892" display="http://hfo63.cfo.in.th/CheckDataDtl.aspx?orgid=04641&amp;balance=%A7%BA%B4%D8%C5%3Cbr/%3E%A7%BA%CA%D1%C1%BE%D1%B9%B8%EC%A1%D1%B9&amp;month=4&amp;year=2020&amp;thetype=%A7%BA%CB%B9%E8%C7%C2%A7%D2%B9"/>
    <hyperlink ref="E1900" r:id="rId1893" display="http://hfo63.cfo.in.th/CheckDataDtl.aspx?orgid=04641&amp;balance=%A7%BA%B4%D8%C5%3Cbr/%3E%A7%BA%CA%D1%C1%BE%D1%B9%B8%EC%A1%D1%B9&amp;month=4&amp;year=2020&amp;thetype=%A7%BA%CB%B9%E8%C7%C2%A7%D2%B9"/>
    <hyperlink ref="E1901" r:id="rId1894" display="http://hfo63.cfo.in.th/CheckDataDtl.aspx?orgid=04642&amp;balance=%A7%BA%B4%D8%C5%3Cbr/%3E%A7%BA%CA%D1%C1%BE%D1%B9%B8%EC%A1%D1%B9&amp;month=4&amp;year=2020&amp;thetype=%A7%BA%CB%B9%E8%C7%C2%A7%D2%B9"/>
    <hyperlink ref="E1902" r:id="rId1895" display="http://hfo63.cfo.in.th/CheckDataDtl.aspx?orgid=04642&amp;balance=%A7%BA%B4%D8%C5%3Cbr/%3E%A7%BA%CA%D1%C1%BE%D1%B9%B8%EC%A1%D1%B9&amp;month=4&amp;year=2020&amp;thetype=%A7%BA%CB%B9%E8%C7%C2%A7%D2%B9"/>
    <hyperlink ref="E1903" r:id="rId1896" display="http://hfo63.cfo.in.th/CheckDataDtl.aspx?orgid=04643&amp;balance=%A7%BA%B4%D8%C5%3Cbr/%3E%A7%BA%CA%D1%C1%BE%D1%B9%B8%EC%A1%D1%B9&amp;month=4&amp;year=2020&amp;thetype=%A7%BA%CB%B9%E8%C7%C2%A7%D2%B9"/>
    <hyperlink ref="E1904" r:id="rId1897" display="http://hfo63.cfo.in.th/CheckDataDtl.aspx?orgid=04643&amp;balance=%A7%BA%B4%D8%C5%3Cbr/%3E%A7%BA%CA%D1%C1%BE%D1%B9%B8%EC%A1%D1%B9&amp;month=4&amp;year=2020&amp;thetype=%A7%BA%CB%B9%E8%C7%C2%A7%D2%B9"/>
    <hyperlink ref="E1905" r:id="rId1898" display="http://hfo63.cfo.in.th/CheckDataDtl.aspx?orgid=04644&amp;balance=%A7%BA%B4%D8%C5%3Cbr/%3E%A7%BA%CA%D1%C1%BE%D1%B9%B8%EC%A1%D1%B9&amp;month=4&amp;year=2020&amp;thetype=%A7%BA%CB%B9%E8%C7%C2%A7%D2%B9"/>
    <hyperlink ref="E1906" r:id="rId1899" display="http://hfo63.cfo.in.th/CheckDataDtl.aspx?orgid=04644&amp;balance=%A7%BA%B4%D8%C5%3Cbr/%3E%A7%BA%CA%D1%C1%BE%D1%B9%B8%EC%A1%D1%B9&amp;month=4&amp;year=2020&amp;thetype=%A7%BA%CB%B9%E8%C7%C2%A7%D2%B9"/>
    <hyperlink ref="E1907" r:id="rId1900" display="http://hfo63.cfo.in.th/CheckDataDtl.aspx?orgid=04645&amp;balance=%A7%BA%B4%D8%C5%3Cbr/%3E%A7%BA%CA%D1%C1%BE%D1%B9%B8%EC%A1%D1%B9&amp;month=4&amp;year=2020&amp;thetype=%A7%BA%CB%B9%E8%C7%C2%A7%D2%B9"/>
    <hyperlink ref="E1908" r:id="rId1901" display="http://hfo63.cfo.in.th/CheckDataDtl.aspx?orgid=04645&amp;balance=%A7%BA%B4%D8%C5%3Cbr/%3E%A7%BA%CA%D1%C1%BE%D1%B9%B8%EC%A1%D1%B9&amp;month=4&amp;year=2020&amp;thetype=%A7%BA%CB%B9%E8%C7%C2%A7%D2%B9"/>
    <hyperlink ref="E1909" r:id="rId1902" display="http://hfo63.cfo.in.th/CheckDataDtl.aspx?orgid=04646&amp;balance=%A7%BA%B4%D8%C5%3Cbr/%3E%A7%BA%CA%D1%C1%BE%D1%B9%B8%EC%A1%D1%B9&amp;month=4&amp;year=2020&amp;thetype=%A7%BA%CB%B9%E8%C7%C2%A7%D2%B9"/>
    <hyperlink ref="E1910" r:id="rId1903" display="http://hfo63.cfo.in.th/CheckDataDtl.aspx?orgid=04646&amp;balance=%A7%BA%B4%D8%C5%3Cbr/%3E%A7%BA%CA%D1%C1%BE%D1%B9%B8%EC%A1%D1%B9&amp;month=4&amp;year=2020&amp;thetype=%A7%BA%CB%B9%E8%C7%C2%A7%D2%B9"/>
    <hyperlink ref="E1911" r:id="rId1904" display="http://hfo63.cfo.in.th/CheckDataDtl.aspx?orgid=04647&amp;balance=%A7%BA%B4%D8%C5%3Cbr/%3E%A7%BA%CA%D1%C1%BE%D1%B9%B8%EC%A1%D1%B9&amp;month=4&amp;year=2020&amp;thetype=%A7%BA%CB%B9%E8%C7%C2%A7%D2%B9"/>
    <hyperlink ref="E1912" r:id="rId1905" display="http://hfo63.cfo.in.th/CheckDataDtl.aspx?orgid=04647&amp;balance=%A7%BA%B4%D8%C5%3Cbr/%3E%A7%BA%CA%D1%C1%BE%D1%B9%B8%EC%A1%D1%B9&amp;month=4&amp;year=2020&amp;thetype=%A7%BA%CB%B9%E8%C7%C2%A7%D2%B9"/>
    <hyperlink ref="E1913" r:id="rId1906" display="http://hfo63.cfo.in.th/CheckDataDtl.aspx?orgid=04648&amp;balance=%A7%BA%B4%D8%C5%3Cbr/%3E%A7%BA%CA%D1%C1%BE%D1%B9%B8%EC%A1%D1%B9&amp;month=4&amp;year=2020&amp;thetype=%A7%BA%CB%B9%E8%C7%C2%A7%D2%B9"/>
    <hyperlink ref="E1914" r:id="rId1907" display="http://hfo63.cfo.in.th/CheckDataDtl.aspx?orgid=04648&amp;balance=%A7%BA%B4%D8%C5%3Cbr/%3E%A7%BA%CA%D1%C1%BE%D1%B9%B8%EC%A1%D1%B9&amp;month=4&amp;year=2020&amp;thetype=%A7%BA%CB%B9%E8%C7%C2%A7%D2%B9"/>
    <hyperlink ref="E1915" r:id="rId1908" display="http://hfo63.cfo.in.th/CheckDataDtl.aspx?orgid=04649&amp;balance=%A7%BA%B4%D8%C5%3Cbr/%3E%A7%BA%CA%D1%C1%BE%D1%B9%B8%EC%A1%D1%B9&amp;month=4&amp;year=2020&amp;thetype=%A7%BA%CB%B9%E8%C7%C2%A7%D2%B9"/>
    <hyperlink ref="E1916" r:id="rId1909" display="http://hfo63.cfo.in.th/CheckDataDtl.aspx?orgid=04649&amp;balance=%A7%BA%B4%D8%C5%3Cbr/%3E%A7%BA%CA%D1%C1%BE%D1%B9%B8%EC%A1%D1%B9&amp;month=4&amp;year=2020&amp;thetype=%A7%BA%CB%B9%E8%C7%C2%A7%D2%B9"/>
    <hyperlink ref="E1917" r:id="rId1910" display="http://hfo63.cfo.in.th/CheckDataDtl.aspx?orgid=04650&amp;balance=%A7%BA%B4%D8%C5%3Cbr/%3E%A7%BA%CA%D1%C1%BE%D1%B9%B8%EC%A1%D1%B9&amp;month=4&amp;year=2020&amp;thetype=%A7%BA%CB%B9%E8%C7%C2%A7%D2%B9"/>
    <hyperlink ref="E1918" r:id="rId1911" display="http://hfo63.cfo.in.th/CheckDataDtl.aspx?orgid=04650&amp;balance=%A7%BA%B4%D8%C5%3Cbr/%3E%A7%BA%CA%D1%C1%BE%D1%B9%B8%EC%A1%D1%B9&amp;month=4&amp;year=2020&amp;thetype=%A7%BA%CB%B9%E8%C7%C2%A7%D2%B9"/>
    <hyperlink ref="E1919" r:id="rId1912" display="http://hfo63.cfo.in.th/CheckDataDtl.aspx?orgid=04651&amp;balance=%A7%BA%B4%D8%C5%3Cbr/%3E%A7%BA%CA%D1%C1%BE%D1%B9%B8%EC%A1%D1%B9&amp;month=4&amp;year=2020&amp;thetype=%A7%BA%CB%B9%E8%C7%C2%A7%D2%B9"/>
    <hyperlink ref="E1920" r:id="rId1913" display="http://hfo63.cfo.in.th/CheckDataDtl.aspx?orgid=04651&amp;balance=%A7%BA%B4%D8%C5%3Cbr/%3E%A7%BA%CA%D1%C1%BE%D1%B9%B8%EC%A1%D1%B9&amp;month=4&amp;year=2020&amp;thetype=%A7%BA%CB%B9%E8%C7%C2%A7%D2%B9"/>
    <hyperlink ref="E1921" r:id="rId1914" display="http://hfo63.cfo.in.th/CheckDataDtl.aspx?orgid=04652&amp;balance=%A7%BA%B4%D8%C5%3Cbr/%3E%A7%BA%CA%D1%C1%BE%D1%B9%B8%EC%A1%D1%B9&amp;month=4&amp;year=2020&amp;thetype=%A7%BA%CB%B9%E8%C7%C2%A7%D2%B9"/>
    <hyperlink ref="E1922" r:id="rId1915" display="http://hfo63.cfo.in.th/CheckDataDtl.aspx?orgid=04652&amp;balance=%A7%BA%B4%D8%C5%3Cbr/%3E%A7%BA%CA%D1%C1%BE%D1%B9%B8%EC%A1%D1%B9&amp;month=4&amp;year=2020&amp;thetype=%A7%BA%CB%B9%E8%C7%C2%A7%D2%B9"/>
    <hyperlink ref="E1923" r:id="rId1916" display="http://hfo63.cfo.in.th/CheckDataDtl.aspx?orgid=04653&amp;balance=%A7%BA%B4%D8%C5%3Cbr/%3E%A7%BA%CA%D1%C1%BE%D1%B9%B8%EC%A1%D1%B9&amp;month=4&amp;year=2020&amp;thetype=%A7%BA%CB%B9%E8%C7%C2%A7%D2%B9"/>
    <hyperlink ref="E1924" r:id="rId1917" display="http://hfo63.cfo.in.th/CheckDataDtl.aspx?orgid=04653&amp;balance=%A7%BA%B4%D8%C5%3Cbr/%3E%A7%BA%CA%D1%C1%BE%D1%B9%B8%EC%A1%D1%B9&amp;month=4&amp;year=2020&amp;thetype=%A7%BA%CB%B9%E8%C7%C2%A7%D2%B9"/>
    <hyperlink ref="E1925" r:id="rId1918" display="http://hfo63.cfo.in.th/CheckDataDtl.aspx?orgid=04654&amp;balance=%A7%BA%B4%D8%C5%3Cbr/%3E%A7%BA%CA%D1%C1%BE%D1%B9%B8%EC%A1%D1%B9&amp;month=4&amp;year=2020&amp;thetype=%A7%BA%CB%B9%E8%C7%C2%A7%D2%B9"/>
    <hyperlink ref="E1926" r:id="rId1919" display="http://hfo63.cfo.in.th/CheckDataDtl.aspx?orgid=04654&amp;balance=%A7%BA%B4%D8%C5%3Cbr/%3E%A7%BA%CA%D1%C1%BE%D1%B9%B8%EC%A1%D1%B9&amp;month=4&amp;year=2020&amp;thetype=%A7%BA%CB%B9%E8%C7%C2%A7%D2%B9"/>
    <hyperlink ref="E1927" r:id="rId1920" display="http://hfo63.cfo.in.th/CheckDataDtl.aspx?orgid=04655&amp;balance=%A7%BA%B4%D8%C5%3Cbr/%3E%A7%BA%CA%D1%C1%BE%D1%B9%B8%EC%A1%D1%B9&amp;month=4&amp;year=2020&amp;thetype=%A7%BA%CB%B9%E8%C7%C2%A7%D2%B9"/>
    <hyperlink ref="E1928" r:id="rId1921" display="http://hfo63.cfo.in.th/CheckDataDtl.aspx?orgid=04655&amp;balance=%A7%BA%B4%D8%C5%3Cbr/%3E%A7%BA%CA%D1%C1%BE%D1%B9%B8%EC%A1%D1%B9&amp;month=4&amp;year=2020&amp;thetype=%A7%BA%CB%B9%E8%C7%C2%A7%D2%B9"/>
    <hyperlink ref="E1929" r:id="rId1922" display="http://hfo63.cfo.in.th/CheckDataDtl.aspx?orgid=04656&amp;balance=%A7%BA%B4%D8%C5%3Cbr/%3E%A7%BA%CA%D1%C1%BE%D1%B9%B8%EC%A1%D1%B9&amp;month=4&amp;year=2020&amp;thetype=%A7%BA%CB%B9%E8%C7%C2%A7%D2%B9"/>
    <hyperlink ref="E1930" r:id="rId1923" display="http://hfo63.cfo.in.th/CheckDataDtl.aspx?orgid=04656&amp;balance=%A7%BA%B4%D8%C5%3Cbr/%3E%A7%BA%CA%D1%C1%BE%D1%B9%B8%EC%A1%D1%B9&amp;month=4&amp;year=2020&amp;thetype=%A7%BA%CB%B9%E8%C7%C2%A7%D2%B9"/>
    <hyperlink ref="E1931" r:id="rId1924" display="http://hfo63.cfo.in.th/CheckDataDtl.aspx?orgid=04657&amp;balance=%A7%BA%B4%D8%C5%3Cbr/%3E%A7%BA%CA%D1%C1%BE%D1%B9%B8%EC%A1%D1%B9&amp;month=4&amp;year=2020&amp;thetype=%A7%BA%CB%B9%E8%C7%C2%A7%D2%B9"/>
    <hyperlink ref="E1932" r:id="rId1925" display="http://hfo63.cfo.in.th/CheckDataDtl.aspx?orgid=04657&amp;balance=%A7%BA%B4%D8%C5%3Cbr/%3E%A7%BA%CA%D1%C1%BE%D1%B9%B8%EC%A1%D1%B9&amp;month=4&amp;year=2020&amp;thetype=%A7%BA%CB%B9%E8%C7%C2%A7%D2%B9"/>
    <hyperlink ref="E1933" r:id="rId1926" display="http://hfo63.cfo.in.th/CheckDataDtl.aspx?orgid=04658&amp;balance=%A7%BA%B4%D8%C5%3Cbr/%3E%A7%BA%CA%D1%C1%BE%D1%B9%B8%EC%A1%D1%B9&amp;month=4&amp;year=2020&amp;thetype=%A7%BA%CB%B9%E8%C7%C2%A7%D2%B9"/>
    <hyperlink ref="E1934" r:id="rId1927" display="http://hfo63.cfo.in.th/CheckDataDtl.aspx?orgid=04658&amp;balance=%A7%BA%B4%D8%C5%3Cbr/%3E%A7%BA%CA%D1%C1%BE%D1%B9%B8%EC%A1%D1%B9&amp;month=4&amp;year=2020&amp;thetype=%A7%BA%CB%B9%E8%C7%C2%A7%D2%B9"/>
    <hyperlink ref="E1935" r:id="rId1928" display="http://hfo63.cfo.in.th/CheckDataDtl.aspx?orgid=04659&amp;balance=%A7%BA%B4%D8%C5%3Cbr/%3E%A7%BA%CA%D1%C1%BE%D1%B9%B8%EC%A1%D1%B9&amp;month=4&amp;year=2020&amp;thetype=%A7%BA%CB%B9%E8%C7%C2%A7%D2%B9"/>
    <hyperlink ref="E1936" r:id="rId1929" display="http://hfo63.cfo.in.th/CheckDataDtl.aspx?orgid=04659&amp;balance=%A7%BA%B4%D8%C5%3Cbr/%3E%A7%BA%CA%D1%C1%BE%D1%B9%B8%EC%A1%D1%B9&amp;month=4&amp;year=2020&amp;thetype=%A7%BA%CB%B9%E8%C7%C2%A7%D2%B9"/>
    <hyperlink ref="E1937" r:id="rId1930" display="http://hfo63.cfo.in.th/CheckDataDtl.aspx?orgid=04660&amp;balance=%A7%BA%B4%D8%C5%3Cbr/%3E%A7%BA%CA%D1%C1%BE%D1%B9%B8%EC%A1%D1%B9&amp;month=4&amp;year=2020&amp;thetype=%A7%BA%CB%B9%E8%C7%C2%A7%D2%B9"/>
    <hyperlink ref="E1938" r:id="rId1931" display="http://hfo63.cfo.in.th/CheckDataDtl.aspx?orgid=04660&amp;balance=%A7%BA%B4%D8%C5%3Cbr/%3E%A7%BA%CA%D1%C1%BE%D1%B9%B8%EC%A1%D1%B9&amp;month=4&amp;year=2020&amp;thetype=%A7%BA%CB%B9%E8%C7%C2%A7%D2%B9"/>
    <hyperlink ref="E1939" r:id="rId1932" display="http://hfo63.cfo.in.th/CheckDataDtl.aspx?orgid=04661&amp;balance=%A7%BA%B4%D8%C5%3Cbr/%3E%A7%BA%CA%D1%C1%BE%D1%B9%B8%EC%A1%D1%B9&amp;month=4&amp;year=2020&amp;thetype=%A7%BA%CB%B9%E8%C7%C2%A7%D2%B9"/>
    <hyperlink ref="E1940" r:id="rId1933" display="http://hfo63.cfo.in.th/CheckDataDtl.aspx?orgid=04661&amp;balance=%A7%BA%B4%D8%C5%3Cbr/%3E%A7%BA%CA%D1%C1%BE%D1%B9%B8%EC%A1%D1%B9&amp;month=4&amp;year=2020&amp;thetype=%A7%BA%CB%B9%E8%C7%C2%A7%D2%B9"/>
    <hyperlink ref="E1941" r:id="rId1934" display="http://hfo63.cfo.in.th/CheckDataDtl.aspx?orgid=04662&amp;balance=%A7%BA%B4%D8%C5%3Cbr/%3E%A7%BA%CA%D1%C1%BE%D1%B9%B8%EC%A1%D1%B9&amp;month=4&amp;year=2020&amp;thetype=%A7%BA%CB%B9%E8%C7%C2%A7%D2%B9"/>
    <hyperlink ref="E1942" r:id="rId1935" display="http://hfo63.cfo.in.th/CheckDataDtl.aspx?orgid=04662&amp;balance=%A7%BA%B4%D8%C5%3Cbr/%3E%A7%BA%CA%D1%C1%BE%D1%B9%B8%EC%A1%D1%B9&amp;month=4&amp;year=2020&amp;thetype=%A7%BA%CB%B9%E8%C7%C2%A7%D2%B9"/>
    <hyperlink ref="E1943" r:id="rId1936" display="http://hfo63.cfo.in.th/CheckDataDtl.aspx?orgid=04663&amp;balance=%A7%BA%B4%D8%C5%3Cbr/%3E%A7%BA%CA%D1%C1%BE%D1%B9%B8%EC%A1%D1%B9&amp;month=4&amp;year=2020&amp;thetype=%A7%BA%CB%B9%E8%C7%C2%A7%D2%B9"/>
    <hyperlink ref="E1944" r:id="rId1937" display="http://hfo63.cfo.in.th/CheckDataDtl.aspx?orgid=04663&amp;balance=%A7%BA%B4%D8%C5%3Cbr/%3E%A7%BA%CA%D1%C1%BE%D1%B9%B8%EC%A1%D1%B9&amp;month=4&amp;year=2020&amp;thetype=%A7%BA%CB%B9%E8%C7%C2%A7%D2%B9"/>
    <hyperlink ref="E1945" r:id="rId1938" display="http://hfo63.cfo.in.th/CheckDataDtl.aspx?orgid=04664&amp;balance=%A7%BA%B4%D8%C5%3Cbr/%3E%A7%BA%CA%D1%C1%BE%D1%B9%B8%EC%A1%D1%B9&amp;month=4&amp;year=2020&amp;thetype=%A7%BA%CB%B9%E8%C7%C2%A7%D2%B9"/>
    <hyperlink ref="E1946" r:id="rId1939" display="http://hfo63.cfo.in.th/CheckDataDtl.aspx?orgid=04664&amp;balance=%A7%BA%B4%D8%C5%3Cbr/%3E%A7%BA%CA%D1%C1%BE%D1%B9%B8%EC%A1%D1%B9&amp;month=4&amp;year=2020&amp;thetype=%A7%BA%CB%B9%E8%C7%C2%A7%D2%B9"/>
    <hyperlink ref="E1947" r:id="rId1940" display="http://hfo63.cfo.in.th/CheckDataDtl.aspx?orgid=10671&amp;balance=%A7%BA%B4%D8%C5%3Cbr/%3E%A7%BA%CA%D1%C1%BE%D1%B9%B8%EC%A1%D1%B9&amp;month=4&amp;year=2020&amp;thetype=%A7%BA%CB%B9%E8%C7%C2%A7%D2%B9"/>
    <hyperlink ref="E1948" r:id="rId1941" display="http://hfo63.cfo.in.th/CheckDataDtl.aspx?orgid=10671&amp;balance=%A7%BA%B4%D8%C5%3Cbr/%3E%A7%BA%CA%D1%C1%BE%D1%B9%B8%EC%A1%D1%B9&amp;month=4&amp;year=2020&amp;thetype=%A7%BA%CB%B9%E8%C7%C2%A7%D2%B9"/>
    <hyperlink ref="E1949" r:id="rId1942" display="http://hfo63.cfo.in.th/CheckDataDtl.aspx?orgid=11013&amp;balance=%A7%BA%B4%D8%C5%3Cbr/%3E%A7%BA%CA%D1%C1%BE%D1%B9%B8%EC%A1%D1%B9&amp;month=4&amp;year=2020&amp;thetype=%A7%BA%CB%B9%E8%C7%C2%A7%D2%B9"/>
    <hyperlink ref="E1950" r:id="rId1943" display="http://hfo63.cfo.in.th/CheckDataDtl.aspx?orgid=11013&amp;balance=%A7%BA%B4%D8%C5%3Cbr/%3E%A7%BA%CA%D1%C1%BE%D1%B9%B8%EC%A1%D1%B9&amp;month=4&amp;year=2020&amp;thetype=%A7%BA%CB%B9%E8%C7%C2%A7%D2%B9"/>
    <hyperlink ref="E1951" r:id="rId1944" display="http://hfo63.cfo.in.th/CheckDataDtl.aspx?orgid=11014&amp;balance=%A7%BA%B4%D8%C5%3Cbr/%3E%A7%BA%CA%D1%C1%BE%D1%B9%B8%EC%A1%D1%B9&amp;month=4&amp;year=2020&amp;thetype=%A7%BA%CB%B9%E8%C7%C2%A7%D2%B9"/>
    <hyperlink ref="E1952" r:id="rId1945" display="http://hfo63.cfo.in.th/CheckDataDtl.aspx?orgid=11014&amp;balance=%A7%BA%B4%D8%C5%3Cbr/%3E%A7%BA%CA%D1%C1%BE%D1%B9%B8%EC%A1%D1%B9&amp;month=4&amp;year=2020&amp;thetype=%A7%BA%CB%B9%E8%C7%C2%A7%D2%B9"/>
    <hyperlink ref="E1953" r:id="rId1946" display="http://hfo63.cfo.in.th/CheckDataDtl.aspx?orgid=11015&amp;balance=%A7%BA%B4%D8%C5%3Cbr/%3E%A7%BA%CA%D1%C1%BE%D1%B9%B8%EC%A1%D1%B9&amp;month=4&amp;year=2020&amp;thetype=%A7%BA%CB%B9%E8%C7%C2%A7%D2%B9"/>
    <hyperlink ref="E1954" r:id="rId1947" display="http://hfo63.cfo.in.th/CheckDataDtl.aspx?orgid=11015&amp;balance=%A7%BA%B4%D8%C5%3Cbr/%3E%A7%BA%CA%D1%C1%BE%D1%B9%B8%EC%A1%D1%B9&amp;month=4&amp;year=2020&amp;thetype=%A7%BA%CB%B9%E8%C7%C2%A7%D2%B9"/>
    <hyperlink ref="E1955" r:id="rId1948" display="http://hfo63.cfo.in.th/CheckDataDtl.aspx?orgid=11016&amp;balance=%A7%BA%B4%D8%C5%3Cbr/%3E%A7%BA%CA%D1%C1%BE%D1%B9%B8%EC%A1%D1%B9&amp;month=4&amp;year=2020&amp;thetype=%A7%BA%CB%B9%E8%C7%C2%A7%D2%B9"/>
    <hyperlink ref="E1956" r:id="rId1949" display="http://hfo63.cfo.in.th/CheckDataDtl.aspx?orgid=11016&amp;balance=%A7%BA%B4%D8%C5%3Cbr/%3E%A7%BA%CA%D1%C1%BE%D1%B9%B8%EC%A1%D1%B9&amp;month=4&amp;year=2020&amp;thetype=%A7%BA%CB%B9%E8%C7%C2%A7%D2%B9"/>
    <hyperlink ref="E1957" r:id="rId1950" display="http://hfo63.cfo.in.th/CheckDataDtl.aspx?orgid=11017&amp;balance=%A7%BA%B4%D8%C5%3Cbr/%3E%A7%BA%CA%D1%C1%BE%D1%B9%B8%EC%A1%D1%B9&amp;month=4&amp;year=2020&amp;thetype=%A7%BA%CB%B9%E8%C7%C2%A7%D2%B9"/>
    <hyperlink ref="E1958" r:id="rId1951" display="http://hfo63.cfo.in.th/CheckDataDtl.aspx?orgid=11017&amp;balance=%A7%BA%B4%D8%C5%3Cbr/%3E%A7%BA%CA%D1%C1%BE%D1%B9%B8%EC%A1%D1%B9&amp;month=4&amp;year=2020&amp;thetype=%A7%BA%CB%B9%E8%C7%C2%A7%D2%B9"/>
    <hyperlink ref="E1959" r:id="rId1952" display="http://hfo63.cfo.in.th/CheckDataDtl.aspx?orgid=11018&amp;balance=%A7%BA%B4%D8%C5%3Cbr/%3E%A7%BA%CA%D1%C1%BE%D1%B9%B8%EC%A1%D1%B9&amp;month=4&amp;year=2020&amp;thetype=%A7%BA%CB%B9%E8%C7%C2%A7%D2%B9"/>
    <hyperlink ref="E1960" r:id="rId1953" display="http://hfo63.cfo.in.th/CheckDataDtl.aspx?orgid=11018&amp;balance=%A7%BA%B4%D8%C5%3Cbr/%3E%A7%BA%CA%D1%C1%BE%D1%B9%B8%EC%A1%D1%B9&amp;month=4&amp;year=2020&amp;thetype=%A7%BA%CB%B9%E8%C7%C2%A7%D2%B9"/>
    <hyperlink ref="E1961" r:id="rId1954" display="http://hfo63.cfo.in.th/CheckDataDtl.aspx?orgid=11019&amp;balance=%A7%BA%B4%D8%C5%3Cbr/%3E%A7%BA%CA%D1%C1%BE%D1%B9%B8%EC%A1%D1%B9&amp;month=4&amp;year=2020&amp;thetype=%A7%BA%CB%B9%E8%C7%C2%A7%D2%B9"/>
    <hyperlink ref="E1962" r:id="rId1955" display="http://hfo63.cfo.in.th/CheckDataDtl.aspx?orgid=11019&amp;balance=%A7%BA%B4%D8%C5%3Cbr/%3E%A7%BA%CA%D1%C1%BE%D1%B9%B8%EC%A1%D1%B9&amp;month=4&amp;year=2020&amp;thetype=%A7%BA%CB%B9%E8%C7%C2%A7%D2%B9"/>
    <hyperlink ref="E1963" r:id="rId1956" display="http://hfo63.cfo.in.th/CheckDataDtl.aspx?orgid=11020&amp;balance=%A7%BA%B4%D8%C5%3Cbr/%3E%A7%BA%CA%D1%C1%BE%D1%B9%B8%EC%A1%D1%B9&amp;month=4&amp;year=2020&amp;thetype=%A7%BA%CB%B9%E8%C7%C2%A7%D2%B9"/>
    <hyperlink ref="E1964" r:id="rId1957" display="http://hfo63.cfo.in.th/CheckDataDtl.aspx?orgid=11020&amp;balance=%A7%BA%B4%D8%C5%3Cbr/%3E%A7%BA%CA%D1%C1%BE%D1%B9%B8%EC%A1%D1%B9&amp;month=4&amp;year=2020&amp;thetype=%A7%BA%CB%B9%E8%C7%C2%A7%D2%B9"/>
    <hyperlink ref="E1965" r:id="rId1958" display="http://hfo63.cfo.in.th/CheckDataDtl.aspx?orgid=11021&amp;balance=%A7%BA%B4%D8%C5%3Cbr/%3E%A7%BA%CA%D1%C1%BE%D1%B9%B8%EC%A1%D1%B9&amp;month=4&amp;year=2020&amp;thetype=%A7%BA%CB%B9%E8%C7%C2%A7%D2%B9"/>
    <hyperlink ref="E1966" r:id="rId1959" display="http://hfo63.cfo.in.th/CheckDataDtl.aspx?orgid=11021&amp;balance=%A7%BA%B4%D8%C5%3Cbr/%3E%A7%BA%CA%D1%C1%BE%D1%B9%B8%EC%A1%D1%B9&amp;month=4&amp;year=2020&amp;thetype=%A7%BA%CB%B9%E8%C7%C2%A7%D2%B9"/>
    <hyperlink ref="E1967" r:id="rId1960" display="http://hfo63.cfo.in.th/CheckDataDtl.aspx?orgid=11022&amp;balance=%A7%BA%B4%D8%C5%3Cbr/%3E%A7%BA%CA%D1%C1%BE%D1%B9%B8%EC%A1%D1%B9&amp;month=4&amp;year=2020&amp;thetype=%A7%BA%CB%B9%E8%C7%C2%A7%D2%B9"/>
    <hyperlink ref="E1968" r:id="rId1961" display="http://hfo63.cfo.in.th/CheckDataDtl.aspx?orgid=11022&amp;balance=%A7%BA%B4%D8%C5%3Cbr/%3E%A7%BA%CA%D1%C1%BE%D1%B9%B8%EC%A1%D1%B9&amp;month=4&amp;year=2020&amp;thetype=%A7%BA%CB%B9%E8%C7%C2%A7%D2%B9"/>
    <hyperlink ref="E1969" r:id="rId1962" display="http://hfo63.cfo.in.th/CheckDataDtl.aspx?orgid=11023&amp;balance=%A7%BA%B4%D8%C5%3Cbr/%3E%A7%BA%CA%D1%C1%BE%D1%B9%B8%EC%A1%D1%B9&amp;month=4&amp;year=2020&amp;thetype=%A7%BA%CB%B9%E8%C7%C2%A7%D2%B9"/>
    <hyperlink ref="E1970" r:id="rId1963" display="http://hfo63.cfo.in.th/CheckDataDtl.aspx?orgid=11023&amp;balance=%A7%BA%B4%D8%C5%3Cbr/%3E%A7%BA%CA%D1%C1%BE%D1%B9%B8%EC%A1%D1%B9&amp;month=4&amp;year=2020&amp;thetype=%A7%BA%CB%B9%E8%C7%C2%A7%D2%B9"/>
    <hyperlink ref="E1971" r:id="rId1964" display="http://hfo63.cfo.in.th/CheckDataDtl.aspx?orgid=11024&amp;balance=%A7%BA%B4%D8%C5%3Cbr/%3E%A7%BA%CA%D1%C1%BE%D1%B9%B8%EC%A1%D1%B9&amp;month=4&amp;year=2020&amp;thetype=%A7%BA%CB%B9%E8%C7%C2%A7%D2%B9"/>
    <hyperlink ref="E1972" r:id="rId1965" display="http://hfo63.cfo.in.th/CheckDataDtl.aspx?orgid=11024&amp;balance=%A7%BA%B4%D8%C5%3Cbr/%3E%A7%BA%CA%D1%C1%BE%D1%B9%B8%EC%A1%D1%B9&amp;month=4&amp;year=2020&amp;thetype=%A7%BA%CB%B9%E8%C7%C2%A7%D2%B9"/>
    <hyperlink ref="E1973" r:id="rId1966" display="http://hfo63.cfo.in.th/CheckDataDtl.aspx?orgid=11025&amp;balance=%A7%BA%B4%D8%C5%3Cbr/%3E%A7%BA%CA%D1%C1%BE%D1%B9%B8%EC%A1%D1%B9&amp;month=4&amp;year=2020&amp;thetype=%A7%BA%CB%B9%E8%C7%C2%A7%D2%B9"/>
    <hyperlink ref="E1974" r:id="rId1967" display="http://hfo63.cfo.in.th/CheckDataDtl.aspx?orgid=11025&amp;balance=%A7%BA%B4%D8%C5%3Cbr/%3E%A7%BA%CA%D1%C1%BE%D1%B9%B8%EC%A1%D1%B9&amp;month=4&amp;year=2020&amp;thetype=%A7%BA%CB%B9%E8%C7%C2%A7%D2%B9"/>
    <hyperlink ref="E1975" r:id="rId1968" display="http://hfo63.cfo.in.th/CheckDataDtl.aspx?orgid=11026&amp;balance=%A7%BA%B4%D8%C5%3Cbr/%3E%A7%BA%CA%D1%C1%BE%D1%B9%B8%EC%A1%D1%B9&amp;month=4&amp;year=2020&amp;thetype=%A7%BA%CB%B9%E8%C7%C2%A7%D2%B9"/>
    <hyperlink ref="E1976" r:id="rId1969" display="http://hfo63.cfo.in.th/CheckDataDtl.aspx?orgid=11026&amp;balance=%A7%BA%B4%D8%C5%3Cbr/%3E%A7%BA%CA%D1%C1%BE%D1%B9%B8%EC%A1%D1%B9&amp;month=4&amp;year=2020&amp;thetype=%A7%BA%CB%B9%E8%C7%C2%A7%D2%B9"/>
    <hyperlink ref="E1977" r:id="rId1970" display="http://hfo63.cfo.in.th/CheckDataDtl.aspx?orgid=11027&amp;balance=%A7%BA%B4%D8%C5%3Cbr/%3E%A7%BA%CA%D1%C1%BE%D1%B9%B8%EC%A1%D1%B9&amp;month=4&amp;year=2020&amp;thetype=%A7%BA%CB%B9%E8%C7%C2%A7%D2%B9"/>
    <hyperlink ref="E1978" r:id="rId1971" display="http://hfo63.cfo.in.th/CheckDataDtl.aspx?orgid=11027&amp;balance=%A7%BA%B4%D8%C5%3Cbr/%3E%A7%BA%CA%D1%C1%BE%D1%B9%B8%EC%A1%D1%B9&amp;month=4&amp;year=2020&amp;thetype=%A7%BA%CB%B9%E8%C7%C2%A7%D2%B9"/>
    <hyperlink ref="E1979" r:id="rId1972" display="http://hfo63.cfo.in.th/CheckDataDtl.aspx?orgid=11028&amp;balance=%A7%BA%B4%D8%C5%3Cbr/%3E%A7%BA%CA%D1%C1%BE%D1%B9%B8%EC%A1%D1%B9&amp;month=4&amp;year=2020&amp;thetype=%A7%BA%CB%B9%E8%C7%C2%A7%D2%B9"/>
    <hyperlink ref="E1980" r:id="rId1973" display="http://hfo63.cfo.in.th/CheckDataDtl.aspx?orgid=11028&amp;balance=%A7%BA%B4%D8%C5%3Cbr/%3E%A7%BA%CA%D1%C1%BE%D1%B9%B8%EC%A1%D1%B9&amp;month=4&amp;year=2020&amp;thetype=%A7%BA%CB%B9%E8%C7%C2%A7%D2%B9"/>
    <hyperlink ref="E1981" r:id="rId1974" display="http://hfo63.cfo.in.th/CheckDataDtl.aspx?orgid=11029&amp;balance=%A7%BA%B4%D8%C5%3Cbr/%3E%A7%BA%CA%D1%C1%BE%D1%B9%B8%EC%A1%D1%B9&amp;month=4&amp;year=2020&amp;thetype=%A7%BA%CB%B9%E8%C7%C2%A7%D2%B9"/>
    <hyperlink ref="E1982" r:id="rId1975" display="http://hfo63.cfo.in.th/CheckDataDtl.aspx?orgid=11029&amp;balance=%A7%BA%B4%D8%C5%3Cbr/%3E%A7%BA%CA%D1%C1%BE%D1%B9%B8%EC%A1%D1%B9&amp;month=4&amp;year=2020&amp;thetype=%A7%BA%CB%B9%E8%C7%C2%A7%D2%B9"/>
    <hyperlink ref="E1983" r:id="rId1976" display="http://hfo63.cfo.in.th/CheckDataDtl.aspx?orgid=11446&amp;balance=%A7%BA%B4%D8%C5%3Cbr/%3E%A7%BA%CA%D1%C1%BE%D1%B9%B8%EC%A1%D1%B9&amp;month=4&amp;year=2020&amp;thetype=%A7%BA%CB%B9%E8%C7%C2%A7%D2%B9"/>
    <hyperlink ref="E1984" r:id="rId1977" display="http://hfo63.cfo.in.th/CheckDataDtl.aspx?orgid=11446&amp;balance=%A7%BA%B4%D8%C5%3Cbr/%3E%A7%BA%CA%D1%C1%BE%D1%B9%B8%EC%A1%D1%B9&amp;month=4&amp;year=2020&amp;thetype=%A7%BA%CB%B9%E8%C7%C2%A7%D2%B9"/>
    <hyperlink ref="E1985" r:id="rId1978" display="http://hfo63.cfo.in.th/CheckDataDtl.aspx?orgid=13904&amp;balance=%A7%BA%B4%D8%C5%3Cbr/%3E%A7%BA%CA%D1%C1%BE%D1%B9%B8%EC%A1%D1%B9&amp;month=4&amp;year=2020&amp;thetype=%A7%BA%CB%B9%E8%C7%C2%A7%D2%B9"/>
    <hyperlink ref="E1986" r:id="rId1979" display="http://hfo63.cfo.in.th/CheckDataDtl.aspx?orgid=13904&amp;balance=%A7%BA%B4%D8%C5%3Cbr/%3E%A7%BA%CA%D1%C1%BE%D1%B9%B8%EC%A1%D1%B9&amp;month=4&amp;year=2020&amp;thetype=%A7%BA%CB%B9%E8%C7%C2%A7%D2%B9"/>
    <hyperlink ref="E1987" r:id="rId1980" display="http://hfo63.cfo.in.th/CheckDataDtl.aspx?orgid=13905&amp;balance=%A7%BA%B4%D8%C5%3Cbr/%3E%A7%BA%CA%D1%C1%BE%D1%B9%B8%EC%A1%D1%B9&amp;month=4&amp;year=2020&amp;thetype=%A7%BA%CB%B9%E8%C7%C2%A7%D2%B9"/>
    <hyperlink ref="E1988" r:id="rId1981" display="http://hfo63.cfo.in.th/CheckDataDtl.aspx?orgid=13905&amp;balance=%A7%BA%B4%D8%C5%3Cbr/%3E%A7%BA%CA%D1%C1%BE%D1%B9%B8%EC%A1%D1%B9&amp;month=4&amp;year=2020&amp;thetype=%A7%BA%CB%B9%E8%C7%C2%A7%D2%B9"/>
    <hyperlink ref="E1989" r:id="rId1982" display="http://hfo63.cfo.in.th/CheckDataDtl.aspx?orgid=13906&amp;balance=%A7%BA%B4%D8%C5%3Cbr/%3E%A7%BA%CA%D1%C1%BE%D1%B9%B8%EC%A1%D1%B9&amp;month=4&amp;year=2020&amp;thetype=%A7%BA%CB%B9%E8%C7%C2%A7%D2%B9"/>
    <hyperlink ref="E1990" r:id="rId1983" display="http://hfo63.cfo.in.th/CheckDataDtl.aspx?orgid=13906&amp;balance=%A7%BA%B4%D8%C5%3Cbr/%3E%A7%BA%CA%D1%C1%BE%D1%B9%B8%EC%A1%D1%B9&amp;month=4&amp;year=2020&amp;thetype=%A7%BA%CB%B9%E8%C7%C2%A7%D2%B9"/>
    <hyperlink ref="E1991" r:id="rId1984" display="http://hfo63.cfo.in.th/CheckDataDtl.aspx?orgid=13907&amp;balance=%A7%BA%B4%D8%C5%3Cbr/%3E%A7%BA%CA%D1%C1%BE%D1%B9%B8%EC%A1%D1%B9&amp;month=4&amp;year=2020&amp;thetype=%A7%BA%CB%B9%E8%C7%C2%A7%D2%B9"/>
    <hyperlink ref="E1992" r:id="rId1985" display="http://hfo63.cfo.in.th/CheckDataDtl.aspx?orgid=13907&amp;balance=%A7%BA%B4%D8%C5%3Cbr/%3E%A7%BA%CA%D1%C1%BE%D1%B9%B8%EC%A1%D1%B9&amp;month=4&amp;year=2020&amp;thetype=%A7%BA%CB%B9%E8%C7%C2%A7%D2%B9"/>
    <hyperlink ref="E1993" r:id="rId1986" display="http://hfo63.cfo.in.th/CheckDataDtl.aspx?orgid=13908&amp;balance=%A7%BA%B4%D8%C5%3Cbr/%3E%A7%BA%CA%D1%C1%BE%D1%B9%B8%EC%A1%D1%B9&amp;month=4&amp;year=2020&amp;thetype=%A7%BA%CB%B9%E8%C7%C2%A7%D2%B9"/>
    <hyperlink ref="E1994" r:id="rId1987" display="http://hfo63.cfo.in.th/CheckDataDtl.aspx?orgid=13908&amp;balance=%A7%BA%B4%D8%C5%3Cbr/%3E%A7%BA%CA%D1%C1%BE%D1%B9%B8%EC%A1%D1%B9&amp;month=4&amp;year=2020&amp;thetype=%A7%BA%CB%B9%E8%C7%C2%A7%D2%B9"/>
    <hyperlink ref="E1995" r:id="rId1988" display="http://hfo63.cfo.in.th/CheckDataDtl.aspx?orgid=13909&amp;balance=%A7%BA%B4%D8%C5%3Cbr/%3E%A7%BA%CA%D1%C1%BE%D1%B9%B8%EC%A1%D1%B9&amp;month=4&amp;year=2020&amp;thetype=%A7%BA%CB%B9%E8%C7%C2%A7%D2%B9"/>
    <hyperlink ref="E1996" r:id="rId1989" display="http://hfo63.cfo.in.th/CheckDataDtl.aspx?orgid=13909&amp;balance=%A7%BA%B4%D8%C5%3Cbr/%3E%A7%BA%CA%D1%C1%BE%D1%B9%B8%EC%A1%D1%B9&amp;month=4&amp;year=2020&amp;thetype=%A7%BA%CB%B9%E8%C7%C2%A7%D2%B9"/>
    <hyperlink ref="E1997" r:id="rId1990" display="http://hfo63.cfo.in.th/CheckDataDtl.aspx?orgid=13910&amp;balance=%A7%BA%B4%D8%C5%3Cbr/%3E%A7%BA%CA%D1%C1%BE%D1%B9%B8%EC%A1%D1%B9&amp;month=4&amp;year=2020&amp;thetype=%A7%BA%CB%B9%E8%C7%C2%A7%D2%B9"/>
    <hyperlink ref="E1998" r:id="rId1991" display="http://hfo63.cfo.in.th/CheckDataDtl.aspx?orgid=13910&amp;balance=%A7%BA%B4%D8%C5%3Cbr/%3E%A7%BA%CA%D1%C1%BE%D1%B9%B8%EC%A1%D1%B9&amp;month=4&amp;year=2020&amp;thetype=%A7%BA%CB%B9%E8%C7%C2%A7%D2%B9"/>
    <hyperlink ref="E1999" r:id="rId1992" display="http://hfo63.cfo.in.th/CheckDataDtl.aspx?orgid=13911&amp;balance=%A7%BA%B4%D8%C5%3Cbr/%3E%A7%BA%CA%D1%C1%BE%D1%B9%B8%EC%A1%D1%B9&amp;month=4&amp;year=2020&amp;thetype=%A7%BA%CB%B9%E8%C7%C2%A7%D2%B9"/>
    <hyperlink ref="E2000" r:id="rId1993" display="http://hfo63.cfo.in.th/CheckDataDtl.aspx?orgid=13911&amp;balance=%A7%BA%B4%D8%C5%3Cbr/%3E%A7%BA%CA%D1%C1%BE%D1%B9%B8%EC%A1%D1%B9&amp;month=4&amp;year=2020&amp;thetype=%A7%BA%CB%B9%E8%C7%C2%A7%D2%B9"/>
    <hyperlink ref="E2001" r:id="rId1994" display="http://hfo63.cfo.in.th/CheckDataDtl.aspx?orgid=13913&amp;balance=%A7%BA%B4%D8%C5%3Cbr/%3E%A7%BA%CA%D1%C1%BE%D1%B9%B8%EC%A1%D1%B9&amp;month=4&amp;year=2020&amp;thetype=%A7%BA%CB%B9%E8%C7%C2%A7%D2%B9"/>
    <hyperlink ref="E2002" r:id="rId1995" display="http://hfo63.cfo.in.th/CheckDataDtl.aspx?orgid=13913&amp;balance=%A7%BA%B4%D8%C5%3Cbr/%3E%A7%BA%CA%D1%C1%BE%D1%B9%B8%EC%A1%D1%B9&amp;month=4&amp;year=2020&amp;thetype=%A7%BA%CB%B9%E8%C7%C2%A7%D2%B9"/>
    <hyperlink ref="E2003" r:id="rId1996" display="http://hfo63.cfo.in.th/CheckDataDtl.aspx?orgid=13914&amp;balance=%A7%BA%B4%D8%C5%3Cbr/%3E%A7%BA%CA%D1%C1%BE%D1%B9%B8%EC%A1%D1%B9&amp;month=4&amp;year=2020&amp;thetype=%A7%BA%CB%B9%E8%C7%C2%A7%D2%B9"/>
    <hyperlink ref="E2004" r:id="rId1997" display="http://hfo63.cfo.in.th/CheckDataDtl.aspx?orgid=13914&amp;balance=%A7%BA%B4%D8%C5%3Cbr/%3E%A7%BA%CA%D1%C1%BE%D1%B9%B8%EC%A1%D1%B9&amp;month=4&amp;year=2020&amp;thetype=%A7%BA%CB%B9%E8%C7%C2%A7%D2%B9"/>
    <hyperlink ref="E2005" r:id="rId1998" display="http://hfo63.cfo.in.th/CheckDataDtl.aspx?orgid=13915&amp;balance=%A7%BA%B4%D8%C5%3Cbr/%3E%A7%BA%CA%D1%C1%BE%D1%B9%B8%EC%A1%D1%B9&amp;month=4&amp;year=2020&amp;thetype=%A7%BA%CB%B9%E8%C7%C2%A7%D2%B9"/>
    <hyperlink ref="E2006" r:id="rId1999" display="http://hfo63.cfo.in.th/CheckDataDtl.aspx?orgid=13915&amp;balance=%A7%BA%B4%D8%C5%3Cbr/%3E%A7%BA%CA%D1%C1%BE%D1%B9%B8%EC%A1%D1%B9&amp;month=4&amp;year=2020&amp;thetype=%A7%BA%CB%B9%E8%C7%C2%A7%D2%B9"/>
    <hyperlink ref="E2007" r:id="rId2000" display="http://hfo63.cfo.in.th/CheckDataDtl.aspx?orgid=13916&amp;balance=%A7%BA%B4%D8%C5%3Cbr/%3E%A7%BA%CA%D1%C1%BE%D1%B9%B8%EC%A1%D1%B9&amp;month=4&amp;year=2020&amp;thetype=%A7%BA%CB%B9%E8%C7%C2%A7%D2%B9"/>
    <hyperlink ref="E2008" r:id="rId2001" display="http://hfo63.cfo.in.th/CheckDataDtl.aspx?orgid=13916&amp;balance=%A7%BA%B4%D8%C5%3Cbr/%3E%A7%BA%CA%D1%C1%BE%D1%B9%B8%EC%A1%D1%B9&amp;month=4&amp;year=2020&amp;thetype=%A7%BA%CB%B9%E8%C7%C2%A7%D2%B9"/>
    <hyperlink ref="E2009" r:id="rId2002" display="http://hfo63.cfo.in.th/CheckDataDtl.aspx?orgid=13917&amp;balance=%A7%BA%B4%D8%C5%3Cbr/%3E%A7%BA%CA%D1%C1%BE%D1%B9%B8%EC%A1%D1%B9&amp;month=4&amp;year=2020&amp;thetype=%A7%BA%CB%B9%E8%C7%C2%A7%D2%B9"/>
    <hyperlink ref="E2010" r:id="rId2003" display="http://hfo63.cfo.in.th/CheckDataDtl.aspx?orgid=13917&amp;balance=%A7%BA%B4%D8%C5%3Cbr/%3E%A7%BA%CA%D1%C1%BE%D1%B9%B8%EC%A1%D1%B9&amp;month=4&amp;year=2020&amp;thetype=%A7%BA%CB%B9%E8%C7%C2%A7%D2%B9"/>
    <hyperlink ref="E2011" r:id="rId2004" display="http://hfo63.cfo.in.th/CheckDataDtl.aspx?orgid=13918&amp;balance=%A7%BA%B4%D8%C5%3Cbr/%3E%A7%BA%CA%D1%C1%BE%D1%B9%B8%EC%A1%D1%B9&amp;month=4&amp;year=2020&amp;thetype=%A7%BA%CB%B9%E8%C7%C2%A7%D2%B9"/>
    <hyperlink ref="E2012" r:id="rId2005" display="http://hfo63.cfo.in.th/CheckDataDtl.aspx?orgid=13918&amp;balance=%A7%BA%B4%D8%C5%3Cbr/%3E%A7%BA%CA%D1%C1%BE%D1%B9%B8%EC%A1%D1%B9&amp;month=4&amp;year=2020&amp;thetype=%A7%BA%CB%B9%E8%C7%C2%A7%D2%B9"/>
    <hyperlink ref="E2013" r:id="rId2006" display="http://hfo63.cfo.in.th/CheckDataDtl.aspx?orgid=13919&amp;balance=%A7%BA%B4%D8%C5%3Cbr/%3E%A7%BA%CA%D1%C1%BE%D1%B9%B8%EC%A1%D1%B9&amp;month=4&amp;year=2020&amp;thetype=%A7%BA%CB%B9%E8%C7%C2%A7%D2%B9"/>
    <hyperlink ref="E2014" r:id="rId2007" display="http://hfo63.cfo.in.th/CheckDataDtl.aspx?orgid=13919&amp;balance=%A7%BA%B4%D8%C5%3Cbr/%3E%A7%BA%CA%D1%C1%BE%D1%B9%B8%EC%A1%D1%B9&amp;month=4&amp;year=2020&amp;thetype=%A7%BA%CB%B9%E8%C7%C2%A7%D2%B9"/>
    <hyperlink ref="E2015" r:id="rId2008" display="http://hfo63.cfo.in.th/CheckDataDtl.aspx?orgid=13921&amp;balance=%A7%BA%B4%D8%C5%3Cbr/%3E%A7%BA%CA%D1%C1%BE%D1%B9%B8%EC%A1%D1%B9&amp;month=4&amp;year=2020&amp;thetype=%A7%BA%CB%B9%E8%C7%C2%A7%D2%B9"/>
    <hyperlink ref="E2016" r:id="rId2009" display="http://hfo63.cfo.in.th/CheckDataDtl.aspx?orgid=13921&amp;balance=%A7%BA%B4%D8%C5%3Cbr/%3E%A7%BA%CA%D1%C1%BE%D1%B9%B8%EC%A1%D1%B9&amp;month=4&amp;year=2020&amp;thetype=%A7%BA%CB%B9%E8%C7%C2%A7%D2%B9"/>
    <hyperlink ref="E2017" r:id="rId2010" display="http://hfo63.cfo.in.th/CheckDataDtl.aspx?orgid=13922&amp;balance=%A7%BA%B4%D8%C5%3Cbr/%3E%A7%BA%CA%D1%C1%BE%D1%B9%B8%EC%A1%D1%B9&amp;month=4&amp;year=2020&amp;thetype=%A7%BA%CB%B9%E8%C7%C2%A7%D2%B9"/>
    <hyperlink ref="E2018" r:id="rId2011" display="http://hfo63.cfo.in.th/CheckDataDtl.aspx?orgid=13922&amp;balance=%A7%BA%B4%D8%C5%3Cbr/%3E%A7%BA%CA%D1%C1%BE%D1%B9%B8%EC%A1%D1%B9&amp;month=4&amp;year=2020&amp;thetype=%A7%BA%CB%B9%E8%C7%C2%A7%D2%B9"/>
    <hyperlink ref="E2019" r:id="rId2012" display="http://hfo63.cfo.in.th/CheckDataDtl.aspx?orgid=14148&amp;balance=&amp;month=4&amp;year=2020&amp;thetype=%A7%BA%CB%B9%E8%C7%C2%A7%D2%B9"/>
    <hyperlink ref="E2020" r:id="rId2013" display="http://hfo63.cfo.in.th/CheckDataDtl.aspx?orgid=14245&amp;balance=%A7%BA%B4%D8%C5%3Cbr/%3E%A7%BA%CA%D1%C1%BE%D1%B9%B8%EC%A1%D1%B9&amp;month=4&amp;year=2020&amp;thetype=%A7%BA%CB%B9%E8%C7%C2%A7%D2%B9"/>
    <hyperlink ref="E2021" r:id="rId2014" display="http://hfo63.cfo.in.th/CheckDataDtl.aspx?orgid=14245&amp;balance=%A7%BA%B4%D8%C5%3Cbr/%3E%A7%BA%CA%D1%C1%BE%D1%B9%B8%EC%A1%D1%B9&amp;month=4&amp;year=2020&amp;thetype=%A7%BA%CB%B9%E8%C7%C2%A7%D2%B9"/>
    <hyperlink ref="E2022" r:id="rId2015" display="http://hfo63.cfo.in.th/CheckDataDtl.aspx?orgid=14246&amp;balance=%A7%BA%B4%D8%C5%3Cbr/%3E%A7%BA%CA%D1%C1%BE%D1%B9%B8%EC%A1%D1%B9&amp;month=4&amp;year=2020&amp;thetype=%A7%BA%CB%B9%E8%C7%C2%A7%D2%B9"/>
    <hyperlink ref="E2023" r:id="rId2016" display="http://hfo63.cfo.in.th/CheckDataDtl.aspx?orgid=14246&amp;balance=%A7%BA%B4%D8%C5%3Cbr/%3E%A7%BA%CA%D1%C1%BE%D1%B9%B8%EC%A1%D1%B9&amp;month=4&amp;year=2020&amp;thetype=%A7%BA%CB%B9%E8%C7%C2%A7%D2%B9"/>
    <hyperlink ref="E2024" r:id="rId2017" display="http://hfo63.cfo.in.th/CheckDataDtl.aspx?orgid=14247&amp;balance=%A7%BA%B4%D8%C5%3Cbr/%3E%A7%BA%CA%D1%C1%BE%D1%B9%B8%EC%A1%D1%B9&amp;month=4&amp;year=2020&amp;thetype=%A7%BA%CB%B9%E8%C7%C2%A7%D2%B9"/>
    <hyperlink ref="E2025" r:id="rId2018" display="http://hfo63.cfo.in.th/CheckDataDtl.aspx?orgid=14247&amp;balance=%A7%BA%B4%D8%C5%3Cbr/%3E%A7%BA%CA%D1%C1%BE%D1%B9%B8%EC%A1%D1%B9&amp;month=4&amp;year=2020&amp;thetype=%A7%BA%CB%B9%E8%C7%C2%A7%D2%B9"/>
    <hyperlink ref="E2026" r:id="rId2019" display="http://hfo63.cfo.in.th/CheckDataDtl.aspx?orgid=14248&amp;balance=%A7%BA%B4%D8%C5%3Cbr/%3E%A7%BA%CA%D1%C1%BE%D1%B9%B8%EC%A1%D1%B9&amp;month=4&amp;year=2020&amp;thetype=%A7%BA%CB%B9%E8%C7%C2%A7%D2%B9"/>
    <hyperlink ref="E2027" r:id="rId2020" display="http://hfo63.cfo.in.th/CheckDataDtl.aspx?orgid=14248&amp;balance=%A7%BA%B4%D8%C5%3Cbr/%3E%A7%BA%CA%D1%C1%BE%D1%B9%B8%EC%A1%D1%B9&amp;month=4&amp;year=2020&amp;thetype=%A7%BA%CB%B9%E8%C7%C2%A7%D2%B9"/>
    <hyperlink ref="E2028" r:id="rId2021" display="http://hfo63.cfo.in.th/CheckDataDtl.aspx?orgid=14298&amp;balance=%A7%BA%B4%D8%C5%3Cbr/%3E%A7%BA%CA%D1%C1%BE%D1%B9%B8%EC%A1%D1%B9&amp;month=4&amp;year=2020&amp;thetype=%A7%BA%CB%B9%E8%C7%C2%A7%D2%B9"/>
    <hyperlink ref="E2029" r:id="rId2022" display="http://hfo63.cfo.in.th/CheckDataDtl.aspx?orgid=14298&amp;balance=%A7%BA%B4%D8%C5%3Cbr/%3E%A7%BA%CA%D1%C1%BE%D1%B9%B8%EC%A1%D1%B9&amp;month=4&amp;year=2020&amp;thetype=%A7%BA%CB%B9%E8%C7%C2%A7%D2%B9"/>
    <hyperlink ref="E2030" r:id="rId2023" display="http://hfo63.cfo.in.th/CheckDataDtl.aspx?orgid=14845&amp;balance=%A7%BA%B4%D8%C5%3Cbr/%3E%A7%BA%CA%D1%C1%BE%D1%B9%B8%EC%A1%D1%B9&amp;month=4&amp;year=2020&amp;thetype=%A7%BA%CB%B9%E8%C7%C2%A7%D2%B9"/>
    <hyperlink ref="E2031" r:id="rId2024" display="http://hfo63.cfo.in.th/CheckDataDtl.aspx?orgid=14845&amp;balance=%A7%BA%B4%D8%C5%3Cbr/%3E%A7%BA%CA%D1%C1%BE%D1%B9%B8%EC%A1%D1%B9&amp;month=4&amp;year=2020&amp;thetype=%A7%BA%CB%B9%E8%C7%C2%A7%D2%B9"/>
    <hyperlink ref="E2032" r:id="rId2025" display="http://hfo63.cfo.in.th/CheckDataDtl.aspx?orgid=14846&amp;balance=%A7%BA%B4%D8%C5%3Cbr/%3E%A7%BA%CA%D1%C1%BE%D1%B9%B8%EC%A1%D1%B9&amp;month=4&amp;year=2020&amp;thetype=%A7%BA%CB%B9%E8%C7%C2%A7%D2%B9"/>
    <hyperlink ref="E2033" r:id="rId2026" display="http://hfo63.cfo.in.th/CheckDataDtl.aspx?orgid=14846&amp;balance=%A7%BA%B4%D8%C5%3Cbr/%3E%A7%BA%CA%D1%C1%BE%D1%B9%B8%EC%A1%D1%B9&amp;month=4&amp;year=2020&amp;thetype=%A7%BA%CB%B9%E8%C7%C2%A7%D2%B9"/>
    <hyperlink ref="E2034" r:id="rId2027" display="http://hfo63.cfo.in.th/CheckDataDtl.aspx?orgid=14847&amp;balance=%A7%BA%B4%D8%C5%3Cbr/%3E%A7%BA%CA%D1%C1%BE%D1%B9%B8%EC%A1%D1%B9&amp;month=4&amp;year=2020&amp;thetype=%A7%BA%CB%B9%E8%C7%C2%A7%D2%B9"/>
    <hyperlink ref="E2035" r:id="rId2028" display="http://hfo63.cfo.in.th/CheckDataDtl.aspx?orgid=14847&amp;balance=%A7%BA%B4%D8%C5%3Cbr/%3E%A7%BA%CA%D1%C1%BE%D1%B9%B8%EC%A1%D1%B9&amp;month=4&amp;year=2020&amp;thetype=%A7%BA%CB%B9%E8%C7%C2%A7%D2%B9"/>
    <hyperlink ref="E2036" r:id="rId2029" display="http://hfo63.cfo.in.th/CheckDataDtl.aspx?orgid=14848&amp;balance=%A7%BA%B4%D8%C5%3Cbr/%3E%A7%BA%CA%D1%C1%BE%D1%B9%B8%EC%A1%D1%B9&amp;month=4&amp;year=2020&amp;thetype=%A7%BA%CB%B9%E8%C7%C2%A7%D2%B9"/>
    <hyperlink ref="E2037" r:id="rId2030" display="http://hfo63.cfo.in.th/CheckDataDtl.aspx?orgid=14848&amp;balance=%A7%BA%B4%D8%C5%3Cbr/%3E%A7%BA%CA%D1%C1%BE%D1%B9%B8%EC%A1%D1%B9&amp;month=4&amp;year=2020&amp;thetype=%A7%BA%CB%B9%E8%C7%C2%A7%D2%B9"/>
    <hyperlink ref="E2038" r:id="rId2031" display="http://hfo63.cfo.in.th/CheckDataDtl.aspx?orgid=14849&amp;balance=%A7%BA%B4%D8%C5%3Cbr/%3E%A7%BA%CA%D1%C1%BE%D1%B9%B8%EC%A1%D1%B9&amp;month=4&amp;year=2020&amp;thetype=%A7%BA%CB%B9%E8%C7%C2%A7%D2%B9"/>
    <hyperlink ref="E2039" r:id="rId2032" display="http://hfo63.cfo.in.th/CheckDataDtl.aspx?orgid=14849&amp;balance=%A7%BA%B4%D8%C5%3Cbr/%3E%A7%BA%CA%D1%C1%BE%D1%B9%B8%EC%A1%D1%B9&amp;month=4&amp;year=2020&amp;thetype=%A7%BA%CB%B9%E8%C7%C2%A7%D2%B9"/>
    <hyperlink ref="E2040" r:id="rId2033" display="http://hfo63.cfo.in.th/CheckDataDtl.aspx?orgid=15221&amp;balance=%A7%BA%B4%D8%C5%3Cbr/%3E%A7%BA%CA%D1%C1%BE%D1%B9%B8%EC%A1%D1%B9&amp;month=4&amp;year=2020&amp;thetype=%A7%BA%CB%B9%E8%C7%C2%A7%D2%B9"/>
    <hyperlink ref="E2041" r:id="rId2034" display="http://hfo63.cfo.in.th/CheckDataDtl.aspx?orgid=15221&amp;balance=%A7%BA%B4%D8%C5%3Cbr/%3E%A7%BA%CA%D1%C1%BE%D1%B9%B8%EC%A1%D1%B9&amp;month=4&amp;year=2020&amp;thetype=%A7%BA%CB%B9%E8%C7%C2%A7%D2%B9"/>
    <hyperlink ref="E2042" r:id="rId2035" display="http://hfo63.cfo.in.th/CheckDataDtl.aspx?orgid=21440&amp;balance=%A7%BA%B4%D8%C5%3Cbr/%3E%A7%BA%CA%D1%C1%BE%D1%B9%B8%EC%A1%D1%B9&amp;month=4&amp;year=2020&amp;thetype=%A7%BA%CB%B9%E8%C7%C2%A7%D2%B9"/>
    <hyperlink ref="E2043" r:id="rId2036" display="http://hfo63.cfo.in.th/CheckDataDtl.aspx?orgid=21440&amp;balance=%A7%BA%B4%D8%C5%3Cbr/%3E%A7%BA%CA%D1%C1%BE%D1%B9%B8%EC%A1%D1%B9&amp;month=4&amp;year=2020&amp;thetype=%A7%BA%CB%B9%E8%C7%C2%A7%D2%B9"/>
    <hyperlink ref="E2044" r:id="rId2037" display="http://hfo63.cfo.in.th/CheckDataDtl.aspx?orgid=23745&amp;balance=%A7%BA%B4%D8%C5%3Cbr/%3E%A7%BA%CA%D1%C1%BE%D1%B9%B8%EC%A1%D1%B9&amp;month=4&amp;year=2020&amp;thetype=%A7%BA%CB%B9%E8%C7%C2%A7%D2%B9"/>
    <hyperlink ref="E2045" r:id="rId2038" display="http://hfo63.cfo.in.th/CheckDataDtl.aspx?orgid=23745&amp;balance=%A7%BA%B4%D8%C5%3Cbr/%3E%A7%BA%CA%D1%C1%BE%D1%B9%B8%EC%A1%D1%B9&amp;month=4&amp;year=2020&amp;thetype=%A7%BA%CB%B9%E8%C7%C2%A7%D2%B9"/>
    <hyperlink ref="E2046" r:id="rId2039" display="http://hfo63.cfo.in.th/CheckDataDtl.aspx?orgid=24933&amp;balance=%A7%BA%B4%D8%C5%3Cbr/%3E%A7%BA%CA%D1%C1%BE%D1%B9%B8%EC%A1%D1%B9&amp;month=4&amp;year=2020&amp;thetype=%A7%BA%CB%B9%E8%C7%C2%A7%D2%B9"/>
    <hyperlink ref="E2047" r:id="rId2040" display="http://hfo63.cfo.in.th/CheckDataDtl.aspx?orgid=24933&amp;balance=%A7%BA%B4%D8%C5%3Cbr/%3E%A7%BA%CA%D1%C1%BE%D1%B9%B8%EC%A1%D1%B9&amp;month=4&amp;year=2020&amp;thetype=%A7%BA%CB%B9%E8%C7%C2%A7%D2%B9"/>
    <hyperlink ref="E2048" r:id="rId2041" display="http://hfo63.cfo.in.th/CheckDataDtl.aspx?orgid=25058&amp;balance=%A7%BA%B4%D8%C5%3Cbr/%3E%A7%BA%CA%D1%C1%BE%D1%B9%B8%EC%A1%D1%B9&amp;month=4&amp;year=2020&amp;thetype=%A7%BA%CB%B9%E8%C7%C2%A7%D2%B9"/>
    <hyperlink ref="E2049" r:id="rId2042" display="http://hfo63.cfo.in.th/CheckDataDtl.aspx?orgid=25058&amp;balance=%A7%BA%B4%D8%C5%3Cbr/%3E%A7%BA%CA%D1%C1%BE%D1%B9%B8%EC%A1%D1%B9&amp;month=4&amp;year=2020&amp;thetype=%A7%BA%CB%B9%E8%C7%C2%A7%D2%B9"/>
    <hyperlink ref="E2050" r:id="rId2043" display="http://hfo63.cfo.in.th/CheckDataDtl.aspx?orgid=25059&amp;balance=%A7%BA%B4%D8%C5%3Cbr/%3E%A7%BA%CA%D1%C1%BE%D1%B9%B8%EC%A1%D1%B9&amp;month=4&amp;year=2020&amp;thetype=%A7%BA%CB%B9%E8%C7%C2%A7%D2%B9"/>
    <hyperlink ref="E2051" r:id="rId2044" display="http://hfo63.cfo.in.th/CheckDataDtl.aspx?orgid=25059&amp;balance=%A7%BA%B4%D8%C5%3Cbr/%3E%A7%BA%CA%D1%C1%BE%D1%B9%B8%EC%A1%D1%B9&amp;month=4&amp;year=2020&amp;thetype=%A7%BA%CB%B9%E8%C7%C2%A7%D2%B9"/>
  </hyperlinks>
  <pageMargins left="0.7" right="0.7" top="0.75" bottom="0.75" header="0.3" footer="0.3"/>
  <pageSetup paperSize="9" orientation="portrait" r:id="rId2045"/>
  <drawing r:id="rId2046"/>
  <legacyDrawing r:id="rId2047"/>
  <controls>
    <mc:AlternateContent xmlns:mc="http://schemas.openxmlformats.org/markup-compatibility/2006">
      <mc:Choice Requires="x14">
        <control shapeId="3078" r:id="rId2048" name="Control 6">
          <controlPr defaultSize="0" r:id="rId2049">
            <anchor mov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426720</xdr:colOff>
                <xdr:row>5</xdr:row>
                <xdr:rowOff>129540</xdr:rowOff>
              </to>
            </anchor>
          </controlPr>
        </control>
      </mc:Choice>
      <mc:Fallback>
        <control shapeId="3078" r:id="rId2048" name="Control 6"/>
      </mc:Fallback>
    </mc:AlternateContent>
    <mc:AlternateContent xmlns:mc="http://schemas.openxmlformats.org/markup-compatibility/2006">
      <mc:Choice Requires="x14">
        <control shapeId="3077" r:id="rId2050" name="Control 5">
          <controlPr defaultSize="0" r:id="rId2051">
            <anchor moveWithCells="1">
              <from>
                <xdr:col>1</xdr:col>
                <xdr:colOff>0</xdr:colOff>
                <xdr:row>3</xdr:row>
                <xdr:rowOff>0</xdr:rowOff>
              </from>
              <to>
                <xdr:col>2</xdr:col>
                <xdr:colOff>525780</xdr:colOff>
                <xdr:row>4</xdr:row>
                <xdr:rowOff>53340</xdr:rowOff>
              </to>
            </anchor>
          </controlPr>
        </control>
      </mc:Choice>
      <mc:Fallback>
        <control shapeId="3077" r:id="rId2050" name="Control 5"/>
      </mc:Fallback>
    </mc:AlternateContent>
    <mc:AlternateContent xmlns:mc="http://schemas.openxmlformats.org/markup-compatibility/2006">
      <mc:Choice Requires="x14">
        <control shapeId="3076" r:id="rId2052" name="Control 4">
          <controlPr defaultSize="0" r:id="rId2053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396240</xdr:colOff>
                <xdr:row>3</xdr:row>
                <xdr:rowOff>53340</xdr:rowOff>
              </to>
            </anchor>
          </controlPr>
        </control>
      </mc:Choice>
      <mc:Fallback>
        <control shapeId="3076" r:id="rId2052" name="Control 4"/>
      </mc:Fallback>
    </mc:AlternateContent>
    <mc:AlternateContent xmlns:mc="http://schemas.openxmlformats.org/markup-compatibility/2006">
      <mc:Choice Requires="x14">
        <control shapeId="3075" r:id="rId2054" name="Control 3">
          <controlPr defaultSize="0" r:id="rId205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449580</xdr:colOff>
                <xdr:row>3</xdr:row>
                <xdr:rowOff>53340</xdr:rowOff>
              </to>
            </anchor>
          </controlPr>
        </control>
      </mc:Choice>
      <mc:Fallback>
        <control shapeId="3075" r:id="rId2054" name="Control 3"/>
      </mc:Fallback>
    </mc:AlternateContent>
    <mc:AlternateContent xmlns:mc="http://schemas.openxmlformats.org/markup-compatibility/2006">
      <mc:Choice Requires="x14">
        <control shapeId="3074" r:id="rId2056" name="Control 2">
          <controlPr defaultSize="0" r:id="rId2057">
            <anchor mov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396240</xdr:colOff>
                <xdr:row>2</xdr:row>
                <xdr:rowOff>53340</xdr:rowOff>
              </to>
            </anchor>
          </controlPr>
        </control>
      </mc:Choice>
      <mc:Fallback>
        <control shapeId="3074" r:id="rId2056" name="Control 2"/>
      </mc:Fallback>
    </mc:AlternateContent>
    <mc:AlternateContent xmlns:mc="http://schemas.openxmlformats.org/markup-compatibility/2006">
      <mc:Choice Requires="x14">
        <control shapeId="3073" r:id="rId2058" name="Control 1">
          <controlPr defaultSize="0" r:id="rId2059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449580</xdr:colOff>
                <xdr:row>2</xdr:row>
                <xdr:rowOff>53340</xdr:rowOff>
              </to>
            </anchor>
          </controlPr>
        </control>
      </mc:Choice>
      <mc:Fallback>
        <control shapeId="3073" r:id="rId205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2" zoomScaleNormal="82" workbookViewId="0">
      <selection activeCell="D11" sqref="D11"/>
    </sheetView>
  </sheetViews>
  <sheetFormatPr defaultRowHeight="21" x14ac:dyDescent="0.6"/>
  <cols>
    <col min="1" max="14" width="11.59765625" style="4" customWidth="1"/>
    <col min="15" max="256" width="9" style="4"/>
    <col min="257" max="257" width="12.69921875" style="4" customWidth="1"/>
    <col min="258" max="258" width="9.69921875" style="4" customWidth="1"/>
    <col min="259" max="259" width="12.69921875" style="4" customWidth="1"/>
    <col min="260" max="260" width="9.69921875" style="4" customWidth="1"/>
    <col min="261" max="261" width="12.69921875" style="4" customWidth="1"/>
    <col min="262" max="262" width="9.69921875" style="4" customWidth="1"/>
    <col min="263" max="263" width="12.69921875" style="4" customWidth="1"/>
    <col min="264" max="264" width="9.69921875" style="4" customWidth="1"/>
    <col min="265" max="265" width="12.69921875" style="4" customWidth="1"/>
    <col min="266" max="266" width="9.69921875" style="4" customWidth="1"/>
    <col min="267" max="267" width="12.69921875" style="4" customWidth="1"/>
    <col min="268" max="268" width="9.69921875" style="4" customWidth="1"/>
    <col min="269" max="269" width="12.69921875" style="4" customWidth="1"/>
    <col min="270" max="270" width="9.69921875" style="4" customWidth="1"/>
    <col min="271" max="512" width="9" style="4"/>
    <col min="513" max="513" width="12.69921875" style="4" customWidth="1"/>
    <col min="514" max="514" width="9.69921875" style="4" customWidth="1"/>
    <col min="515" max="515" width="12.69921875" style="4" customWidth="1"/>
    <col min="516" max="516" width="9.69921875" style="4" customWidth="1"/>
    <col min="517" max="517" width="12.69921875" style="4" customWidth="1"/>
    <col min="518" max="518" width="9.69921875" style="4" customWidth="1"/>
    <col min="519" max="519" width="12.69921875" style="4" customWidth="1"/>
    <col min="520" max="520" width="9.69921875" style="4" customWidth="1"/>
    <col min="521" max="521" width="12.69921875" style="4" customWidth="1"/>
    <col min="522" max="522" width="9.69921875" style="4" customWidth="1"/>
    <col min="523" max="523" width="12.69921875" style="4" customWidth="1"/>
    <col min="524" max="524" width="9.69921875" style="4" customWidth="1"/>
    <col min="525" max="525" width="12.69921875" style="4" customWidth="1"/>
    <col min="526" max="526" width="9.69921875" style="4" customWidth="1"/>
    <col min="527" max="768" width="9" style="4"/>
    <col min="769" max="769" width="12.69921875" style="4" customWidth="1"/>
    <col min="770" max="770" width="9.69921875" style="4" customWidth="1"/>
    <col min="771" max="771" width="12.69921875" style="4" customWidth="1"/>
    <col min="772" max="772" width="9.69921875" style="4" customWidth="1"/>
    <col min="773" max="773" width="12.69921875" style="4" customWidth="1"/>
    <col min="774" max="774" width="9.69921875" style="4" customWidth="1"/>
    <col min="775" max="775" width="12.69921875" style="4" customWidth="1"/>
    <col min="776" max="776" width="9.69921875" style="4" customWidth="1"/>
    <col min="777" max="777" width="12.69921875" style="4" customWidth="1"/>
    <col min="778" max="778" width="9.69921875" style="4" customWidth="1"/>
    <col min="779" max="779" width="12.69921875" style="4" customWidth="1"/>
    <col min="780" max="780" width="9.69921875" style="4" customWidth="1"/>
    <col min="781" max="781" width="12.69921875" style="4" customWidth="1"/>
    <col min="782" max="782" width="9.69921875" style="4" customWidth="1"/>
    <col min="783" max="1024" width="9" style="4"/>
    <col min="1025" max="1025" width="12.69921875" style="4" customWidth="1"/>
    <col min="1026" max="1026" width="9.69921875" style="4" customWidth="1"/>
    <col min="1027" max="1027" width="12.69921875" style="4" customWidth="1"/>
    <col min="1028" max="1028" width="9.69921875" style="4" customWidth="1"/>
    <col min="1029" max="1029" width="12.69921875" style="4" customWidth="1"/>
    <col min="1030" max="1030" width="9.69921875" style="4" customWidth="1"/>
    <col min="1031" max="1031" width="12.69921875" style="4" customWidth="1"/>
    <col min="1032" max="1032" width="9.69921875" style="4" customWidth="1"/>
    <col min="1033" max="1033" width="12.69921875" style="4" customWidth="1"/>
    <col min="1034" max="1034" width="9.69921875" style="4" customWidth="1"/>
    <col min="1035" max="1035" width="12.69921875" style="4" customWidth="1"/>
    <col min="1036" max="1036" width="9.69921875" style="4" customWidth="1"/>
    <col min="1037" max="1037" width="12.69921875" style="4" customWidth="1"/>
    <col min="1038" max="1038" width="9.69921875" style="4" customWidth="1"/>
    <col min="1039" max="1280" width="9" style="4"/>
    <col min="1281" max="1281" width="12.69921875" style="4" customWidth="1"/>
    <col min="1282" max="1282" width="9.69921875" style="4" customWidth="1"/>
    <col min="1283" max="1283" width="12.69921875" style="4" customWidth="1"/>
    <col min="1284" max="1284" width="9.69921875" style="4" customWidth="1"/>
    <col min="1285" max="1285" width="12.69921875" style="4" customWidth="1"/>
    <col min="1286" max="1286" width="9.69921875" style="4" customWidth="1"/>
    <col min="1287" max="1287" width="12.69921875" style="4" customWidth="1"/>
    <col min="1288" max="1288" width="9.69921875" style="4" customWidth="1"/>
    <col min="1289" max="1289" width="12.69921875" style="4" customWidth="1"/>
    <col min="1290" max="1290" width="9.69921875" style="4" customWidth="1"/>
    <col min="1291" max="1291" width="12.69921875" style="4" customWidth="1"/>
    <col min="1292" max="1292" width="9.69921875" style="4" customWidth="1"/>
    <col min="1293" max="1293" width="12.69921875" style="4" customWidth="1"/>
    <col min="1294" max="1294" width="9.69921875" style="4" customWidth="1"/>
    <col min="1295" max="1536" width="9" style="4"/>
    <col min="1537" max="1537" width="12.69921875" style="4" customWidth="1"/>
    <col min="1538" max="1538" width="9.69921875" style="4" customWidth="1"/>
    <col min="1539" max="1539" width="12.69921875" style="4" customWidth="1"/>
    <col min="1540" max="1540" width="9.69921875" style="4" customWidth="1"/>
    <col min="1541" max="1541" width="12.69921875" style="4" customWidth="1"/>
    <col min="1542" max="1542" width="9.69921875" style="4" customWidth="1"/>
    <col min="1543" max="1543" width="12.69921875" style="4" customWidth="1"/>
    <col min="1544" max="1544" width="9.69921875" style="4" customWidth="1"/>
    <col min="1545" max="1545" width="12.69921875" style="4" customWidth="1"/>
    <col min="1546" max="1546" width="9.69921875" style="4" customWidth="1"/>
    <col min="1547" max="1547" width="12.69921875" style="4" customWidth="1"/>
    <col min="1548" max="1548" width="9.69921875" style="4" customWidth="1"/>
    <col min="1549" max="1549" width="12.69921875" style="4" customWidth="1"/>
    <col min="1550" max="1550" width="9.69921875" style="4" customWidth="1"/>
    <col min="1551" max="1792" width="9" style="4"/>
    <col min="1793" max="1793" width="12.69921875" style="4" customWidth="1"/>
    <col min="1794" max="1794" width="9.69921875" style="4" customWidth="1"/>
    <col min="1795" max="1795" width="12.69921875" style="4" customWidth="1"/>
    <col min="1796" max="1796" width="9.69921875" style="4" customWidth="1"/>
    <col min="1797" max="1797" width="12.69921875" style="4" customWidth="1"/>
    <col min="1798" max="1798" width="9.69921875" style="4" customWidth="1"/>
    <col min="1799" max="1799" width="12.69921875" style="4" customWidth="1"/>
    <col min="1800" max="1800" width="9.69921875" style="4" customWidth="1"/>
    <col min="1801" max="1801" width="12.69921875" style="4" customWidth="1"/>
    <col min="1802" max="1802" width="9.69921875" style="4" customWidth="1"/>
    <col min="1803" max="1803" width="12.69921875" style="4" customWidth="1"/>
    <col min="1804" max="1804" width="9.69921875" style="4" customWidth="1"/>
    <col min="1805" max="1805" width="12.69921875" style="4" customWidth="1"/>
    <col min="1806" max="1806" width="9.69921875" style="4" customWidth="1"/>
    <col min="1807" max="2048" width="9" style="4"/>
    <col min="2049" max="2049" width="12.69921875" style="4" customWidth="1"/>
    <col min="2050" max="2050" width="9.69921875" style="4" customWidth="1"/>
    <col min="2051" max="2051" width="12.69921875" style="4" customWidth="1"/>
    <col min="2052" max="2052" width="9.69921875" style="4" customWidth="1"/>
    <col min="2053" max="2053" width="12.69921875" style="4" customWidth="1"/>
    <col min="2054" max="2054" width="9.69921875" style="4" customWidth="1"/>
    <col min="2055" max="2055" width="12.69921875" style="4" customWidth="1"/>
    <col min="2056" max="2056" width="9.69921875" style="4" customWidth="1"/>
    <col min="2057" max="2057" width="12.69921875" style="4" customWidth="1"/>
    <col min="2058" max="2058" width="9.69921875" style="4" customWidth="1"/>
    <col min="2059" max="2059" width="12.69921875" style="4" customWidth="1"/>
    <col min="2060" max="2060" width="9.69921875" style="4" customWidth="1"/>
    <col min="2061" max="2061" width="12.69921875" style="4" customWidth="1"/>
    <col min="2062" max="2062" width="9.69921875" style="4" customWidth="1"/>
    <col min="2063" max="2304" width="9" style="4"/>
    <col min="2305" max="2305" width="12.69921875" style="4" customWidth="1"/>
    <col min="2306" max="2306" width="9.69921875" style="4" customWidth="1"/>
    <col min="2307" max="2307" width="12.69921875" style="4" customWidth="1"/>
    <col min="2308" max="2308" width="9.69921875" style="4" customWidth="1"/>
    <col min="2309" max="2309" width="12.69921875" style="4" customWidth="1"/>
    <col min="2310" max="2310" width="9.69921875" style="4" customWidth="1"/>
    <col min="2311" max="2311" width="12.69921875" style="4" customWidth="1"/>
    <col min="2312" max="2312" width="9.69921875" style="4" customWidth="1"/>
    <col min="2313" max="2313" width="12.69921875" style="4" customWidth="1"/>
    <col min="2314" max="2314" width="9.69921875" style="4" customWidth="1"/>
    <col min="2315" max="2315" width="12.69921875" style="4" customWidth="1"/>
    <col min="2316" max="2316" width="9.69921875" style="4" customWidth="1"/>
    <col min="2317" max="2317" width="12.69921875" style="4" customWidth="1"/>
    <col min="2318" max="2318" width="9.69921875" style="4" customWidth="1"/>
    <col min="2319" max="2560" width="9" style="4"/>
    <col min="2561" max="2561" width="12.69921875" style="4" customWidth="1"/>
    <col min="2562" max="2562" width="9.69921875" style="4" customWidth="1"/>
    <col min="2563" max="2563" width="12.69921875" style="4" customWidth="1"/>
    <col min="2564" max="2564" width="9.69921875" style="4" customWidth="1"/>
    <col min="2565" max="2565" width="12.69921875" style="4" customWidth="1"/>
    <col min="2566" max="2566" width="9.69921875" style="4" customWidth="1"/>
    <col min="2567" max="2567" width="12.69921875" style="4" customWidth="1"/>
    <col min="2568" max="2568" width="9.69921875" style="4" customWidth="1"/>
    <col min="2569" max="2569" width="12.69921875" style="4" customWidth="1"/>
    <col min="2570" max="2570" width="9.69921875" style="4" customWidth="1"/>
    <col min="2571" max="2571" width="12.69921875" style="4" customWidth="1"/>
    <col min="2572" max="2572" width="9.69921875" style="4" customWidth="1"/>
    <col min="2573" max="2573" width="12.69921875" style="4" customWidth="1"/>
    <col min="2574" max="2574" width="9.69921875" style="4" customWidth="1"/>
    <col min="2575" max="2816" width="9" style="4"/>
    <col min="2817" max="2817" width="12.69921875" style="4" customWidth="1"/>
    <col min="2818" max="2818" width="9.69921875" style="4" customWidth="1"/>
    <col min="2819" max="2819" width="12.69921875" style="4" customWidth="1"/>
    <col min="2820" max="2820" width="9.69921875" style="4" customWidth="1"/>
    <col min="2821" max="2821" width="12.69921875" style="4" customWidth="1"/>
    <col min="2822" max="2822" width="9.69921875" style="4" customWidth="1"/>
    <col min="2823" max="2823" width="12.69921875" style="4" customWidth="1"/>
    <col min="2824" max="2824" width="9.69921875" style="4" customWidth="1"/>
    <col min="2825" max="2825" width="12.69921875" style="4" customWidth="1"/>
    <col min="2826" max="2826" width="9.69921875" style="4" customWidth="1"/>
    <col min="2827" max="2827" width="12.69921875" style="4" customWidth="1"/>
    <col min="2828" max="2828" width="9.69921875" style="4" customWidth="1"/>
    <col min="2829" max="2829" width="12.69921875" style="4" customWidth="1"/>
    <col min="2830" max="2830" width="9.69921875" style="4" customWidth="1"/>
    <col min="2831" max="3072" width="9" style="4"/>
    <col min="3073" max="3073" width="12.69921875" style="4" customWidth="1"/>
    <col min="3074" max="3074" width="9.69921875" style="4" customWidth="1"/>
    <col min="3075" max="3075" width="12.69921875" style="4" customWidth="1"/>
    <col min="3076" max="3076" width="9.69921875" style="4" customWidth="1"/>
    <col min="3077" max="3077" width="12.69921875" style="4" customWidth="1"/>
    <col min="3078" max="3078" width="9.69921875" style="4" customWidth="1"/>
    <col min="3079" max="3079" width="12.69921875" style="4" customWidth="1"/>
    <col min="3080" max="3080" width="9.69921875" style="4" customWidth="1"/>
    <col min="3081" max="3081" width="12.69921875" style="4" customWidth="1"/>
    <col min="3082" max="3082" width="9.69921875" style="4" customWidth="1"/>
    <col min="3083" max="3083" width="12.69921875" style="4" customWidth="1"/>
    <col min="3084" max="3084" width="9.69921875" style="4" customWidth="1"/>
    <col min="3085" max="3085" width="12.69921875" style="4" customWidth="1"/>
    <col min="3086" max="3086" width="9.69921875" style="4" customWidth="1"/>
    <col min="3087" max="3328" width="9" style="4"/>
    <col min="3329" max="3329" width="12.69921875" style="4" customWidth="1"/>
    <col min="3330" max="3330" width="9.69921875" style="4" customWidth="1"/>
    <col min="3331" max="3331" width="12.69921875" style="4" customWidth="1"/>
    <col min="3332" max="3332" width="9.69921875" style="4" customWidth="1"/>
    <col min="3333" max="3333" width="12.69921875" style="4" customWidth="1"/>
    <col min="3334" max="3334" width="9.69921875" style="4" customWidth="1"/>
    <col min="3335" max="3335" width="12.69921875" style="4" customWidth="1"/>
    <col min="3336" max="3336" width="9.69921875" style="4" customWidth="1"/>
    <col min="3337" max="3337" width="12.69921875" style="4" customWidth="1"/>
    <col min="3338" max="3338" width="9.69921875" style="4" customWidth="1"/>
    <col min="3339" max="3339" width="12.69921875" style="4" customWidth="1"/>
    <col min="3340" max="3340" width="9.69921875" style="4" customWidth="1"/>
    <col min="3341" max="3341" width="12.69921875" style="4" customWidth="1"/>
    <col min="3342" max="3342" width="9.69921875" style="4" customWidth="1"/>
    <col min="3343" max="3584" width="9" style="4"/>
    <col min="3585" max="3585" width="12.69921875" style="4" customWidth="1"/>
    <col min="3586" max="3586" width="9.69921875" style="4" customWidth="1"/>
    <col min="3587" max="3587" width="12.69921875" style="4" customWidth="1"/>
    <col min="3588" max="3588" width="9.69921875" style="4" customWidth="1"/>
    <col min="3589" max="3589" width="12.69921875" style="4" customWidth="1"/>
    <col min="3590" max="3590" width="9.69921875" style="4" customWidth="1"/>
    <col min="3591" max="3591" width="12.69921875" style="4" customWidth="1"/>
    <col min="3592" max="3592" width="9.69921875" style="4" customWidth="1"/>
    <col min="3593" max="3593" width="12.69921875" style="4" customWidth="1"/>
    <col min="3594" max="3594" width="9.69921875" style="4" customWidth="1"/>
    <col min="3595" max="3595" width="12.69921875" style="4" customWidth="1"/>
    <col min="3596" max="3596" width="9.69921875" style="4" customWidth="1"/>
    <col min="3597" max="3597" width="12.69921875" style="4" customWidth="1"/>
    <col min="3598" max="3598" width="9.69921875" style="4" customWidth="1"/>
    <col min="3599" max="3840" width="9" style="4"/>
    <col min="3841" max="3841" width="12.69921875" style="4" customWidth="1"/>
    <col min="3842" max="3842" width="9.69921875" style="4" customWidth="1"/>
    <col min="3843" max="3843" width="12.69921875" style="4" customWidth="1"/>
    <col min="3844" max="3844" width="9.69921875" style="4" customWidth="1"/>
    <col min="3845" max="3845" width="12.69921875" style="4" customWidth="1"/>
    <col min="3846" max="3846" width="9.69921875" style="4" customWidth="1"/>
    <col min="3847" max="3847" width="12.69921875" style="4" customWidth="1"/>
    <col min="3848" max="3848" width="9.69921875" style="4" customWidth="1"/>
    <col min="3849" max="3849" width="12.69921875" style="4" customWidth="1"/>
    <col min="3850" max="3850" width="9.69921875" style="4" customWidth="1"/>
    <col min="3851" max="3851" width="12.69921875" style="4" customWidth="1"/>
    <col min="3852" max="3852" width="9.69921875" style="4" customWidth="1"/>
    <col min="3853" max="3853" width="12.69921875" style="4" customWidth="1"/>
    <col min="3854" max="3854" width="9.69921875" style="4" customWidth="1"/>
    <col min="3855" max="4096" width="9" style="4"/>
    <col min="4097" max="4097" width="12.69921875" style="4" customWidth="1"/>
    <col min="4098" max="4098" width="9.69921875" style="4" customWidth="1"/>
    <col min="4099" max="4099" width="12.69921875" style="4" customWidth="1"/>
    <col min="4100" max="4100" width="9.69921875" style="4" customWidth="1"/>
    <col min="4101" max="4101" width="12.69921875" style="4" customWidth="1"/>
    <col min="4102" max="4102" width="9.69921875" style="4" customWidth="1"/>
    <col min="4103" max="4103" width="12.69921875" style="4" customWidth="1"/>
    <col min="4104" max="4104" width="9.69921875" style="4" customWidth="1"/>
    <col min="4105" max="4105" width="12.69921875" style="4" customWidth="1"/>
    <col min="4106" max="4106" width="9.69921875" style="4" customWidth="1"/>
    <col min="4107" max="4107" width="12.69921875" style="4" customWidth="1"/>
    <col min="4108" max="4108" width="9.69921875" style="4" customWidth="1"/>
    <col min="4109" max="4109" width="12.69921875" style="4" customWidth="1"/>
    <col min="4110" max="4110" width="9.69921875" style="4" customWidth="1"/>
    <col min="4111" max="4352" width="9" style="4"/>
    <col min="4353" max="4353" width="12.69921875" style="4" customWidth="1"/>
    <col min="4354" max="4354" width="9.69921875" style="4" customWidth="1"/>
    <col min="4355" max="4355" width="12.69921875" style="4" customWidth="1"/>
    <col min="4356" max="4356" width="9.69921875" style="4" customWidth="1"/>
    <col min="4357" max="4357" width="12.69921875" style="4" customWidth="1"/>
    <col min="4358" max="4358" width="9.69921875" style="4" customWidth="1"/>
    <col min="4359" max="4359" width="12.69921875" style="4" customWidth="1"/>
    <col min="4360" max="4360" width="9.69921875" style="4" customWidth="1"/>
    <col min="4361" max="4361" width="12.69921875" style="4" customWidth="1"/>
    <col min="4362" max="4362" width="9.69921875" style="4" customWidth="1"/>
    <col min="4363" max="4363" width="12.69921875" style="4" customWidth="1"/>
    <col min="4364" max="4364" width="9.69921875" style="4" customWidth="1"/>
    <col min="4365" max="4365" width="12.69921875" style="4" customWidth="1"/>
    <col min="4366" max="4366" width="9.69921875" style="4" customWidth="1"/>
    <col min="4367" max="4608" width="9" style="4"/>
    <col min="4609" max="4609" width="12.69921875" style="4" customWidth="1"/>
    <col min="4610" max="4610" width="9.69921875" style="4" customWidth="1"/>
    <col min="4611" max="4611" width="12.69921875" style="4" customWidth="1"/>
    <col min="4612" max="4612" width="9.69921875" style="4" customWidth="1"/>
    <col min="4613" max="4613" width="12.69921875" style="4" customWidth="1"/>
    <col min="4614" max="4614" width="9.69921875" style="4" customWidth="1"/>
    <col min="4615" max="4615" width="12.69921875" style="4" customWidth="1"/>
    <col min="4616" max="4616" width="9.69921875" style="4" customWidth="1"/>
    <col min="4617" max="4617" width="12.69921875" style="4" customWidth="1"/>
    <col min="4618" max="4618" width="9.69921875" style="4" customWidth="1"/>
    <col min="4619" max="4619" width="12.69921875" style="4" customWidth="1"/>
    <col min="4620" max="4620" width="9.69921875" style="4" customWidth="1"/>
    <col min="4621" max="4621" width="12.69921875" style="4" customWidth="1"/>
    <col min="4622" max="4622" width="9.69921875" style="4" customWidth="1"/>
    <col min="4623" max="4864" width="9" style="4"/>
    <col min="4865" max="4865" width="12.69921875" style="4" customWidth="1"/>
    <col min="4866" max="4866" width="9.69921875" style="4" customWidth="1"/>
    <col min="4867" max="4867" width="12.69921875" style="4" customWidth="1"/>
    <col min="4868" max="4868" width="9.69921875" style="4" customWidth="1"/>
    <col min="4869" max="4869" width="12.69921875" style="4" customWidth="1"/>
    <col min="4870" max="4870" width="9.69921875" style="4" customWidth="1"/>
    <col min="4871" max="4871" width="12.69921875" style="4" customWidth="1"/>
    <col min="4872" max="4872" width="9.69921875" style="4" customWidth="1"/>
    <col min="4873" max="4873" width="12.69921875" style="4" customWidth="1"/>
    <col min="4874" max="4874" width="9.69921875" style="4" customWidth="1"/>
    <col min="4875" max="4875" width="12.69921875" style="4" customWidth="1"/>
    <col min="4876" max="4876" width="9.69921875" style="4" customWidth="1"/>
    <col min="4877" max="4877" width="12.69921875" style="4" customWidth="1"/>
    <col min="4878" max="4878" width="9.69921875" style="4" customWidth="1"/>
    <col min="4879" max="5120" width="9" style="4"/>
    <col min="5121" max="5121" width="12.69921875" style="4" customWidth="1"/>
    <col min="5122" max="5122" width="9.69921875" style="4" customWidth="1"/>
    <col min="5123" max="5123" width="12.69921875" style="4" customWidth="1"/>
    <col min="5124" max="5124" width="9.69921875" style="4" customWidth="1"/>
    <col min="5125" max="5125" width="12.69921875" style="4" customWidth="1"/>
    <col min="5126" max="5126" width="9.69921875" style="4" customWidth="1"/>
    <col min="5127" max="5127" width="12.69921875" style="4" customWidth="1"/>
    <col min="5128" max="5128" width="9.69921875" style="4" customWidth="1"/>
    <col min="5129" max="5129" width="12.69921875" style="4" customWidth="1"/>
    <col min="5130" max="5130" width="9.69921875" style="4" customWidth="1"/>
    <col min="5131" max="5131" width="12.69921875" style="4" customWidth="1"/>
    <col min="5132" max="5132" width="9.69921875" style="4" customWidth="1"/>
    <col min="5133" max="5133" width="12.69921875" style="4" customWidth="1"/>
    <col min="5134" max="5134" width="9.69921875" style="4" customWidth="1"/>
    <col min="5135" max="5376" width="9" style="4"/>
    <col min="5377" max="5377" width="12.69921875" style="4" customWidth="1"/>
    <col min="5378" max="5378" width="9.69921875" style="4" customWidth="1"/>
    <col min="5379" max="5379" width="12.69921875" style="4" customWidth="1"/>
    <col min="5380" max="5380" width="9.69921875" style="4" customWidth="1"/>
    <col min="5381" max="5381" width="12.69921875" style="4" customWidth="1"/>
    <col min="5382" max="5382" width="9.69921875" style="4" customWidth="1"/>
    <col min="5383" max="5383" width="12.69921875" style="4" customWidth="1"/>
    <col min="5384" max="5384" width="9.69921875" style="4" customWidth="1"/>
    <col min="5385" max="5385" width="12.69921875" style="4" customWidth="1"/>
    <col min="5386" max="5386" width="9.69921875" style="4" customWidth="1"/>
    <col min="5387" max="5387" width="12.69921875" style="4" customWidth="1"/>
    <col min="5388" max="5388" width="9.69921875" style="4" customWidth="1"/>
    <col min="5389" max="5389" width="12.69921875" style="4" customWidth="1"/>
    <col min="5390" max="5390" width="9.69921875" style="4" customWidth="1"/>
    <col min="5391" max="5632" width="9" style="4"/>
    <col min="5633" max="5633" width="12.69921875" style="4" customWidth="1"/>
    <col min="5634" max="5634" width="9.69921875" style="4" customWidth="1"/>
    <col min="5635" max="5635" width="12.69921875" style="4" customWidth="1"/>
    <col min="5636" max="5636" width="9.69921875" style="4" customWidth="1"/>
    <col min="5637" max="5637" width="12.69921875" style="4" customWidth="1"/>
    <col min="5638" max="5638" width="9.69921875" style="4" customWidth="1"/>
    <col min="5639" max="5639" width="12.69921875" style="4" customWidth="1"/>
    <col min="5640" max="5640" width="9.69921875" style="4" customWidth="1"/>
    <col min="5641" max="5641" width="12.69921875" style="4" customWidth="1"/>
    <col min="5642" max="5642" width="9.69921875" style="4" customWidth="1"/>
    <col min="5643" max="5643" width="12.69921875" style="4" customWidth="1"/>
    <col min="5644" max="5644" width="9.69921875" style="4" customWidth="1"/>
    <col min="5645" max="5645" width="12.69921875" style="4" customWidth="1"/>
    <col min="5646" max="5646" width="9.69921875" style="4" customWidth="1"/>
    <col min="5647" max="5888" width="9" style="4"/>
    <col min="5889" max="5889" width="12.69921875" style="4" customWidth="1"/>
    <col min="5890" max="5890" width="9.69921875" style="4" customWidth="1"/>
    <col min="5891" max="5891" width="12.69921875" style="4" customWidth="1"/>
    <col min="5892" max="5892" width="9.69921875" style="4" customWidth="1"/>
    <col min="5893" max="5893" width="12.69921875" style="4" customWidth="1"/>
    <col min="5894" max="5894" width="9.69921875" style="4" customWidth="1"/>
    <col min="5895" max="5895" width="12.69921875" style="4" customWidth="1"/>
    <col min="5896" max="5896" width="9.69921875" style="4" customWidth="1"/>
    <col min="5897" max="5897" width="12.69921875" style="4" customWidth="1"/>
    <col min="5898" max="5898" width="9.69921875" style="4" customWidth="1"/>
    <col min="5899" max="5899" width="12.69921875" style="4" customWidth="1"/>
    <col min="5900" max="5900" width="9.69921875" style="4" customWidth="1"/>
    <col min="5901" max="5901" width="12.69921875" style="4" customWidth="1"/>
    <col min="5902" max="5902" width="9.69921875" style="4" customWidth="1"/>
    <col min="5903" max="6144" width="9" style="4"/>
    <col min="6145" max="6145" width="12.69921875" style="4" customWidth="1"/>
    <col min="6146" max="6146" width="9.69921875" style="4" customWidth="1"/>
    <col min="6147" max="6147" width="12.69921875" style="4" customWidth="1"/>
    <col min="6148" max="6148" width="9.69921875" style="4" customWidth="1"/>
    <col min="6149" max="6149" width="12.69921875" style="4" customWidth="1"/>
    <col min="6150" max="6150" width="9.69921875" style="4" customWidth="1"/>
    <col min="6151" max="6151" width="12.69921875" style="4" customWidth="1"/>
    <col min="6152" max="6152" width="9.69921875" style="4" customWidth="1"/>
    <col min="6153" max="6153" width="12.69921875" style="4" customWidth="1"/>
    <col min="6154" max="6154" width="9.69921875" style="4" customWidth="1"/>
    <col min="6155" max="6155" width="12.69921875" style="4" customWidth="1"/>
    <col min="6156" max="6156" width="9.69921875" style="4" customWidth="1"/>
    <col min="6157" max="6157" width="12.69921875" style="4" customWidth="1"/>
    <col min="6158" max="6158" width="9.69921875" style="4" customWidth="1"/>
    <col min="6159" max="6400" width="9" style="4"/>
    <col min="6401" max="6401" width="12.69921875" style="4" customWidth="1"/>
    <col min="6402" max="6402" width="9.69921875" style="4" customWidth="1"/>
    <col min="6403" max="6403" width="12.69921875" style="4" customWidth="1"/>
    <col min="6404" max="6404" width="9.69921875" style="4" customWidth="1"/>
    <col min="6405" max="6405" width="12.69921875" style="4" customWidth="1"/>
    <col min="6406" max="6406" width="9.69921875" style="4" customWidth="1"/>
    <col min="6407" max="6407" width="12.69921875" style="4" customWidth="1"/>
    <col min="6408" max="6408" width="9.69921875" style="4" customWidth="1"/>
    <col min="6409" max="6409" width="12.69921875" style="4" customWidth="1"/>
    <col min="6410" max="6410" width="9.69921875" style="4" customWidth="1"/>
    <col min="6411" max="6411" width="12.69921875" style="4" customWidth="1"/>
    <col min="6412" max="6412" width="9.69921875" style="4" customWidth="1"/>
    <col min="6413" max="6413" width="12.69921875" style="4" customWidth="1"/>
    <col min="6414" max="6414" width="9.69921875" style="4" customWidth="1"/>
    <col min="6415" max="6656" width="9" style="4"/>
    <col min="6657" max="6657" width="12.69921875" style="4" customWidth="1"/>
    <col min="6658" max="6658" width="9.69921875" style="4" customWidth="1"/>
    <col min="6659" max="6659" width="12.69921875" style="4" customWidth="1"/>
    <col min="6660" max="6660" width="9.69921875" style="4" customWidth="1"/>
    <col min="6661" max="6661" width="12.69921875" style="4" customWidth="1"/>
    <col min="6662" max="6662" width="9.69921875" style="4" customWidth="1"/>
    <col min="6663" max="6663" width="12.69921875" style="4" customWidth="1"/>
    <col min="6664" max="6664" width="9.69921875" style="4" customWidth="1"/>
    <col min="6665" max="6665" width="12.69921875" style="4" customWidth="1"/>
    <col min="6666" max="6666" width="9.69921875" style="4" customWidth="1"/>
    <col min="6667" max="6667" width="12.69921875" style="4" customWidth="1"/>
    <col min="6668" max="6668" width="9.69921875" style="4" customWidth="1"/>
    <col min="6669" max="6669" width="12.69921875" style="4" customWidth="1"/>
    <col min="6670" max="6670" width="9.69921875" style="4" customWidth="1"/>
    <col min="6671" max="6912" width="9" style="4"/>
    <col min="6913" max="6913" width="12.69921875" style="4" customWidth="1"/>
    <col min="6914" max="6914" width="9.69921875" style="4" customWidth="1"/>
    <col min="6915" max="6915" width="12.69921875" style="4" customWidth="1"/>
    <col min="6916" max="6916" width="9.69921875" style="4" customWidth="1"/>
    <col min="6917" max="6917" width="12.69921875" style="4" customWidth="1"/>
    <col min="6918" max="6918" width="9.69921875" style="4" customWidth="1"/>
    <col min="6919" max="6919" width="12.69921875" style="4" customWidth="1"/>
    <col min="6920" max="6920" width="9.69921875" style="4" customWidth="1"/>
    <col min="6921" max="6921" width="12.69921875" style="4" customWidth="1"/>
    <col min="6922" max="6922" width="9.69921875" style="4" customWidth="1"/>
    <col min="6923" max="6923" width="12.69921875" style="4" customWidth="1"/>
    <col min="6924" max="6924" width="9.69921875" style="4" customWidth="1"/>
    <col min="6925" max="6925" width="12.69921875" style="4" customWidth="1"/>
    <col min="6926" max="6926" width="9.69921875" style="4" customWidth="1"/>
    <col min="6927" max="7168" width="9" style="4"/>
    <col min="7169" max="7169" width="12.69921875" style="4" customWidth="1"/>
    <col min="7170" max="7170" width="9.69921875" style="4" customWidth="1"/>
    <col min="7171" max="7171" width="12.69921875" style="4" customWidth="1"/>
    <col min="7172" max="7172" width="9.69921875" style="4" customWidth="1"/>
    <col min="7173" max="7173" width="12.69921875" style="4" customWidth="1"/>
    <col min="7174" max="7174" width="9.69921875" style="4" customWidth="1"/>
    <col min="7175" max="7175" width="12.69921875" style="4" customWidth="1"/>
    <col min="7176" max="7176" width="9.69921875" style="4" customWidth="1"/>
    <col min="7177" max="7177" width="12.69921875" style="4" customWidth="1"/>
    <col min="7178" max="7178" width="9.69921875" style="4" customWidth="1"/>
    <col min="7179" max="7179" width="12.69921875" style="4" customWidth="1"/>
    <col min="7180" max="7180" width="9.69921875" style="4" customWidth="1"/>
    <col min="7181" max="7181" width="12.69921875" style="4" customWidth="1"/>
    <col min="7182" max="7182" width="9.69921875" style="4" customWidth="1"/>
    <col min="7183" max="7424" width="9" style="4"/>
    <col min="7425" max="7425" width="12.69921875" style="4" customWidth="1"/>
    <col min="7426" max="7426" width="9.69921875" style="4" customWidth="1"/>
    <col min="7427" max="7427" width="12.69921875" style="4" customWidth="1"/>
    <col min="7428" max="7428" width="9.69921875" style="4" customWidth="1"/>
    <col min="7429" max="7429" width="12.69921875" style="4" customWidth="1"/>
    <col min="7430" max="7430" width="9.69921875" style="4" customWidth="1"/>
    <col min="7431" max="7431" width="12.69921875" style="4" customWidth="1"/>
    <col min="7432" max="7432" width="9.69921875" style="4" customWidth="1"/>
    <col min="7433" max="7433" width="12.69921875" style="4" customWidth="1"/>
    <col min="7434" max="7434" width="9.69921875" style="4" customWidth="1"/>
    <col min="7435" max="7435" width="12.69921875" style="4" customWidth="1"/>
    <col min="7436" max="7436" width="9.69921875" style="4" customWidth="1"/>
    <col min="7437" max="7437" width="12.69921875" style="4" customWidth="1"/>
    <col min="7438" max="7438" width="9.69921875" style="4" customWidth="1"/>
    <col min="7439" max="7680" width="9" style="4"/>
    <col min="7681" max="7681" width="12.69921875" style="4" customWidth="1"/>
    <col min="7682" max="7682" width="9.69921875" style="4" customWidth="1"/>
    <col min="7683" max="7683" width="12.69921875" style="4" customWidth="1"/>
    <col min="7684" max="7684" width="9.69921875" style="4" customWidth="1"/>
    <col min="7685" max="7685" width="12.69921875" style="4" customWidth="1"/>
    <col min="7686" max="7686" width="9.69921875" style="4" customWidth="1"/>
    <col min="7687" max="7687" width="12.69921875" style="4" customWidth="1"/>
    <col min="7688" max="7688" width="9.69921875" style="4" customWidth="1"/>
    <col min="7689" max="7689" width="12.69921875" style="4" customWidth="1"/>
    <col min="7690" max="7690" width="9.69921875" style="4" customWidth="1"/>
    <col min="7691" max="7691" width="12.69921875" style="4" customWidth="1"/>
    <col min="7692" max="7692" width="9.69921875" style="4" customWidth="1"/>
    <col min="7693" max="7693" width="12.69921875" style="4" customWidth="1"/>
    <col min="7694" max="7694" width="9.69921875" style="4" customWidth="1"/>
    <col min="7695" max="7936" width="9" style="4"/>
    <col min="7937" max="7937" width="12.69921875" style="4" customWidth="1"/>
    <col min="7938" max="7938" width="9.69921875" style="4" customWidth="1"/>
    <col min="7939" max="7939" width="12.69921875" style="4" customWidth="1"/>
    <col min="7940" max="7940" width="9.69921875" style="4" customWidth="1"/>
    <col min="7941" max="7941" width="12.69921875" style="4" customWidth="1"/>
    <col min="7942" max="7942" width="9.69921875" style="4" customWidth="1"/>
    <col min="7943" max="7943" width="12.69921875" style="4" customWidth="1"/>
    <col min="7944" max="7944" width="9.69921875" style="4" customWidth="1"/>
    <col min="7945" max="7945" width="12.69921875" style="4" customWidth="1"/>
    <col min="7946" max="7946" width="9.69921875" style="4" customWidth="1"/>
    <col min="7947" max="7947" width="12.69921875" style="4" customWidth="1"/>
    <col min="7948" max="7948" width="9.69921875" style="4" customWidth="1"/>
    <col min="7949" max="7949" width="12.69921875" style="4" customWidth="1"/>
    <col min="7950" max="7950" width="9.69921875" style="4" customWidth="1"/>
    <col min="7951" max="8192" width="9" style="4"/>
    <col min="8193" max="8193" width="12.69921875" style="4" customWidth="1"/>
    <col min="8194" max="8194" width="9.69921875" style="4" customWidth="1"/>
    <col min="8195" max="8195" width="12.69921875" style="4" customWidth="1"/>
    <col min="8196" max="8196" width="9.69921875" style="4" customWidth="1"/>
    <col min="8197" max="8197" width="12.69921875" style="4" customWidth="1"/>
    <col min="8198" max="8198" width="9.69921875" style="4" customWidth="1"/>
    <col min="8199" max="8199" width="12.69921875" style="4" customWidth="1"/>
    <col min="8200" max="8200" width="9.69921875" style="4" customWidth="1"/>
    <col min="8201" max="8201" width="12.69921875" style="4" customWidth="1"/>
    <col min="8202" max="8202" width="9.69921875" style="4" customWidth="1"/>
    <col min="8203" max="8203" width="12.69921875" style="4" customWidth="1"/>
    <col min="8204" max="8204" width="9.69921875" style="4" customWidth="1"/>
    <col min="8205" max="8205" width="12.69921875" style="4" customWidth="1"/>
    <col min="8206" max="8206" width="9.69921875" style="4" customWidth="1"/>
    <col min="8207" max="8448" width="9" style="4"/>
    <col min="8449" max="8449" width="12.69921875" style="4" customWidth="1"/>
    <col min="8450" max="8450" width="9.69921875" style="4" customWidth="1"/>
    <col min="8451" max="8451" width="12.69921875" style="4" customWidth="1"/>
    <col min="8452" max="8452" width="9.69921875" style="4" customWidth="1"/>
    <col min="8453" max="8453" width="12.69921875" style="4" customWidth="1"/>
    <col min="8454" max="8454" width="9.69921875" style="4" customWidth="1"/>
    <col min="8455" max="8455" width="12.69921875" style="4" customWidth="1"/>
    <col min="8456" max="8456" width="9.69921875" style="4" customWidth="1"/>
    <col min="8457" max="8457" width="12.69921875" style="4" customWidth="1"/>
    <col min="8458" max="8458" width="9.69921875" style="4" customWidth="1"/>
    <col min="8459" max="8459" width="12.69921875" style="4" customWidth="1"/>
    <col min="8460" max="8460" width="9.69921875" style="4" customWidth="1"/>
    <col min="8461" max="8461" width="12.69921875" style="4" customWidth="1"/>
    <col min="8462" max="8462" width="9.69921875" style="4" customWidth="1"/>
    <col min="8463" max="8704" width="9" style="4"/>
    <col min="8705" max="8705" width="12.69921875" style="4" customWidth="1"/>
    <col min="8706" max="8706" width="9.69921875" style="4" customWidth="1"/>
    <col min="8707" max="8707" width="12.69921875" style="4" customWidth="1"/>
    <col min="8708" max="8708" width="9.69921875" style="4" customWidth="1"/>
    <col min="8709" max="8709" width="12.69921875" style="4" customWidth="1"/>
    <col min="8710" max="8710" width="9.69921875" style="4" customWidth="1"/>
    <col min="8711" max="8711" width="12.69921875" style="4" customWidth="1"/>
    <col min="8712" max="8712" width="9.69921875" style="4" customWidth="1"/>
    <col min="8713" max="8713" width="12.69921875" style="4" customWidth="1"/>
    <col min="8714" max="8714" width="9.69921875" style="4" customWidth="1"/>
    <col min="8715" max="8715" width="12.69921875" style="4" customWidth="1"/>
    <col min="8716" max="8716" width="9.69921875" style="4" customWidth="1"/>
    <col min="8717" max="8717" width="12.69921875" style="4" customWidth="1"/>
    <col min="8718" max="8718" width="9.69921875" style="4" customWidth="1"/>
    <col min="8719" max="8960" width="9" style="4"/>
    <col min="8961" max="8961" width="12.69921875" style="4" customWidth="1"/>
    <col min="8962" max="8962" width="9.69921875" style="4" customWidth="1"/>
    <col min="8963" max="8963" width="12.69921875" style="4" customWidth="1"/>
    <col min="8964" max="8964" width="9.69921875" style="4" customWidth="1"/>
    <col min="8965" max="8965" width="12.69921875" style="4" customWidth="1"/>
    <col min="8966" max="8966" width="9.69921875" style="4" customWidth="1"/>
    <col min="8967" max="8967" width="12.69921875" style="4" customWidth="1"/>
    <col min="8968" max="8968" width="9.69921875" style="4" customWidth="1"/>
    <col min="8969" max="8969" width="12.69921875" style="4" customWidth="1"/>
    <col min="8970" max="8970" width="9.69921875" style="4" customWidth="1"/>
    <col min="8971" max="8971" width="12.69921875" style="4" customWidth="1"/>
    <col min="8972" max="8972" width="9.69921875" style="4" customWidth="1"/>
    <col min="8973" max="8973" width="12.69921875" style="4" customWidth="1"/>
    <col min="8974" max="8974" width="9.69921875" style="4" customWidth="1"/>
    <col min="8975" max="9216" width="9" style="4"/>
    <col min="9217" max="9217" width="12.69921875" style="4" customWidth="1"/>
    <col min="9218" max="9218" width="9.69921875" style="4" customWidth="1"/>
    <col min="9219" max="9219" width="12.69921875" style="4" customWidth="1"/>
    <col min="9220" max="9220" width="9.69921875" style="4" customWidth="1"/>
    <col min="9221" max="9221" width="12.69921875" style="4" customWidth="1"/>
    <col min="9222" max="9222" width="9.69921875" style="4" customWidth="1"/>
    <col min="9223" max="9223" width="12.69921875" style="4" customWidth="1"/>
    <col min="9224" max="9224" width="9.69921875" style="4" customWidth="1"/>
    <col min="9225" max="9225" width="12.69921875" style="4" customWidth="1"/>
    <col min="9226" max="9226" width="9.69921875" style="4" customWidth="1"/>
    <col min="9227" max="9227" width="12.69921875" style="4" customWidth="1"/>
    <col min="9228" max="9228" width="9.69921875" style="4" customWidth="1"/>
    <col min="9229" max="9229" width="12.69921875" style="4" customWidth="1"/>
    <col min="9230" max="9230" width="9.69921875" style="4" customWidth="1"/>
    <col min="9231" max="9472" width="9" style="4"/>
    <col min="9473" max="9473" width="12.69921875" style="4" customWidth="1"/>
    <col min="9474" max="9474" width="9.69921875" style="4" customWidth="1"/>
    <col min="9475" max="9475" width="12.69921875" style="4" customWidth="1"/>
    <col min="9476" max="9476" width="9.69921875" style="4" customWidth="1"/>
    <col min="9477" max="9477" width="12.69921875" style="4" customWidth="1"/>
    <col min="9478" max="9478" width="9.69921875" style="4" customWidth="1"/>
    <col min="9479" max="9479" width="12.69921875" style="4" customWidth="1"/>
    <col min="9480" max="9480" width="9.69921875" style="4" customWidth="1"/>
    <col min="9481" max="9481" width="12.69921875" style="4" customWidth="1"/>
    <col min="9482" max="9482" width="9.69921875" style="4" customWidth="1"/>
    <col min="9483" max="9483" width="12.69921875" style="4" customWidth="1"/>
    <col min="9484" max="9484" width="9.69921875" style="4" customWidth="1"/>
    <col min="9485" max="9485" width="12.69921875" style="4" customWidth="1"/>
    <col min="9486" max="9486" width="9.69921875" style="4" customWidth="1"/>
    <col min="9487" max="9728" width="9" style="4"/>
    <col min="9729" max="9729" width="12.69921875" style="4" customWidth="1"/>
    <col min="9730" max="9730" width="9.69921875" style="4" customWidth="1"/>
    <col min="9731" max="9731" width="12.69921875" style="4" customWidth="1"/>
    <col min="9732" max="9732" width="9.69921875" style="4" customWidth="1"/>
    <col min="9733" max="9733" width="12.69921875" style="4" customWidth="1"/>
    <col min="9734" max="9734" width="9.69921875" style="4" customWidth="1"/>
    <col min="9735" max="9735" width="12.69921875" style="4" customWidth="1"/>
    <col min="9736" max="9736" width="9.69921875" style="4" customWidth="1"/>
    <col min="9737" max="9737" width="12.69921875" style="4" customWidth="1"/>
    <col min="9738" max="9738" width="9.69921875" style="4" customWidth="1"/>
    <col min="9739" max="9739" width="12.69921875" style="4" customWidth="1"/>
    <col min="9740" max="9740" width="9.69921875" style="4" customWidth="1"/>
    <col min="9741" max="9741" width="12.69921875" style="4" customWidth="1"/>
    <col min="9742" max="9742" width="9.69921875" style="4" customWidth="1"/>
    <col min="9743" max="9984" width="9" style="4"/>
    <col min="9985" max="9985" width="12.69921875" style="4" customWidth="1"/>
    <col min="9986" max="9986" width="9.69921875" style="4" customWidth="1"/>
    <col min="9987" max="9987" width="12.69921875" style="4" customWidth="1"/>
    <col min="9988" max="9988" width="9.69921875" style="4" customWidth="1"/>
    <col min="9989" max="9989" width="12.69921875" style="4" customWidth="1"/>
    <col min="9990" max="9990" width="9.69921875" style="4" customWidth="1"/>
    <col min="9991" max="9991" width="12.69921875" style="4" customWidth="1"/>
    <col min="9992" max="9992" width="9.69921875" style="4" customWidth="1"/>
    <col min="9993" max="9993" width="12.69921875" style="4" customWidth="1"/>
    <col min="9994" max="9994" width="9.69921875" style="4" customWidth="1"/>
    <col min="9995" max="9995" width="12.69921875" style="4" customWidth="1"/>
    <col min="9996" max="9996" width="9.69921875" style="4" customWidth="1"/>
    <col min="9997" max="9997" width="12.69921875" style="4" customWidth="1"/>
    <col min="9998" max="9998" width="9.69921875" style="4" customWidth="1"/>
    <col min="9999" max="10240" width="9" style="4"/>
    <col min="10241" max="10241" width="12.69921875" style="4" customWidth="1"/>
    <col min="10242" max="10242" width="9.69921875" style="4" customWidth="1"/>
    <col min="10243" max="10243" width="12.69921875" style="4" customWidth="1"/>
    <col min="10244" max="10244" width="9.69921875" style="4" customWidth="1"/>
    <col min="10245" max="10245" width="12.69921875" style="4" customWidth="1"/>
    <col min="10246" max="10246" width="9.69921875" style="4" customWidth="1"/>
    <col min="10247" max="10247" width="12.69921875" style="4" customWidth="1"/>
    <col min="10248" max="10248" width="9.69921875" style="4" customWidth="1"/>
    <col min="10249" max="10249" width="12.69921875" style="4" customWidth="1"/>
    <col min="10250" max="10250" width="9.69921875" style="4" customWidth="1"/>
    <col min="10251" max="10251" width="12.69921875" style="4" customWidth="1"/>
    <col min="10252" max="10252" width="9.69921875" style="4" customWidth="1"/>
    <col min="10253" max="10253" width="12.69921875" style="4" customWidth="1"/>
    <col min="10254" max="10254" width="9.69921875" style="4" customWidth="1"/>
    <col min="10255" max="10496" width="9" style="4"/>
    <col min="10497" max="10497" width="12.69921875" style="4" customWidth="1"/>
    <col min="10498" max="10498" width="9.69921875" style="4" customWidth="1"/>
    <col min="10499" max="10499" width="12.69921875" style="4" customWidth="1"/>
    <col min="10500" max="10500" width="9.69921875" style="4" customWidth="1"/>
    <col min="10501" max="10501" width="12.69921875" style="4" customWidth="1"/>
    <col min="10502" max="10502" width="9.69921875" style="4" customWidth="1"/>
    <col min="10503" max="10503" width="12.69921875" style="4" customWidth="1"/>
    <col min="10504" max="10504" width="9.69921875" style="4" customWidth="1"/>
    <col min="10505" max="10505" width="12.69921875" style="4" customWidth="1"/>
    <col min="10506" max="10506" width="9.69921875" style="4" customWidth="1"/>
    <col min="10507" max="10507" width="12.69921875" style="4" customWidth="1"/>
    <col min="10508" max="10508" width="9.69921875" style="4" customWidth="1"/>
    <col min="10509" max="10509" width="12.69921875" style="4" customWidth="1"/>
    <col min="10510" max="10510" width="9.69921875" style="4" customWidth="1"/>
    <col min="10511" max="10752" width="9" style="4"/>
    <col min="10753" max="10753" width="12.69921875" style="4" customWidth="1"/>
    <col min="10754" max="10754" width="9.69921875" style="4" customWidth="1"/>
    <col min="10755" max="10755" width="12.69921875" style="4" customWidth="1"/>
    <col min="10756" max="10756" width="9.69921875" style="4" customWidth="1"/>
    <col min="10757" max="10757" width="12.69921875" style="4" customWidth="1"/>
    <col min="10758" max="10758" width="9.69921875" style="4" customWidth="1"/>
    <col min="10759" max="10759" width="12.69921875" style="4" customWidth="1"/>
    <col min="10760" max="10760" width="9.69921875" style="4" customWidth="1"/>
    <col min="10761" max="10761" width="12.69921875" style="4" customWidth="1"/>
    <col min="10762" max="10762" width="9.69921875" style="4" customWidth="1"/>
    <col min="10763" max="10763" width="12.69921875" style="4" customWidth="1"/>
    <col min="10764" max="10764" width="9.69921875" style="4" customWidth="1"/>
    <col min="10765" max="10765" width="12.69921875" style="4" customWidth="1"/>
    <col min="10766" max="10766" width="9.69921875" style="4" customWidth="1"/>
    <col min="10767" max="11008" width="9" style="4"/>
    <col min="11009" max="11009" width="12.69921875" style="4" customWidth="1"/>
    <col min="11010" max="11010" width="9.69921875" style="4" customWidth="1"/>
    <col min="11011" max="11011" width="12.69921875" style="4" customWidth="1"/>
    <col min="11012" max="11012" width="9.69921875" style="4" customWidth="1"/>
    <col min="11013" max="11013" width="12.69921875" style="4" customWidth="1"/>
    <col min="11014" max="11014" width="9.69921875" style="4" customWidth="1"/>
    <col min="11015" max="11015" width="12.69921875" style="4" customWidth="1"/>
    <col min="11016" max="11016" width="9.69921875" style="4" customWidth="1"/>
    <col min="11017" max="11017" width="12.69921875" style="4" customWidth="1"/>
    <col min="11018" max="11018" width="9.69921875" style="4" customWidth="1"/>
    <col min="11019" max="11019" width="12.69921875" style="4" customWidth="1"/>
    <col min="11020" max="11020" width="9.69921875" style="4" customWidth="1"/>
    <col min="11021" max="11021" width="12.69921875" style="4" customWidth="1"/>
    <col min="11022" max="11022" width="9.69921875" style="4" customWidth="1"/>
    <col min="11023" max="11264" width="9" style="4"/>
    <col min="11265" max="11265" width="12.69921875" style="4" customWidth="1"/>
    <col min="11266" max="11266" width="9.69921875" style="4" customWidth="1"/>
    <col min="11267" max="11267" width="12.69921875" style="4" customWidth="1"/>
    <col min="11268" max="11268" width="9.69921875" style="4" customWidth="1"/>
    <col min="11269" max="11269" width="12.69921875" style="4" customWidth="1"/>
    <col min="11270" max="11270" width="9.69921875" style="4" customWidth="1"/>
    <col min="11271" max="11271" width="12.69921875" style="4" customWidth="1"/>
    <col min="11272" max="11272" width="9.69921875" style="4" customWidth="1"/>
    <col min="11273" max="11273" width="12.69921875" style="4" customWidth="1"/>
    <col min="11274" max="11274" width="9.69921875" style="4" customWidth="1"/>
    <col min="11275" max="11275" width="12.69921875" style="4" customWidth="1"/>
    <col min="11276" max="11276" width="9.69921875" style="4" customWidth="1"/>
    <col min="11277" max="11277" width="12.69921875" style="4" customWidth="1"/>
    <col min="11278" max="11278" width="9.69921875" style="4" customWidth="1"/>
    <col min="11279" max="11520" width="9" style="4"/>
    <col min="11521" max="11521" width="12.69921875" style="4" customWidth="1"/>
    <col min="11522" max="11522" width="9.69921875" style="4" customWidth="1"/>
    <col min="11523" max="11523" width="12.69921875" style="4" customWidth="1"/>
    <col min="11524" max="11524" width="9.69921875" style="4" customWidth="1"/>
    <col min="11525" max="11525" width="12.69921875" style="4" customWidth="1"/>
    <col min="11526" max="11526" width="9.69921875" style="4" customWidth="1"/>
    <col min="11527" max="11527" width="12.69921875" style="4" customWidth="1"/>
    <col min="11528" max="11528" width="9.69921875" style="4" customWidth="1"/>
    <col min="11529" max="11529" width="12.69921875" style="4" customWidth="1"/>
    <col min="11530" max="11530" width="9.69921875" style="4" customWidth="1"/>
    <col min="11531" max="11531" width="12.69921875" style="4" customWidth="1"/>
    <col min="11532" max="11532" width="9.69921875" style="4" customWidth="1"/>
    <col min="11533" max="11533" width="12.69921875" style="4" customWidth="1"/>
    <col min="11534" max="11534" width="9.69921875" style="4" customWidth="1"/>
    <col min="11535" max="11776" width="9" style="4"/>
    <col min="11777" max="11777" width="12.69921875" style="4" customWidth="1"/>
    <col min="11778" max="11778" width="9.69921875" style="4" customWidth="1"/>
    <col min="11779" max="11779" width="12.69921875" style="4" customWidth="1"/>
    <col min="11780" max="11780" width="9.69921875" style="4" customWidth="1"/>
    <col min="11781" max="11781" width="12.69921875" style="4" customWidth="1"/>
    <col min="11782" max="11782" width="9.69921875" style="4" customWidth="1"/>
    <col min="11783" max="11783" width="12.69921875" style="4" customWidth="1"/>
    <col min="11784" max="11784" width="9.69921875" style="4" customWidth="1"/>
    <col min="11785" max="11785" width="12.69921875" style="4" customWidth="1"/>
    <col min="11786" max="11786" width="9.69921875" style="4" customWidth="1"/>
    <col min="11787" max="11787" width="12.69921875" style="4" customWidth="1"/>
    <col min="11788" max="11788" width="9.69921875" style="4" customWidth="1"/>
    <col min="11789" max="11789" width="12.69921875" style="4" customWidth="1"/>
    <col min="11790" max="11790" width="9.69921875" style="4" customWidth="1"/>
    <col min="11791" max="12032" width="9" style="4"/>
    <col min="12033" max="12033" width="12.69921875" style="4" customWidth="1"/>
    <col min="12034" max="12034" width="9.69921875" style="4" customWidth="1"/>
    <col min="12035" max="12035" width="12.69921875" style="4" customWidth="1"/>
    <col min="12036" max="12036" width="9.69921875" style="4" customWidth="1"/>
    <col min="12037" max="12037" width="12.69921875" style="4" customWidth="1"/>
    <col min="12038" max="12038" width="9.69921875" style="4" customWidth="1"/>
    <col min="12039" max="12039" width="12.69921875" style="4" customWidth="1"/>
    <col min="12040" max="12040" width="9.69921875" style="4" customWidth="1"/>
    <col min="12041" max="12041" width="12.69921875" style="4" customWidth="1"/>
    <col min="12042" max="12042" width="9.69921875" style="4" customWidth="1"/>
    <col min="12043" max="12043" width="12.69921875" style="4" customWidth="1"/>
    <col min="12044" max="12044" width="9.69921875" style="4" customWidth="1"/>
    <col min="12045" max="12045" width="12.69921875" style="4" customWidth="1"/>
    <col min="12046" max="12046" width="9.69921875" style="4" customWidth="1"/>
    <col min="12047" max="12288" width="9" style="4"/>
    <col min="12289" max="12289" width="12.69921875" style="4" customWidth="1"/>
    <col min="12290" max="12290" width="9.69921875" style="4" customWidth="1"/>
    <col min="12291" max="12291" width="12.69921875" style="4" customWidth="1"/>
    <col min="12292" max="12292" width="9.69921875" style="4" customWidth="1"/>
    <col min="12293" max="12293" width="12.69921875" style="4" customWidth="1"/>
    <col min="12294" max="12294" width="9.69921875" style="4" customWidth="1"/>
    <col min="12295" max="12295" width="12.69921875" style="4" customWidth="1"/>
    <col min="12296" max="12296" width="9.69921875" style="4" customWidth="1"/>
    <col min="12297" max="12297" width="12.69921875" style="4" customWidth="1"/>
    <col min="12298" max="12298" width="9.69921875" style="4" customWidth="1"/>
    <col min="12299" max="12299" width="12.69921875" style="4" customWidth="1"/>
    <col min="12300" max="12300" width="9.69921875" style="4" customWidth="1"/>
    <col min="12301" max="12301" width="12.69921875" style="4" customWidth="1"/>
    <col min="12302" max="12302" width="9.69921875" style="4" customWidth="1"/>
    <col min="12303" max="12544" width="9" style="4"/>
    <col min="12545" max="12545" width="12.69921875" style="4" customWidth="1"/>
    <col min="12546" max="12546" width="9.69921875" style="4" customWidth="1"/>
    <col min="12547" max="12547" width="12.69921875" style="4" customWidth="1"/>
    <col min="12548" max="12548" width="9.69921875" style="4" customWidth="1"/>
    <col min="12549" max="12549" width="12.69921875" style="4" customWidth="1"/>
    <col min="12550" max="12550" width="9.69921875" style="4" customWidth="1"/>
    <col min="12551" max="12551" width="12.69921875" style="4" customWidth="1"/>
    <col min="12552" max="12552" width="9.69921875" style="4" customWidth="1"/>
    <col min="12553" max="12553" width="12.69921875" style="4" customWidth="1"/>
    <col min="12554" max="12554" width="9.69921875" style="4" customWidth="1"/>
    <col min="12555" max="12555" width="12.69921875" style="4" customWidth="1"/>
    <col min="12556" max="12556" width="9.69921875" style="4" customWidth="1"/>
    <col min="12557" max="12557" width="12.69921875" style="4" customWidth="1"/>
    <col min="12558" max="12558" width="9.69921875" style="4" customWidth="1"/>
    <col min="12559" max="12800" width="9" style="4"/>
    <col min="12801" max="12801" width="12.69921875" style="4" customWidth="1"/>
    <col min="12802" max="12802" width="9.69921875" style="4" customWidth="1"/>
    <col min="12803" max="12803" width="12.69921875" style="4" customWidth="1"/>
    <col min="12804" max="12804" width="9.69921875" style="4" customWidth="1"/>
    <col min="12805" max="12805" width="12.69921875" style="4" customWidth="1"/>
    <col min="12806" max="12806" width="9.69921875" style="4" customWidth="1"/>
    <col min="12807" max="12807" width="12.69921875" style="4" customWidth="1"/>
    <col min="12808" max="12808" width="9.69921875" style="4" customWidth="1"/>
    <col min="12809" max="12809" width="12.69921875" style="4" customWidth="1"/>
    <col min="12810" max="12810" width="9.69921875" style="4" customWidth="1"/>
    <col min="12811" max="12811" width="12.69921875" style="4" customWidth="1"/>
    <col min="12812" max="12812" width="9.69921875" style="4" customWidth="1"/>
    <col min="12813" max="12813" width="12.69921875" style="4" customWidth="1"/>
    <col min="12814" max="12814" width="9.69921875" style="4" customWidth="1"/>
    <col min="12815" max="13056" width="9" style="4"/>
    <col min="13057" max="13057" width="12.69921875" style="4" customWidth="1"/>
    <col min="13058" max="13058" width="9.69921875" style="4" customWidth="1"/>
    <col min="13059" max="13059" width="12.69921875" style="4" customWidth="1"/>
    <col min="13060" max="13060" width="9.69921875" style="4" customWidth="1"/>
    <col min="13061" max="13061" width="12.69921875" style="4" customWidth="1"/>
    <col min="13062" max="13062" width="9.69921875" style="4" customWidth="1"/>
    <col min="13063" max="13063" width="12.69921875" style="4" customWidth="1"/>
    <col min="13064" max="13064" width="9.69921875" style="4" customWidth="1"/>
    <col min="13065" max="13065" width="12.69921875" style="4" customWidth="1"/>
    <col min="13066" max="13066" width="9.69921875" style="4" customWidth="1"/>
    <col min="13067" max="13067" width="12.69921875" style="4" customWidth="1"/>
    <col min="13068" max="13068" width="9.69921875" style="4" customWidth="1"/>
    <col min="13069" max="13069" width="12.69921875" style="4" customWidth="1"/>
    <col min="13070" max="13070" width="9.69921875" style="4" customWidth="1"/>
    <col min="13071" max="13312" width="9" style="4"/>
    <col min="13313" max="13313" width="12.69921875" style="4" customWidth="1"/>
    <col min="13314" max="13314" width="9.69921875" style="4" customWidth="1"/>
    <col min="13315" max="13315" width="12.69921875" style="4" customWidth="1"/>
    <col min="13316" max="13316" width="9.69921875" style="4" customWidth="1"/>
    <col min="13317" max="13317" width="12.69921875" style="4" customWidth="1"/>
    <col min="13318" max="13318" width="9.69921875" style="4" customWidth="1"/>
    <col min="13319" max="13319" width="12.69921875" style="4" customWidth="1"/>
    <col min="13320" max="13320" width="9.69921875" style="4" customWidth="1"/>
    <col min="13321" max="13321" width="12.69921875" style="4" customWidth="1"/>
    <col min="13322" max="13322" width="9.69921875" style="4" customWidth="1"/>
    <col min="13323" max="13323" width="12.69921875" style="4" customWidth="1"/>
    <col min="13324" max="13324" width="9.69921875" style="4" customWidth="1"/>
    <col min="13325" max="13325" width="12.69921875" style="4" customWidth="1"/>
    <col min="13326" max="13326" width="9.69921875" style="4" customWidth="1"/>
    <col min="13327" max="13568" width="9" style="4"/>
    <col min="13569" max="13569" width="12.69921875" style="4" customWidth="1"/>
    <col min="13570" max="13570" width="9.69921875" style="4" customWidth="1"/>
    <col min="13571" max="13571" width="12.69921875" style="4" customWidth="1"/>
    <col min="13572" max="13572" width="9.69921875" style="4" customWidth="1"/>
    <col min="13573" max="13573" width="12.69921875" style="4" customWidth="1"/>
    <col min="13574" max="13574" width="9.69921875" style="4" customWidth="1"/>
    <col min="13575" max="13575" width="12.69921875" style="4" customWidth="1"/>
    <col min="13576" max="13576" width="9.69921875" style="4" customWidth="1"/>
    <col min="13577" max="13577" width="12.69921875" style="4" customWidth="1"/>
    <col min="13578" max="13578" width="9.69921875" style="4" customWidth="1"/>
    <col min="13579" max="13579" width="12.69921875" style="4" customWidth="1"/>
    <col min="13580" max="13580" width="9.69921875" style="4" customWidth="1"/>
    <col min="13581" max="13581" width="12.69921875" style="4" customWidth="1"/>
    <col min="13582" max="13582" width="9.69921875" style="4" customWidth="1"/>
    <col min="13583" max="13824" width="9" style="4"/>
    <col min="13825" max="13825" width="12.69921875" style="4" customWidth="1"/>
    <col min="13826" max="13826" width="9.69921875" style="4" customWidth="1"/>
    <col min="13827" max="13827" width="12.69921875" style="4" customWidth="1"/>
    <col min="13828" max="13828" width="9.69921875" style="4" customWidth="1"/>
    <col min="13829" max="13829" width="12.69921875" style="4" customWidth="1"/>
    <col min="13830" max="13830" width="9.69921875" style="4" customWidth="1"/>
    <col min="13831" max="13831" width="12.69921875" style="4" customWidth="1"/>
    <col min="13832" max="13832" width="9.69921875" style="4" customWidth="1"/>
    <col min="13833" max="13833" width="12.69921875" style="4" customWidth="1"/>
    <col min="13834" max="13834" width="9.69921875" style="4" customWidth="1"/>
    <col min="13835" max="13835" width="12.69921875" style="4" customWidth="1"/>
    <col min="13836" max="13836" width="9.69921875" style="4" customWidth="1"/>
    <col min="13837" max="13837" width="12.69921875" style="4" customWidth="1"/>
    <col min="13838" max="13838" width="9.69921875" style="4" customWidth="1"/>
    <col min="13839" max="14080" width="9" style="4"/>
    <col min="14081" max="14081" width="12.69921875" style="4" customWidth="1"/>
    <col min="14082" max="14082" width="9.69921875" style="4" customWidth="1"/>
    <col min="14083" max="14083" width="12.69921875" style="4" customWidth="1"/>
    <col min="14084" max="14084" width="9.69921875" style="4" customWidth="1"/>
    <col min="14085" max="14085" width="12.69921875" style="4" customWidth="1"/>
    <col min="14086" max="14086" width="9.69921875" style="4" customWidth="1"/>
    <col min="14087" max="14087" width="12.69921875" style="4" customWidth="1"/>
    <col min="14088" max="14088" width="9.69921875" style="4" customWidth="1"/>
    <col min="14089" max="14089" width="12.69921875" style="4" customWidth="1"/>
    <col min="14090" max="14090" width="9.69921875" style="4" customWidth="1"/>
    <col min="14091" max="14091" width="12.69921875" style="4" customWidth="1"/>
    <col min="14092" max="14092" width="9.69921875" style="4" customWidth="1"/>
    <col min="14093" max="14093" width="12.69921875" style="4" customWidth="1"/>
    <col min="14094" max="14094" width="9.69921875" style="4" customWidth="1"/>
    <col min="14095" max="14336" width="9" style="4"/>
    <col min="14337" max="14337" width="12.69921875" style="4" customWidth="1"/>
    <col min="14338" max="14338" width="9.69921875" style="4" customWidth="1"/>
    <col min="14339" max="14339" width="12.69921875" style="4" customWidth="1"/>
    <col min="14340" max="14340" width="9.69921875" style="4" customWidth="1"/>
    <col min="14341" max="14341" width="12.69921875" style="4" customWidth="1"/>
    <col min="14342" max="14342" width="9.69921875" style="4" customWidth="1"/>
    <col min="14343" max="14343" width="12.69921875" style="4" customWidth="1"/>
    <col min="14344" max="14344" width="9.69921875" style="4" customWidth="1"/>
    <col min="14345" max="14345" width="12.69921875" style="4" customWidth="1"/>
    <col min="14346" max="14346" width="9.69921875" style="4" customWidth="1"/>
    <col min="14347" max="14347" width="12.69921875" style="4" customWidth="1"/>
    <col min="14348" max="14348" width="9.69921875" style="4" customWidth="1"/>
    <col min="14349" max="14349" width="12.69921875" style="4" customWidth="1"/>
    <col min="14350" max="14350" width="9.69921875" style="4" customWidth="1"/>
    <col min="14351" max="14592" width="9" style="4"/>
    <col min="14593" max="14593" width="12.69921875" style="4" customWidth="1"/>
    <col min="14594" max="14594" width="9.69921875" style="4" customWidth="1"/>
    <col min="14595" max="14595" width="12.69921875" style="4" customWidth="1"/>
    <col min="14596" max="14596" width="9.69921875" style="4" customWidth="1"/>
    <col min="14597" max="14597" width="12.69921875" style="4" customWidth="1"/>
    <col min="14598" max="14598" width="9.69921875" style="4" customWidth="1"/>
    <col min="14599" max="14599" width="12.69921875" style="4" customWidth="1"/>
    <col min="14600" max="14600" width="9.69921875" style="4" customWidth="1"/>
    <col min="14601" max="14601" width="12.69921875" style="4" customWidth="1"/>
    <col min="14602" max="14602" width="9.69921875" style="4" customWidth="1"/>
    <col min="14603" max="14603" width="12.69921875" style="4" customWidth="1"/>
    <col min="14604" max="14604" width="9.69921875" style="4" customWidth="1"/>
    <col min="14605" max="14605" width="12.69921875" style="4" customWidth="1"/>
    <col min="14606" max="14606" width="9.69921875" style="4" customWidth="1"/>
    <col min="14607" max="14848" width="9" style="4"/>
    <col min="14849" max="14849" width="12.69921875" style="4" customWidth="1"/>
    <col min="14850" max="14850" width="9.69921875" style="4" customWidth="1"/>
    <col min="14851" max="14851" width="12.69921875" style="4" customWidth="1"/>
    <col min="14852" max="14852" width="9.69921875" style="4" customWidth="1"/>
    <col min="14853" max="14853" width="12.69921875" style="4" customWidth="1"/>
    <col min="14854" max="14854" width="9.69921875" style="4" customWidth="1"/>
    <col min="14855" max="14855" width="12.69921875" style="4" customWidth="1"/>
    <col min="14856" max="14856" width="9.69921875" style="4" customWidth="1"/>
    <col min="14857" max="14857" width="12.69921875" style="4" customWidth="1"/>
    <col min="14858" max="14858" width="9.69921875" style="4" customWidth="1"/>
    <col min="14859" max="14859" width="12.69921875" style="4" customWidth="1"/>
    <col min="14860" max="14860" width="9.69921875" style="4" customWidth="1"/>
    <col min="14861" max="14861" width="12.69921875" style="4" customWidth="1"/>
    <col min="14862" max="14862" width="9.69921875" style="4" customWidth="1"/>
    <col min="14863" max="15104" width="9" style="4"/>
    <col min="15105" max="15105" width="12.69921875" style="4" customWidth="1"/>
    <col min="15106" max="15106" width="9.69921875" style="4" customWidth="1"/>
    <col min="15107" max="15107" width="12.69921875" style="4" customWidth="1"/>
    <col min="15108" max="15108" width="9.69921875" style="4" customWidth="1"/>
    <col min="15109" max="15109" width="12.69921875" style="4" customWidth="1"/>
    <col min="15110" max="15110" width="9.69921875" style="4" customWidth="1"/>
    <col min="15111" max="15111" width="12.69921875" style="4" customWidth="1"/>
    <col min="15112" max="15112" width="9.69921875" style="4" customWidth="1"/>
    <col min="15113" max="15113" width="12.69921875" style="4" customWidth="1"/>
    <col min="15114" max="15114" width="9.69921875" style="4" customWidth="1"/>
    <col min="15115" max="15115" width="12.69921875" style="4" customWidth="1"/>
    <col min="15116" max="15116" width="9.69921875" style="4" customWidth="1"/>
    <col min="15117" max="15117" width="12.69921875" style="4" customWidth="1"/>
    <col min="15118" max="15118" width="9.69921875" style="4" customWidth="1"/>
    <col min="15119" max="15360" width="9" style="4"/>
    <col min="15361" max="15361" width="12.69921875" style="4" customWidth="1"/>
    <col min="15362" max="15362" width="9.69921875" style="4" customWidth="1"/>
    <col min="15363" max="15363" width="12.69921875" style="4" customWidth="1"/>
    <col min="15364" max="15364" width="9.69921875" style="4" customWidth="1"/>
    <col min="15365" max="15365" width="12.69921875" style="4" customWidth="1"/>
    <col min="15366" max="15366" width="9.69921875" style="4" customWidth="1"/>
    <col min="15367" max="15367" width="12.69921875" style="4" customWidth="1"/>
    <col min="15368" max="15368" width="9.69921875" style="4" customWidth="1"/>
    <col min="15369" max="15369" width="12.69921875" style="4" customWidth="1"/>
    <col min="15370" max="15370" width="9.69921875" style="4" customWidth="1"/>
    <col min="15371" max="15371" width="12.69921875" style="4" customWidth="1"/>
    <col min="15372" max="15372" width="9.69921875" style="4" customWidth="1"/>
    <col min="15373" max="15373" width="12.69921875" style="4" customWidth="1"/>
    <col min="15374" max="15374" width="9.69921875" style="4" customWidth="1"/>
    <col min="15375" max="15616" width="9" style="4"/>
    <col min="15617" max="15617" width="12.69921875" style="4" customWidth="1"/>
    <col min="15618" max="15618" width="9.69921875" style="4" customWidth="1"/>
    <col min="15619" max="15619" width="12.69921875" style="4" customWidth="1"/>
    <col min="15620" max="15620" width="9.69921875" style="4" customWidth="1"/>
    <col min="15621" max="15621" width="12.69921875" style="4" customWidth="1"/>
    <col min="15622" max="15622" width="9.69921875" style="4" customWidth="1"/>
    <col min="15623" max="15623" width="12.69921875" style="4" customWidth="1"/>
    <col min="15624" max="15624" width="9.69921875" style="4" customWidth="1"/>
    <col min="15625" max="15625" width="12.69921875" style="4" customWidth="1"/>
    <col min="15626" max="15626" width="9.69921875" style="4" customWidth="1"/>
    <col min="15627" max="15627" width="12.69921875" style="4" customWidth="1"/>
    <col min="15628" max="15628" width="9.69921875" style="4" customWidth="1"/>
    <col min="15629" max="15629" width="12.69921875" style="4" customWidth="1"/>
    <col min="15630" max="15630" width="9.69921875" style="4" customWidth="1"/>
    <col min="15631" max="15872" width="9" style="4"/>
    <col min="15873" max="15873" width="12.69921875" style="4" customWidth="1"/>
    <col min="15874" max="15874" width="9.69921875" style="4" customWidth="1"/>
    <col min="15875" max="15875" width="12.69921875" style="4" customWidth="1"/>
    <col min="15876" max="15876" width="9.69921875" style="4" customWidth="1"/>
    <col min="15877" max="15877" width="12.69921875" style="4" customWidth="1"/>
    <col min="15878" max="15878" width="9.69921875" style="4" customWidth="1"/>
    <col min="15879" max="15879" width="12.69921875" style="4" customWidth="1"/>
    <col min="15880" max="15880" width="9.69921875" style="4" customWidth="1"/>
    <col min="15881" max="15881" width="12.69921875" style="4" customWidth="1"/>
    <col min="15882" max="15882" width="9.69921875" style="4" customWidth="1"/>
    <col min="15883" max="15883" width="12.69921875" style="4" customWidth="1"/>
    <col min="15884" max="15884" width="9.69921875" style="4" customWidth="1"/>
    <col min="15885" max="15885" width="12.69921875" style="4" customWidth="1"/>
    <col min="15886" max="15886" width="9.69921875" style="4" customWidth="1"/>
    <col min="15887" max="16128" width="9" style="4"/>
    <col min="16129" max="16129" width="12.69921875" style="4" customWidth="1"/>
    <col min="16130" max="16130" width="9.69921875" style="4" customWidth="1"/>
    <col min="16131" max="16131" width="12.69921875" style="4" customWidth="1"/>
    <col min="16132" max="16132" width="9.69921875" style="4" customWidth="1"/>
    <col min="16133" max="16133" width="12.69921875" style="4" customWidth="1"/>
    <col min="16134" max="16134" width="9.69921875" style="4" customWidth="1"/>
    <col min="16135" max="16135" width="12.69921875" style="4" customWidth="1"/>
    <col min="16136" max="16136" width="9.69921875" style="4" customWidth="1"/>
    <col min="16137" max="16137" width="12.69921875" style="4" customWidth="1"/>
    <col min="16138" max="16138" width="9.69921875" style="4" customWidth="1"/>
    <col min="16139" max="16139" width="12.69921875" style="4" customWidth="1"/>
    <col min="16140" max="16140" width="9.69921875" style="4" customWidth="1"/>
    <col min="16141" max="16141" width="12.69921875" style="4" customWidth="1"/>
    <col min="16142" max="16142" width="9.69921875" style="4" customWidth="1"/>
    <col min="16143" max="16384" width="9" style="4"/>
  </cols>
  <sheetData>
    <row r="1" spans="1:14" x14ac:dyDescent="0.6">
      <c r="M1" s="346" t="s">
        <v>54</v>
      </c>
      <c r="N1" s="346"/>
    </row>
    <row r="2" spans="1:14" x14ac:dyDescent="0.6">
      <c r="A2" s="347" t="s">
        <v>55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</row>
    <row r="3" spans="1:14" x14ac:dyDescent="0.6">
      <c r="A3" s="347" t="str">
        <f>'1.สรุปรายงานการส่งงบ '!A3:H3</f>
        <v xml:space="preserve">สำหรับเดือน กรกฎาคม   ปีงบประมาณ 2565 (ข้อมูล ณ วันที่ 26 สิงหาคม 2565 เวลา 09.30 น.) 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</row>
    <row r="4" spans="1:14" x14ac:dyDescent="0.6">
      <c r="A4" s="348" t="s">
        <v>56</v>
      </c>
      <c r="B4" s="348"/>
      <c r="C4" s="349" t="s">
        <v>57</v>
      </c>
      <c r="D4" s="349"/>
      <c r="E4" s="348" t="s">
        <v>58</v>
      </c>
      <c r="F4" s="348"/>
      <c r="G4" s="350" t="s">
        <v>59</v>
      </c>
      <c r="H4" s="350"/>
      <c r="I4" s="350" t="s">
        <v>60</v>
      </c>
      <c r="J4" s="350"/>
      <c r="K4" s="350" t="s">
        <v>61</v>
      </c>
      <c r="L4" s="350"/>
      <c r="M4" s="350" t="s">
        <v>62</v>
      </c>
      <c r="N4" s="350"/>
    </row>
    <row r="5" spans="1:14" x14ac:dyDescent="0.6">
      <c r="A5" s="87" t="s">
        <v>63</v>
      </c>
      <c r="B5" s="5" t="s">
        <v>64</v>
      </c>
      <c r="C5" s="87" t="s">
        <v>63</v>
      </c>
      <c r="D5" s="5" t="s">
        <v>64</v>
      </c>
      <c r="E5" s="87" t="s">
        <v>63</v>
      </c>
      <c r="F5" s="5" t="s">
        <v>64</v>
      </c>
      <c r="G5" s="87" t="s">
        <v>63</v>
      </c>
      <c r="H5" s="5" t="s">
        <v>64</v>
      </c>
      <c r="I5" s="87" t="s">
        <v>63</v>
      </c>
      <c r="J5" s="5" t="s">
        <v>64</v>
      </c>
      <c r="K5" s="87" t="s">
        <v>63</v>
      </c>
      <c r="L5" s="5" t="s">
        <v>64</v>
      </c>
      <c r="M5" s="87" t="s">
        <v>63</v>
      </c>
      <c r="N5" s="5" t="s">
        <v>64</v>
      </c>
    </row>
    <row r="6" spans="1:14" s="2" customFormat="1" x14ac:dyDescent="0.6">
      <c r="A6" s="3" t="s">
        <v>44</v>
      </c>
      <c r="B6" s="61">
        <v>50</v>
      </c>
      <c r="C6" s="12" t="s">
        <v>45</v>
      </c>
      <c r="D6" s="61">
        <v>45</v>
      </c>
      <c r="E6" s="3" t="s">
        <v>46</v>
      </c>
      <c r="F6" s="61">
        <v>50</v>
      </c>
      <c r="G6" s="3" t="s">
        <v>47</v>
      </c>
      <c r="H6" s="61">
        <v>50</v>
      </c>
      <c r="I6" s="12" t="s">
        <v>48</v>
      </c>
      <c r="J6" s="61">
        <v>50</v>
      </c>
      <c r="K6" s="36" t="s">
        <v>49</v>
      </c>
      <c r="L6" s="61">
        <v>50</v>
      </c>
      <c r="M6" s="3" t="s">
        <v>50</v>
      </c>
      <c r="N6" s="61">
        <v>50</v>
      </c>
    </row>
    <row r="7" spans="1:14" s="2" customFormat="1" x14ac:dyDescent="0.6">
      <c r="A7" s="3" t="s">
        <v>65</v>
      </c>
      <c r="B7" s="61">
        <v>50</v>
      </c>
      <c r="C7" s="12" t="s">
        <v>66</v>
      </c>
      <c r="D7" s="61">
        <v>50</v>
      </c>
      <c r="E7" s="3" t="s">
        <v>67</v>
      </c>
      <c r="F7" s="61">
        <v>50</v>
      </c>
      <c r="G7" s="3" t="s">
        <v>68</v>
      </c>
      <c r="H7" s="61">
        <v>50</v>
      </c>
      <c r="I7" s="12" t="s">
        <v>69</v>
      </c>
      <c r="J7" s="61">
        <v>50</v>
      </c>
      <c r="K7" s="36" t="s">
        <v>70</v>
      </c>
      <c r="L7" s="61">
        <v>50</v>
      </c>
      <c r="M7" s="3" t="s">
        <v>71</v>
      </c>
      <c r="N7" s="61">
        <v>50</v>
      </c>
    </row>
    <row r="8" spans="1:14" s="2" customFormat="1" x14ac:dyDescent="0.6">
      <c r="A8" s="3" t="s">
        <v>72</v>
      </c>
      <c r="B8" s="61">
        <v>50</v>
      </c>
      <c r="C8" s="12" t="s">
        <v>73</v>
      </c>
      <c r="D8" s="61">
        <v>50</v>
      </c>
      <c r="E8" s="3" t="s">
        <v>74</v>
      </c>
      <c r="F8" s="61">
        <v>50</v>
      </c>
      <c r="G8" s="3" t="s">
        <v>75</v>
      </c>
      <c r="H8" s="61">
        <v>50</v>
      </c>
      <c r="I8" s="12" t="s">
        <v>76</v>
      </c>
      <c r="J8" s="61">
        <v>50</v>
      </c>
      <c r="K8" s="36" t="s">
        <v>77</v>
      </c>
      <c r="L8" s="61">
        <v>50</v>
      </c>
      <c r="M8" s="3" t="s">
        <v>78</v>
      </c>
      <c r="N8" s="61">
        <v>50</v>
      </c>
    </row>
    <row r="9" spans="1:14" s="2" customFormat="1" x14ac:dyDescent="0.6">
      <c r="A9" s="3" t="s">
        <v>79</v>
      </c>
      <c r="B9" s="61">
        <v>50</v>
      </c>
      <c r="C9" s="12" t="s">
        <v>80</v>
      </c>
      <c r="D9" s="61">
        <v>40</v>
      </c>
      <c r="E9" s="3" t="s">
        <v>81</v>
      </c>
      <c r="F9" s="61">
        <v>50</v>
      </c>
      <c r="G9" s="3" t="s">
        <v>82</v>
      </c>
      <c r="H9" s="61">
        <v>50</v>
      </c>
      <c r="I9" s="12" t="s">
        <v>83</v>
      </c>
      <c r="J9" s="61">
        <v>50</v>
      </c>
      <c r="K9" s="36" t="s">
        <v>84</v>
      </c>
      <c r="L9" s="61">
        <v>50</v>
      </c>
      <c r="M9" s="3" t="s">
        <v>85</v>
      </c>
      <c r="N9" s="61">
        <v>50</v>
      </c>
    </row>
    <row r="10" spans="1:14" s="2" customFormat="1" x14ac:dyDescent="0.6">
      <c r="A10" s="3" t="s">
        <v>86</v>
      </c>
      <c r="B10" s="61">
        <v>50</v>
      </c>
      <c r="C10" s="12" t="s">
        <v>87</v>
      </c>
      <c r="D10" s="61">
        <v>45</v>
      </c>
      <c r="E10" s="3" t="s">
        <v>88</v>
      </c>
      <c r="F10" s="61">
        <v>50</v>
      </c>
      <c r="G10" s="3" t="s">
        <v>89</v>
      </c>
      <c r="H10" s="61">
        <v>50</v>
      </c>
      <c r="I10" s="12" t="s">
        <v>90</v>
      </c>
      <c r="J10" s="61">
        <v>50</v>
      </c>
      <c r="K10" s="36" t="s">
        <v>91</v>
      </c>
      <c r="L10" s="61">
        <v>50</v>
      </c>
      <c r="M10" s="6" t="s">
        <v>92</v>
      </c>
      <c r="N10" s="231"/>
    </row>
    <row r="11" spans="1:14" s="2" customFormat="1" x14ac:dyDescent="0.6">
      <c r="A11" s="3" t="s">
        <v>93</v>
      </c>
      <c r="B11" s="61">
        <v>50</v>
      </c>
      <c r="C11" s="12" t="s">
        <v>94</v>
      </c>
      <c r="D11" s="61">
        <v>50</v>
      </c>
      <c r="E11" s="3" t="s">
        <v>95</v>
      </c>
      <c r="F11" s="61">
        <v>50</v>
      </c>
      <c r="G11" s="3" t="s">
        <v>96</v>
      </c>
      <c r="H11" s="61">
        <v>50</v>
      </c>
      <c r="I11" s="12" t="s">
        <v>97</v>
      </c>
      <c r="J11" s="61">
        <v>50</v>
      </c>
      <c r="K11" s="36" t="s">
        <v>98</v>
      </c>
      <c r="L11" s="61">
        <v>50</v>
      </c>
      <c r="M11" s="3" t="s">
        <v>99</v>
      </c>
      <c r="N11" s="61">
        <v>50</v>
      </c>
    </row>
    <row r="12" spans="1:14" s="2" customFormat="1" ht="21.6" thickBot="1" x14ac:dyDescent="0.65">
      <c r="A12" s="3" t="s">
        <v>100</v>
      </c>
      <c r="B12" s="61">
        <v>50</v>
      </c>
      <c r="C12" s="12" t="s">
        <v>101</v>
      </c>
      <c r="D12" s="61">
        <v>50</v>
      </c>
      <c r="E12" s="3" t="s">
        <v>102</v>
      </c>
      <c r="F12" s="61">
        <v>50</v>
      </c>
      <c r="G12" s="3" t="s">
        <v>103</v>
      </c>
      <c r="H12" s="61">
        <v>50</v>
      </c>
      <c r="I12" s="62" t="s">
        <v>104</v>
      </c>
      <c r="J12" s="61">
        <v>50</v>
      </c>
      <c r="K12" s="7" t="s">
        <v>105</v>
      </c>
      <c r="L12" s="8">
        <f>AVERAGE(L6:L11)</f>
        <v>50</v>
      </c>
      <c r="M12" s="3" t="s">
        <v>106</v>
      </c>
      <c r="N12" s="61">
        <v>50</v>
      </c>
    </row>
    <row r="13" spans="1:14" s="2" customFormat="1" ht="21.6" thickTop="1" x14ac:dyDescent="0.6">
      <c r="A13" s="3" t="s">
        <v>107</v>
      </c>
      <c r="B13" s="61">
        <v>50</v>
      </c>
      <c r="C13" s="12" t="s">
        <v>108</v>
      </c>
      <c r="D13" s="61">
        <v>50</v>
      </c>
      <c r="E13" s="3" t="s">
        <v>109</v>
      </c>
      <c r="F13" s="61">
        <v>40</v>
      </c>
      <c r="G13" s="3" t="s">
        <v>110</v>
      </c>
      <c r="H13" s="61">
        <v>50</v>
      </c>
      <c r="I13" s="12" t="s">
        <v>111</v>
      </c>
      <c r="J13" s="61">
        <v>50</v>
      </c>
      <c r="K13" s="9"/>
      <c r="L13" s="9"/>
      <c r="M13" s="3" t="s">
        <v>112</v>
      </c>
      <c r="N13" s="61">
        <v>50</v>
      </c>
    </row>
    <row r="14" spans="1:14" s="2" customFormat="1" ht="21.6" thickBot="1" x14ac:dyDescent="0.65">
      <c r="A14" s="3" t="s">
        <v>113</v>
      </c>
      <c r="B14" s="61">
        <v>50</v>
      </c>
      <c r="C14" s="7" t="s">
        <v>105</v>
      </c>
      <c r="D14" s="11">
        <f>AVERAGE(D6:D13)</f>
        <v>47.5</v>
      </c>
      <c r="E14" s="12" t="s">
        <v>114</v>
      </c>
      <c r="F14" s="61">
        <v>50</v>
      </c>
      <c r="G14" s="3" t="s">
        <v>115</v>
      </c>
      <c r="H14" s="61">
        <v>50</v>
      </c>
      <c r="I14" s="12" t="s">
        <v>116</v>
      </c>
      <c r="J14" s="61">
        <v>50</v>
      </c>
      <c r="K14" s="9"/>
      <c r="L14" s="9"/>
      <c r="M14" s="3" t="s">
        <v>117</v>
      </c>
      <c r="N14" s="61">
        <v>50</v>
      </c>
    </row>
    <row r="15" spans="1:14" s="2" customFormat="1" ht="22.2" thickTop="1" thickBot="1" x14ac:dyDescent="0.65">
      <c r="A15" s="3" t="s">
        <v>118</v>
      </c>
      <c r="B15" s="61">
        <v>50</v>
      </c>
      <c r="C15" s="9"/>
      <c r="D15" s="9"/>
      <c r="E15" s="3" t="s">
        <v>119</v>
      </c>
      <c r="F15" s="61">
        <v>50</v>
      </c>
      <c r="G15" s="3" t="s">
        <v>120</v>
      </c>
      <c r="H15" s="61">
        <v>50</v>
      </c>
      <c r="I15" s="7" t="s">
        <v>105</v>
      </c>
      <c r="J15" s="11">
        <f>AVERAGE(J6:J14)</f>
        <v>50</v>
      </c>
      <c r="K15" s="9"/>
      <c r="L15" s="9"/>
      <c r="M15" s="3" t="s">
        <v>121</v>
      </c>
      <c r="N15" s="61">
        <v>50</v>
      </c>
    </row>
    <row r="16" spans="1:14" s="2" customFormat="1" ht="21.6" thickTop="1" x14ac:dyDescent="0.6">
      <c r="A16" s="3" t="s">
        <v>122</v>
      </c>
      <c r="B16" s="61">
        <v>50</v>
      </c>
      <c r="C16" s="9"/>
      <c r="D16" s="9"/>
      <c r="E16" s="3" t="s">
        <v>123</v>
      </c>
      <c r="F16" s="61">
        <v>50</v>
      </c>
      <c r="G16" s="3" t="s">
        <v>124</v>
      </c>
      <c r="H16" s="61">
        <v>50</v>
      </c>
      <c r="I16" s="9"/>
      <c r="J16" s="9"/>
      <c r="K16" s="9"/>
      <c r="L16" s="9"/>
      <c r="M16" s="3" t="s">
        <v>125</v>
      </c>
      <c r="N16" s="61">
        <v>50</v>
      </c>
    </row>
    <row r="17" spans="1:14" s="2" customFormat="1" x14ac:dyDescent="0.6">
      <c r="A17" s="43" t="s">
        <v>126</v>
      </c>
      <c r="B17" s="61">
        <v>50</v>
      </c>
      <c r="C17" s="9"/>
      <c r="D17" s="9"/>
      <c r="E17" s="3" t="s">
        <v>127</v>
      </c>
      <c r="F17" s="61">
        <v>50</v>
      </c>
      <c r="G17" s="3" t="s">
        <v>128</v>
      </c>
      <c r="H17" s="61">
        <v>50</v>
      </c>
      <c r="I17" s="9"/>
      <c r="J17" s="9"/>
      <c r="K17" s="9"/>
      <c r="L17" s="9"/>
      <c r="M17" s="3" t="s">
        <v>129</v>
      </c>
      <c r="N17" s="61">
        <v>50</v>
      </c>
    </row>
    <row r="18" spans="1:14" ht="21.6" thickBot="1" x14ac:dyDescent="0.65">
      <c r="A18" s="10" t="s">
        <v>105</v>
      </c>
      <c r="B18" s="11">
        <f>AVERAGE(B6:B17)</f>
        <v>50</v>
      </c>
      <c r="C18" s="9"/>
      <c r="D18" s="9"/>
      <c r="E18" s="3" t="s">
        <v>130</v>
      </c>
      <c r="F18" s="61">
        <v>50</v>
      </c>
      <c r="G18" s="3" t="s">
        <v>131</v>
      </c>
      <c r="H18" s="61">
        <v>50</v>
      </c>
      <c r="I18" s="9"/>
      <c r="J18" s="9"/>
      <c r="K18" s="9"/>
      <c r="L18" s="9"/>
      <c r="M18" s="3" t="s">
        <v>132</v>
      </c>
      <c r="N18" s="61">
        <v>50</v>
      </c>
    </row>
    <row r="19" spans="1:14" ht="21.6" thickTop="1" x14ac:dyDescent="0.6">
      <c r="A19" s="9"/>
      <c r="B19" s="9"/>
      <c r="C19" s="9"/>
      <c r="D19" s="9"/>
      <c r="E19" s="3" t="s">
        <v>133</v>
      </c>
      <c r="F19" s="61">
        <v>50</v>
      </c>
      <c r="G19" s="3" t="s">
        <v>134</v>
      </c>
      <c r="H19" s="61">
        <v>50</v>
      </c>
      <c r="I19" s="9"/>
      <c r="J19" s="9"/>
      <c r="K19" s="9"/>
      <c r="L19" s="9"/>
      <c r="M19" s="3" t="s">
        <v>135</v>
      </c>
      <c r="N19" s="61">
        <v>50</v>
      </c>
    </row>
    <row r="20" spans="1:14" ht="21.6" thickBot="1" x14ac:dyDescent="0.65">
      <c r="E20" s="10" t="s">
        <v>105</v>
      </c>
      <c r="F20" s="8">
        <f>AVERAGE(F6:F19)</f>
        <v>49.285714285714285</v>
      </c>
      <c r="G20" s="3" t="s">
        <v>136</v>
      </c>
      <c r="H20" s="61">
        <v>50</v>
      </c>
      <c r="M20" s="3" t="s">
        <v>137</v>
      </c>
      <c r="N20" s="61">
        <v>50</v>
      </c>
    </row>
    <row r="21" spans="1:14" ht="21.6" thickTop="1" x14ac:dyDescent="0.6">
      <c r="G21" s="3" t="s">
        <v>138</v>
      </c>
      <c r="H21" s="61">
        <v>50</v>
      </c>
      <c r="M21" s="3" t="s">
        <v>139</v>
      </c>
      <c r="N21" s="61">
        <v>50</v>
      </c>
    </row>
    <row r="22" spans="1:14" x14ac:dyDescent="0.6">
      <c r="G22" s="3" t="s">
        <v>140</v>
      </c>
      <c r="H22" s="61">
        <v>50</v>
      </c>
      <c r="M22" s="3" t="s">
        <v>141</v>
      </c>
      <c r="N22" s="61">
        <v>50</v>
      </c>
    </row>
    <row r="23" spans="1:14" x14ac:dyDescent="0.6">
      <c r="G23" s="3" t="s">
        <v>142</v>
      </c>
      <c r="H23" s="61">
        <v>50</v>
      </c>
      <c r="M23" s="3" t="s">
        <v>143</v>
      </c>
      <c r="N23" s="61">
        <v>50</v>
      </c>
    </row>
    <row r="24" spans="1:14" ht="21.6" thickBot="1" x14ac:dyDescent="0.65">
      <c r="G24" s="10" t="s">
        <v>105</v>
      </c>
      <c r="H24" s="11">
        <f>AVERAGE(H6:H23)</f>
        <v>50</v>
      </c>
      <c r="M24" s="3" t="s">
        <v>144</v>
      </c>
      <c r="N24" s="61">
        <v>50</v>
      </c>
    </row>
    <row r="25" spans="1:14" ht="21.6" thickTop="1" x14ac:dyDescent="0.6">
      <c r="M25" s="3" t="s">
        <v>145</v>
      </c>
      <c r="N25" s="61">
        <v>50</v>
      </c>
    </row>
    <row r="26" spans="1:14" x14ac:dyDescent="0.6">
      <c r="A26" s="13" t="s">
        <v>146</v>
      </c>
      <c r="B26" s="4" t="s">
        <v>578</v>
      </c>
      <c r="M26" s="3" t="s">
        <v>147</v>
      </c>
      <c r="N26" s="61">
        <v>50</v>
      </c>
    </row>
    <row r="27" spans="1:14" ht="21.6" thickBot="1" x14ac:dyDescent="0.65">
      <c r="B27" s="4" t="s">
        <v>148</v>
      </c>
      <c r="M27" s="10" t="s">
        <v>105</v>
      </c>
      <c r="N27" s="11">
        <f>AVERAGE(N6:N26)</f>
        <v>50</v>
      </c>
    </row>
    <row r="28" spans="1:14" ht="21.6" thickTop="1" x14ac:dyDescent="0.6"/>
    <row r="33" spans="4:8" x14ac:dyDescent="0.6">
      <c r="D33" s="49"/>
      <c r="E33" s="49"/>
      <c r="F33" s="49"/>
      <c r="G33" s="49"/>
      <c r="H33" s="49"/>
    </row>
    <row r="36" spans="4:8" x14ac:dyDescent="0.6">
      <c r="H36" s="60"/>
    </row>
    <row r="41" spans="4:8" x14ac:dyDescent="0.6">
      <c r="G41" s="59"/>
      <c r="H41" s="59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F0"/>
  </sheetPr>
  <dimension ref="A1:R1080"/>
  <sheetViews>
    <sheetView tabSelected="1" zoomScale="102" zoomScaleNormal="102" workbookViewId="0">
      <pane xSplit="2" ySplit="4" topLeftCell="I5" activePane="bottomRight" state="frozen"/>
      <selection activeCell="B12" sqref="B12"/>
      <selection pane="topRight" activeCell="B12" sqref="B12"/>
      <selection pane="bottomLeft" activeCell="B12" sqref="B12"/>
      <selection pane="bottomRight" activeCell="Q32" sqref="Q32"/>
    </sheetView>
  </sheetViews>
  <sheetFormatPr defaultRowHeight="24.6" x14ac:dyDescent="0.7"/>
  <cols>
    <col min="1" max="1" width="5.5" style="92" customWidth="1"/>
    <col min="2" max="2" width="8.59765625" style="92" customWidth="1"/>
    <col min="3" max="3" width="5.69921875" style="92" customWidth="1"/>
    <col min="4" max="4" width="9.5" style="92" customWidth="1"/>
    <col min="5" max="5" width="11.19921875" style="92" customWidth="1"/>
    <col min="6" max="6" width="6.8984375" style="92" customWidth="1"/>
    <col min="7" max="7" width="18.796875" style="92" customWidth="1"/>
    <col min="8" max="8" width="13.19921875" style="164" customWidth="1"/>
    <col min="9" max="9" width="8.296875" style="202" customWidth="1"/>
    <col min="10" max="10" width="17.19921875" style="91" customWidth="1"/>
    <col min="11" max="11" width="16.796875" style="90" customWidth="1"/>
    <col min="12" max="12" width="17.59765625" style="91" customWidth="1"/>
    <col min="13" max="13" width="18.3984375" style="91" customWidth="1"/>
    <col min="14" max="14" width="7.59765625" style="92" customWidth="1"/>
    <col min="15" max="16" width="7.8984375" style="92" customWidth="1"/>
    <col min="17" max="17" width="17.19921875" style="90" bestFit="1" customWidth="1"/>
    <col min="18" max="18" width="10.69921875" style="91" bestFit="1" customWidth="1"/>
    <col min="19" max="238" width="9.09765625" style="92"/>
    <col min="239" max="239" width="6.59765625" style="92" customWidth="1"/>
    <col min="240" max="240" width="11.3984375" style="92" customWidth="1"/>
    <col min="241" max="241" width="6.8984375" style="92" customWidth="1"/>
    <col min="242" max="242" width="16.3984375" style="92" customWidth="1"/>
    <col min="243" max="243" width="14.09765625" style="92" customWidth="1"/>
    <col min="244" max="244" width="5.3984375" style="92" customWidth="1"/>
    <col min="245" max="245" width="44.8984375" style="92" customWidth="1"/>
    <col min="246" max="246" width="7.19921875" style="92" customWidth="1"/>
    <col min="247" max="247" width="6.3984375" style="92" customWidth="1"/>
    <col min="248" max="248" width="11.8984375" style="92" customWidth="1"/>
    <col min="249" max="249" width="14.59765625" style="92" customWidth="1"/>
    <col min="250" max="250" width="14.3984375" style="92" customWidth="1"/>
    <col min="251" max="251" width="12.69921875" style="92" customWidth="1"/>
    <col min="252" max="252" width="13.8984375" style="92" customWidth="1"/>
    <col min="253" max="253" width="14.3984375" style="92" customWidth="1"/>
    <col min="254" max="254" width="12.69921875" style="92" customWidth="1"/>
    <col min="255" max="255" width="13.8984375" style="92" customWidth="1"/>
    <col min="256" max="256" width="14.3984375" style="92" customWidth="1"/>
    <col min="257" max="257" width="12.69921875" style="92" customWidth="1"/>
    <col min="258" max="260" width="7.3984375" style="92" customWidth="1"/>
    <col min="261" max="261" width="10.69921875" style="92" customWidth="1"/>
    <col min="262" max="494" width="9.09765625" style="92"/>
    <col min="495" max="495" width="6.59765625" style="92" customWidth="1"/>
    <col min="496" max="496" width="11.3984375" style="92" customWidth="1"/>
    <col min="497" max="497" width="6.8984375" style="92" customWidth="1"/>
    <col min="498" max="498" width="16.3984375" style="92" customWidth="1"/>
    <col min="499" max="499" width="14.09765625" style="92" customWidth="1"/>
    <col min="500" max="500" width="5.3984375" style="92" customWidth="1"/>
    <col min="501" max="501" width="44.8984375" style="92" customWidth="1"/>
    <col min="502" max="502" width="7.19921875" style="92" customWidth="1"/>
    <col min="503" max="503" width="6.3984375" style="92" customWidth="1"/>
    <col min="504" max="504" width="11.8984375" style="92" customWidth="1"/>
    <col min="505" max="505" width="14.59765625" style="92" customWidth="1"/>
    <col min="506" max="506" width="14.3984375" style="92" customWidth="1"/>
    <col min="507" max="507" width="12.69921875" style="92" customWidth="1"/>
    <col min="508" max="508" width="13.8984375" style="92" customWidth="1"/>
    <col min="509" max="509" width="14.3984375" style="92" customWidth="1"/>
    <col min="510" max="510" width="12.69921875" style="92" customWidth="1"/>
    <col min="511" max="511" width="13.8984375" style="92" customWidth="1"/>
    <col min="512" max="512" width="14.3984375" style="92" customWidth="1"/>
    <col min="513" max="513" width="12.69921875" style="92" customWidth="1"/>
    <col min="514" max="516" width="7.3984375" style="92" customWidth="1"/>
    <col min="517" max="517" width="10.69921875" style="92" customWidth="1"/>
    <col min="518" max="750" width="9.09765625" style="92"/>
    <col min="751" max="751" width="6.59765625" style="92" customWidth="1"/>
    <col min="752" max="752" width="11.3984375" style="92" customWidth="1"/>
    <col min="753" max="753" width="6.8984375" style="92" customWidth="1"/>
    <col min="754" max="754" width="16.3984375" style="92" customWidth="1"/>
    <col min="755" max="755" width="14.09765625" style="92" customWidth="1"/>
    <col min="756" max="756" width="5.3984375" style="92" customWidth="1"/>
    <col min="757" max="757" width="44.8984375" style="92" customWidth="1"/>
    <col min="758" max="758" width="7.19921875" style="92" customWidth="1"/>
    <col min="759" max="759" width="6.3984375" style="92" customWidth="1"/>
    <col min="760" max="760" width="11.8984375" style="92" customWidth="1"/>
    <col min="761" max="761" width="14.59765625" style="92" customWidth="1"/>
    <col min="762" max="762" width="14.3984375" style="92" customWidth="1"/>
    <col min="763" max="763" width="12.69921875" style="92" customWidth="1"/>
    <col min="764" max="764" width="13.8984375" style="92" customWidth="1"/>
    <col min="765" max="765" width="14.3984375" style="92" customWidth="1"/>
    <col min="766" max="766" width="12.69921875" style="92" customWidth="1"/>
    <col min="767" max="767" width="13.8984375" style="92" customWidth="1"/>
    <col min="768" max="768" width="14.3984375" style="92" customWidth="1"/>
    <col min="769" max="769" width="12.69921875" style="92" customWidth="1"/>
    <col min="770" max="772" width="7.3984375" style="92" customWidth="1"/>
    <col min="773" max="773" width="10.69921875" style="92" customWidth="1"/>
    <col min="774" max="1006" width="9.09765625" style="92"/>
    <col min="1007" max="1007" width="6.59765625" style="92" customWidth="1"/>
    <col min="1008" max="1008" width="11.3984375" style="92" customWidth="1"/>
    <col min="1009" max="1009" width="6.8984375" style="92" customWidth="1"/>
    <col min="1010" max="1010" width="16.3984375" style="92" customWidth="1"/>
    <col min="1011" max="1011" width="14.09765625" style="92" customWidth="1"/>
    <col min="1012" max="1012" width="5.3984375" style="92" customWidth="1"/>
    <col min="1013" max="1013" width="44.8984375" style="92" customWidth="1"/>
    <col min="1014" max="1014" width="7.19921875" style="92" customWidth="1"/>
    <col min="1015" max="1015" width="6.3984375" style="92" customWidth="1"/>
    <col min="1016" max="1016" width="11.8984375" style="92" customWidth="1"/>
    <col min="1017" max="1017" width="14.59765625" style="92" customWidth="1"/>
    <col min="1018" max="1018" width="14.3984375" style="92" customWidth="1"/>
    <col min="1019" max="1019" width="12.69921875" style="92" customWidth="1"/>
    <col min="1020" max="1020" width="13.8984375" style="92" customWidth="1"/>
    <col min="1021" max="1021" width="14.3984375" style="92" customWidth="1"/>
    <col min="1022" max="1022" width="12.69921875" style="92" customWidth="1"/>
    <col min="1023" max="1023" width="13.8984375" style="92" customWidth="1"/>
    <col min="1024" max="1024" width="14.3984375" style="92" customWidth="1"/>
    <col min="1025" max="1025" width="12.69921875" style="92" customWidth="1"/>
    <col min="1026" max="1028" width="7.3984375" style="92" customWidth="1"/>
    <col min="1029" max="1029" width="10.69921875" style="92" customWidth="1"/>
    <col min="1030" max="1262" width="9.09765625" style="92"/>
    <col min="1263" max="1263" width="6.59765625" style="92" customWidth="1"/>
    <col min="1264" max="1264" width="11.3984375" style="92" customWidth="1"/>
    <col min="1265" max="1265" width="6.8984375" style="92" customWidth="1"/>
    <col min="1266" max="1266" width="16.3984375" style="92" customWidth="1"/>
    <col min="1267" max="1267" width="14.09765625" style="92" customWidth="1"/>
    <col min="1268" max="1268" width="5.3984375" style="92" customWidth="1"/>
    <col min="1269" max="1269" width="44.8984375" style="92" customWidth="1"/>
    <col min="1270" max="1270" width="7.19921875" style="92" customWidth="1"/>
    <col min="1271" max="1271" width="6.3984375" style="92" customWidth="1"/>
    <col min="1272" max="1272" width="11.8984375" style="92" customWidth="1"/>
    <col min="1273" max="1273" width="14.59765625" style="92" customWidth="1"/>
    <col min="1274" max="1274" width="14.3984375" style="92" customWidth="1"/>
    <col min="1275" max="1275" width="12.69921875" style="92" customWidth="1"/>
    <col min="1276" max="1276" width="13.8984375" style="92" customWidth="1"/>
    <col min="1277" max="1277" width="14.3984375" style="92" customWidth="1"/>
    <col min="1278" max="1278" width="12.69921875" style="92" customWidth="1"/>
    <col min="1279" max="1279" width="13.8984375" style="92" customWidth="1"/>
    <col min="1280" max="1280" width="14.3984375" style="92" customWidth="1"/>
    <col min="1281" max="1281" width="12.69921875" style="92" customWidth="1"/>
    <col min="1282" max="1284" width="7.3984375" style="92" customWidth="1"/>
    <col min="1285" max="1285" width="10.69921875" style="92" customWidth="1"/>
    <col min="1286" max="1518" width="9.09765625" style="92"/>
    <col min="1519" max="1519" width="6.59765625" style="92" customWidth="1"/>
    <col min="1520" max="1520" width="11.3984375" style="92" customWidth="1"/>
    <col min="1521" max="1521" width="6.8984375" style="92" customWidth="1"/>
    <col min="1522" max="1522" width="16.3984375" style="92" customWidth="1"/>
    <col min="1523" max="1523" width="14.09765625" style="92" customWidth="1"/>
    <col min="1524" max="1524" width="5.3984375" style="92" customWidth="1"/>
    <col min="1525" max="1525" width="44.8984375" style="92" customWidth="1"/>
    <col min="1526" max="1526" width="7.19921875" style="92" customWidth="1"/>
    <col min="1527" max="1527" width="6.3984375" style="92" customWidth="1"/>
    <col min="1528" max="1528" width="11.8984375" style="92" customWidth="1"/>
    <col min="1529" max="1529" width="14.59765625" style="92" customWidth="1"/>
    <col min="1530" max="1530" width="14.3984375" style="92" customWidth="1"/>
    <col min="1531" max="1531" width="12.69921875" style="92" customWidth="1"/>
    <col min="1532" max="1532" width="13.8984375" style="92" customWidth="1"/>
    <col min="1533" max="1533" width="14.3984375" style="92" customWidth="1"/>
    <col min="1534" max="1534" width="12.69921875" style="92" customWidth="1"/>
    <col min="1535" max="1535" width="13.8984375" style="92" customWidth="1"/>
    <col min="1536" max="1536" width="14.3984375" style="92" customWidth="1"/>
    <col min="1537" max="1537" width="12.69921875" style="92" customWidth="1"/>
    <col min="1538" max="1540" width="7.3984375" style="92" customWidth="1"/>
    <col min="1541" max="1541" width="10.69921875" style="92" customWidth="1"/>
    <col min="1542" max="1774" width="9.09765625" style="92"/>
    <col min="1775" max="1775" width="6.59765625" style="92" customWidth="1"/>
    <col min="1776" max="1776" width="11.3984375" style="92" customWidth="1"/>
    <col min="1777" max="1777" width="6.8984375" style="92" customWidth="1"/>
    <col min="1778" max="1778" width="16.3984375" style="92" customWidth="1"/>
    <col min="1779" max="1779" width="14.09765625" style="92" customWidth="1"/>
    <col min="1780" max="1780" width="5.3984375" style="92" customWidth="1"/>
    <col min="1781" max="1781" width="44.8984375" style="92" customWidth="1"/>
    <col min="1782" max="1782" width="7.19921875" style="92" customWidth="1"/>
    <col min="1783" max="1783" width="6.3984375" style="92" customWidth="1"/>
    <col min="1784" max="1784" width="11.8984375" style="92" customWidth="1"/>
    <col min="1785" max="1785" width="14.59765625" style="92" customWidth="1"/>
    <col min="1786" max="1786" width="14.3984375" style="92" customWidth="1"/>
    <col min="1787" max="1787" width="12.69921875" style="92" customWidth="1"/>
    <col min="1788" max="1788" width="13.8984375" style="92" customWidth="1"/>
    <col min="1789" max="1789" width="14.3984375" style="92" customWidth="1"/>
    <col min="1790" max="1790" width="12.69921875" style="92" customWidth="1"/>
    <col min="1791" max="1791" width="13.8984375" style="92" customWidth="1"/>
    <col min="1792" max="1792" width="14.3984375" style="92" customWidth="1"/>
    <col min="1793" max="1793" width="12.69921875" style="92" customWidth="1"/>
    <col min="1794" max="1796" width="7.3984375" style="92" customWidth="1"/>
    <col min="1797" max="1797" width="10.69921875" style="92" customWidth="1"/>
    <col min="1798" max="2030" width="9.09765625" style="92"/>
    <col min="2031" max="2031" width="6.59765625" style="92" customWidth="1"/>
    <col min="2032" max="2032" width="11.3984375" style="92" customWidth="1"/>
    <col min="2033" max="2033" width="6.8984375" style="92" customWidth="1"/>
    <col min="2034" max="2034" width="16.3984375" style="92" customWidth="1"/>
    <col min="2035" max="2035" width="14.09765625" style="92" customWidth="1"/>
    <col min="2036" max="2036" width="5.3984375" style="92" customWidth="1"/>
    <col min="2037" max="2037" width="44.8984375" style="92" customWidth="1"/>
    <col min="2038" max="2038" width="7.19921875" style="92" customWidth="1"/>
    <col min="2039" max="2039" width="6.3984375" style="92" customWidth="1"/>
    <col min="2040" max="2040" width="11.8984375" style="92" customWidth="1"/>
    <col min="2041" max="2041" width="14.59765625" style="92" customWidth="1"/>
    <col min="2042" max="2042" width="14.3984375" style="92" customWidth="1"/>
    <col min="2043" max="2043" width="12.69921875" style="92" customWidth="1"/>
    <col min="2044" max="2044" width="13.8984375" style="92" customWidth="1"/>
    <col min="2045" max="2045" width="14.3984375" style="92" customWidth="1"/>
    <col min="2046" max="2046" width="12.69921875" style="92" customWidth="1"/>
    <col min="2047" max="2047" width="13.8984375" style="92" customWidth="1"/>
    <col min="2048" max="2048" width="14.3984375" style="92" customWidth="1"/>
    <col min="2049" max="2049" width="12.69921875" style="92" customWidth="1"/>
    <col min="2050" max="2052" width="7.3984375" style="92" customWidth="1"/>
    <col min="2053" max="2053" width="10.69921875" style="92" customWidth="1"/>
    <col min="2054" max="2286" width="9.09765625" style="92"/>
    <col min="2287" max="2287" width="6.59765625" style="92" customWidth="1"/>
    <col min="2288" max="2288" width="11.3984375" style="92" customWidth="1"/>
    <col min="2289" max="2289" width="6.8984375" style="92" customWidth="1"/>
    <col min="2290" max="2290" width="16.3984375" style="92" customWidth="1"/>
    <col min="2291" max="2291" width="14.09765625" style="92" customWidth="1"/>
    <col min="2292" max="2292" width="5.3984375" style="92" customWidth="1"/>
    <col min="2293" max="2293" width="44.8984375" style="92" customWidth="1"/>
    <col min="2294" max="2294" width="7.19921875" style="92" customWidth="1"/>
    <col min="2295" max="2295" width="6.3984375" style="92" customWidth="1"/>
    <col min="2296" max="2296" width="11.8984375" style="92" customWidth="1"/>
    <col min="2297" max="2297" width="14.59765625" style="92" customWidth="1"/>
    <col min="2298" max="2298" width="14.3984375" style="92" customWidth="1"/>
    <col min="2299" max="2299" width="12.69921875" style="92" customWidth="1"/>
    <col min="2300" max="2300" width="13.8984375" style="92" customWidth="1"/>
    <col min="2301" max="2301" width="14.3984375" style="92" customWidth="1"/>
    <col min="2302" max="2302" width="12.69921875" style="92" customWidth="1"/>
    <col min="2303" max="2303" width="13.8984375" style="92" customWidth="1"/>
    <col min="2304" max="2304" width="14.3984375" style="92" customWidth="1"/>
    <col min="2305" max="2305" width="12.69921875" style="92" customWidth="1"/>
    <col min="2306" max="2308" width="7.3984375" style="92" customWidth="1"/>
    <col min="2309" max="2309" width="10.69921875" style="92" customWidth="1"/>
    <col min="2310" max="2542" width="9.09765625" style="92"/>
    <col min="2543" max="2543" width="6.59765625" style="92" customWidth="1"/>
    <col min="2544" max="2544" width="11.3984375" style="92" customWidth="1"/>
    <col min="2545" max="2545" width="6.8984375" style="92" customWidth="1"/>
    <col min="2546" max="2546" width="16.3984375" style="92" customWidth="1"/>
    <col min="2547" max="2547" width="14.09765625" style="92" customWidth="1"/>
    <col min="2548" max="2548" width="5.3984375" style="92" customWidth="1"/>
    <col min="2549" max="2549" width="44.8984375" style="92" customWidth="1"/>
    <col min="2550" max="2550" width="7.19921875" style="92" customWidth="1"/>
    <col min="2551" max="2551" width="6.3984375" style="92" customWidth="1"/>
    <col min="2552" max="2552" width="11.8984375" style="92" customWidth="1"/>
    <col min="2553" max="2553" width="14.59765625" style="92" customWidth="1"/>
    <col min="2554" max="2554" width="14.3984375" style="92" customWidth="1"/>
    <col min="2555" max="2555" width="12.69921875" style="92" customWidth="1"/>
    <col min="2556" max="2556" width="13.8984375" style="92" customWidth="1"/>
    <col min="2557" max="2557" width="14.3984375" style="92" customWidth="1"/>
    <col min="2558" max="2558" width="12.69921875" style="92" customWidth="1"/>
    <col min="2559" max="2559" width="13.8984375" style="92" customWidth="1"/>
    <col min="2560" max="2560" width="14.3984375" style="92" customWidth="1"/>
    <col min="2561" max="2561" width="12.69921875" style="92" customWidth="1"/>
    <col min="2562" max="2564" width="7.3984375" style="92" customWidth="1"/>
    <col min="2565" max="2565" width="10.69921875" style="92" customWidth="1"/>
    <col min="2566" max="2798" width="9.09765625" style="92"/>
    <col min="2799" max="2799" width="6.59765625" style="92" customWidth="1"/>
    <col min="2800" max="2800" width="11.3984375" style="92" customWidth="1"/>
    <col min="2801" max="2801" width="6.8984375" style="92" customWidth="1"/>
    <col min="2802" max="2802" width="16.3984375" style="92" customWidth="1"/>
    <col min="2803" max="2803" width="14.09765625" style="92" customWidth="1"/>
    <col min="2804" max="2804" width="5.3984375" style="92" customWidth="1"/>
    <col min="2805" max="2805" width="44.8984375" style="92" customWidth="1"/>
    <col min="2806" max="2806" width="7.19921875" style="92" customWidth="1"/>
    <col min="2807" max="2807" width="6.3984375" style="92" customWidth="1"/>
    <col min="2808" max="2808" width="11.8984375" style="92" customWidth="1"/>
    <col min="2809" max="2809" width="14.59765625" style="92" customWidth="1"/>
    <col min="2810" max="2810" width="14.3984375" style="92" customWidth="1"/>
    <col min="2811" max="2811" width="12.69921875" style="92" customWidth="1"/>
    <col min="2812" max="2812" width="13.8984375" style="92" customWidth="1"/>
    <col min="2813" max="2813" width="14.3984375" style="92" customWidth="1"/>
    <col min="2814" max="2814" width="12.69921875" style="92" customWidth="1"/>
    <col min="2815" max="2815" width="13.8984375" style="92" customWidth="1"/>
    <col min="2816" max="2816" width="14.3984375" style="92" customWidth="1"/>
    <col min="2817" max="2817" width="12.69921875" style="92" customWidth="1"/>
    <col min="2818" max="2820" width="7.3984375" style="92" customWidth="1"/>
    <col min="2821" max="2821" width="10.69921875" style="92" customWidth="1"/>
    <col min="2822" max="3054" width="9.09765625" style="92"/>
    <col min="3055" max="3055" width="6.59765625" style="92" customWidth="1"/>
    <col min="3056" max="3056" width="11.3984375" style="92" customWidth="1"/>
    <col min="3057" max="3057" width="6.8984375" style="92" customWidth="1"/>
    <col min="3058" max="3058" width="16.3984375" style="92" customWidth="1"/>
    <col min="3059" max="3059" width="14.09765625" style="92" customWidth="1"/>
    <col min="3060" max="3060" width="5.3984375" style="92" customWidth="1"/>
    <col min="3061" max="3061" width="44.8984375" style="92" customWidth="1"/>
    <col min="3062" max="3062" width="7.19921875" style="92" customWidth="1"/>
    <col min="3063" max="3063" width="6.3984375" style="92" customWidth="1"/>
    <col min="3064" max="3064" width="11.8984375" style="92" customWidth="1"/>
    <col min="3065" max="3065" width="14.59765625" style="92" customWidth="1"/>
    <col min="3066" max="3066" width="14.3984375" style="92" customWidth="1"/>
    <col min="3067" max="3067" width="12.69921875" style="92" customWidth="1"/>
    <col min="3068" max="3068" width="13.8984375" style="92" customWidth="1"/>
    <col min="3069" max="3069" width="14.3984375" style="92" customWidth="1"/>
    <col min="3070" max="3070" width="12.69921875" style="92" customWidth="1"/>
    <col min="3071" max="3071" width="13.8984375" style="92" customWidth="1"/>
    <col min="3072" max="3072" width="14.3984375" style="92" customWidth="1"/>
    <col min="3073" max="3073" width="12.69921875" style="92" customWidth="1"/>
    <col min="3074" max="3076" width="7.3984375" style="92" customWidth="1"/>
    <col min="3077" max="3077" width="10.69921875" style="92" customWidth="1"/>
    <col min="3078" max="3310" width="9.09765625" style="92"/>
    <col min="3311" max="3311" width="6.59765625" style="92" customWidth="1"/>
    <col min="3312" max="3312" width="11.3984375" style="92" customWidth="1"/>
    <col min="3313" max="3313" width="6.8984375" style="92" customWidth="1"/>
    <col min="3314" max="3314" width="16.3984375" style="92" customWidth="1"/>
    <col min="3315" max="3315" width="14.09765625" style="92" customWidth="1"/>
    <col min="3316" max="3316" width="5.3984375" style="92" customWidth="1"/>
    <col min="3317" max="3317" width="44.8984375" style="92" customWidth="1"/>
    <col min="3318" max="3318" width="7.19921875" style="92" customWidth="1"/>
    <col min="3319" max="3319" width="6.3984375" style="92" customWidth="1"/>
    <col min="3320" max="3320" width="11.8984375" style="92" customWidth="1"/>
    <col min="3321" max="3321" width="14.59765625" style="92" customWidth="1"/>
    <col min="3322" max="3322" width="14.3984375" style="92" customWidth="1"/>
    <col min="3323" max="3323" width="12.69921875" style="92" customWidth="1"/>
    <col min="3324" max="3324" width="13.8984375" style="92" customWidth="1"/>
    <col min="3325" max="3325" width="14.3984375" style="92" customWidth="1"/>
    <col min="3326" max="3326" width="12.69921875" style="92" customWidth="1"/>
    <col min="3327" max="3327" width="13.8984375" style="92" customWidth="1"/>
    <col min="3328" max="3328" width="14.3984375" style="92" customWidth="1"/>
    <col min="3329" max="3329" width="12.69921875" style="92" customWidth="1"/>
    <col min="3330" max="3332" width="7.3984375" style="92" customWidth="1"/>
    <col min="3333" max="3333" width="10.69921875" style="92" customWidth="1"/>
    <col min="3334" max="3566" width="9.09765625" style="92"/>
    <col min="3567" max="3567" width="6.59765625" style="92" customWidth="1"/>
    <col min="3568" max="3568" width="11.3984375" style="92" customWidth="1"/>
    <col min="3569" max="3569" width="6.8984375" style="92" customWidth="1"/>
    <col min="3570" max="3570" width="16.3984375" style="92" customWidth="1"/>
    <col min="3571" max="3571" width="14.09765625" style="92" customWidth="1"/>
    <col min="3572" max="3572" width="5.3984375" style="92" customWidth="1"/>
    <col min="3573" max="3573" width="44.8984375" style="92" customWidth="1"/>
    <col min="3574" max="3574" width="7.19921875" style="92" customWidth="1"/>
    <col min="3575" max="3575" width="6.3984375" style="92" customWidth="1"/>
    <col min="3576" max="3576" width="11.8984375" style="92" customWidth="1"/>
    <col min="3577" max="3577" width="14.59765625" style="92" customWidth="1"/>
    <col min="3578" max="3578" width="14.3984375" style="92" customWidth="1"/>
    <col min="3579" max="3579" width="12.69921875" style="92" customWidth="1"/>
    <col min="3580" max="3580" width="13.8984375" style="92" customWidth="1"/>
    <col min="3581" max="3581" width="14.3984375" style="92" customWidth="1"/>
    <col min="3582" max="3582" width="12.69921875" style="92" customWidth="1"/>
    <col min="3583" max="3583" width="13.8984375" style="92" customWidth="1"/>
    <col min="3584" max="3584" width="14.3984375" style="92" customWidth="1"/>
    <col min="3585" max="3585" width="12.69921875" style="92" customWidth="1"/>
    <col min="3586" max="3588" width="7.3984375" style="92" customWidth="1"/>
    <col min="3589" max="3589" width="10.69921875" style="92" customWidth="1"/>
    <col min="3590" max="3822" width="9.09765625" style="92"/>
    <col min="3823" max="3823" width="6.59765625" style="92" customWidth="1"/>
    <col min="3824" max="3824" width="11.3984375" style="92" customWidth="1"/>
    <col min="3825" max="3825" width="6.8984375" style="92" customWidth="1"/>
    <col min="3826" max="3826" width="16.3984375" style="92" customWidth="1"/>
    <col min="3827" max="3827" width="14.09765625" style="92" customWidth="1"/>
    <col min="3828" max="3828" width="5.3984375" style="92" customWidth="1"/>
    <col min="3829" max="3829" width="44.8984375" style="92" customWidth="1"/>
    <col min="3830" max="3830" width="7.19921875" style="92" customWidth="1"/>
    <col min="3831" max="3831" width="6.3984375" style="92" customWidth="1"/>
    <col min="3832" max="3832" width="11.8984375" style="92" customWidth="1"/>
    <col min="3833" max="3833" width="14.59765625" style="92" customWidth="1"/>
    <col min="3834" max="3834" width="14.3984375" style="92" customWidth="1"/>
    <col min="3835" max="3835" width="12.69921875" style="92" customWidth="1"/>
    <col min="3836" max="3836" width="13.8984375" style="92" customWidth="1"/>
    <col min="3837" max="3837" width="14.3984375" style="92" customWidth="1"/>
    <col min="3838" max="3838" width="12.69921875" style="92" customWidth="1"/>
    <col min="3839" max="3839" width="13.8984375" style="92" customWidth="1"/>
    <col min="3840" max="3840" width="14.3984375" style="92" customWidth="1"/>
    <col min="3841" max="3841" width="12.69921875" style="92" customWidth="1"/>
    <col min="3842" max="3844" width="7.3984375" style="92" customWidth="1"/>
    <col min="3845" max="3845" width="10.69921875" style="92" customWidth="1"/>
    <col min="3846" max="4078" width="9.09765625" style="92"/>
    <col min="4079" max="4079" width="6.59765625" style="92" customWidth="1"/>
    <col min="4080" max="4080" width="11.3984375" style="92" customWidth="1"/>
    <col min="4081" max="4081" width="6.8984375" style="92" customWidth="1"/>
    <col min="4082" max="4082" width="16.3984375" style="92" customWidth="1"/>
    <col min="4083" max="4083" width="14.09765625" style="92" customWidth="1"/>
    <col min="4084" max="4084" width="5.3984375" style="92" customWidth="1"/>
    <col min="4085" max="4085" width="44.8984375" style="92" customWidth="1"/>
    <col min="4086" max="4086" width="7.19921875" style="92" customWidth="1"/>
    <col min="4087" max="4087" width="6.3984375" style="92" customWidth="1"/>
    <col min="4088" max="4088" width="11.8984375" style="92" customWidth="1"/>
    <col min="4089" max="4089" width="14.59765625" style="92" customWidth="1"/>
    <col min="4090" max="4090" width="14.3984375" style="92" customWidth="1"/>
    <col min="4091" max="4091" width="12.69921875" style="92" customWidth="1"/>
    <col min="4092" max="4092" width="13.8984375" style="92" customWidth="1"/>
    <col min="4093" max="4093" width="14.3984375" style="92" customWidth="1"/>
    <col min="4094" max="4094" width="12.69921875" style="92" customWidth="1"/>
    <col min="4095" max="4095" width="13.8984375" style="92" customWidth="1"/>
    <col min="4096" max="4096" width="14.3984375" style="92" customWidth="1"/>
    <col min="4097" max="4097" width="12.69921875" style="92" customWidth="1"/>
    <col min="4098" max="4100" width="7.3984375" style="92" customWidth="1"/>
    <col min="4101" max="4101" width="10.69921875" style="92" customWidth="1"/>
    <col min="4102" max="4334" width="9.09765625" style="92"/>
    <col min="4335" max="4335" width="6.59765625" style="92" customWidth="1"/>
    <col min="4336" max="4336" width="11.3984375" style="92" customWidth="1"/>
    <col min="4337" max="4337" width="6.8984375" style="92" customWidth="1"/>
    <col min="4338" max="4338" width="16.3984375" style="92" customWidth="1"/>
    <col min="4339" max="4339" width="14.09765625" style="92" customWidth="1"/>
    <col min="4340" max="4340" width="5.3984375" style="92" customWidth="1"/>
    <col min="4341" max="4341" width="44.8984375" style="92" customWidth="1"/>
    <col min="4342" max="4342" width="7.19921875" style="92" customWidth="1"/>
    <col min="4343" max="4343" width="6.3984375" style="92" customWidth="1"/>
    <col min="4344" max="4344" width="11.8984375" style="92" customWidth="1"/>
    <col min="4345" max="4345" width="14.59765625" style="92" customWidth="1"/>
    <col min="4346" max="4346" width="14.3984375" style="92" customWidth="1"/>
    <col min="4347" max="4347" width="12.69921875" style="92" customWidth="1"/>
    <col min="4348" max="4348" width="13.8984375" style="92" customWidth="1"/>
    <col min="4349" max="4349" width="14.3984375" style="92" customWidth="1"/>
    <col min="4350" max="4350" width="12.69921875" style="92" customWidth="1"/>
    <col min="4351" max="4351" width="13.8984375" style="92" customWidth="1"/>
    <col min="4352" max="4352" width="14.3984375" style="92" customWidth="1"/>
    <col min="4353" max="4353" width="12.69921875" style="92" customWidth="1"/>
    <col min="4354" max="4356" width="7.3984375" style="92" customWidth="1"/>
    <col min="4357" max="4357" width="10.69921875" style="92" customWidth="1"/>
    <col min="4358" max="4590" width="9.09765625" style="92"/>
    <col min="4591" max="4591" width="6.59765625" style="92" customWidth="1"/>
    <col min="4592" max="4592" width="11.3984375" style="92" customWidth="1"/>
    <col min="4593" max="4593" width="6.8984375" style="92" customWidth="1"/>
    <col min="4594" max="4594" width="16.3984375" style="92" customWidth="1"/>
    <col min="4595" max="4595" width="14.09765625" style="92" customWidth="1"/>
    <col min="4596" max="4596" width="5.3984375" style="92" customWidth="1"/>
    <col min="4597" max="4597" width="44.8984375" style="92" customWidth="1"/>
    <col min="4598" max="4598" width="7.19921875" style="92" customWidth="1"/>
    <col min="4599" max="4599" width="6.3984375" style="92" customWidth="1"/>
    <col min="4600" max="4600" width="11.8984375" style="92" customWidth="1"/>
    <col min="4601" max="4601" width="14.59765625" style="92" customWidth="1"/>
    <col min="4602" max="4602" width="14.3984375" style="92" customWidth="1"/>
    <col min="4603" max="4603" width="12.69921875" style="92" customWidth="1"/>
    <col min="4604" max="4604" width="13.8984375" style="92" customWidth="1"/>
    <col min="4605" max="4605" width="14.3984375" style="92" customWidth="1"/>
    <col min="4606" max="4606" width="12.69921875" style="92" customWidth="1"/>
    <col min="4607" max="4607" width="13.8984375" style="92" customWidth="1"/>
    <col min="4608" max="4608" width="14.3984375" style="92" customWidth="1"/>
    <col min="4609" max="4609" width="12.69921875" style="92" customWidth="1"/>
    <col min="4610" max="4612" width="7.3984375" style="92" customWidth="1"/>
    <col min="4613" max="4613" width="10.69921875" style="92" customWidth="1"/>
    <col min="4614" max="4846" width="9.09765625" style="92"/>
    <col min="4847" max="4847" width="6.59765625" style="92" customWidth="1"/>
    <col min="4848" max="4848" width="11.3984375" style="92" customWidth="1"/>
    <col min="4849" max="4849" width="6.8984375" style="92" customWidth="1"/>
    <col min="4850" max="4850" width="16.3984375" style="92" customWidth="1"/>
    <col min="4851" max="4851" width="14.09765625" style="92" customWidth="1"/>
    <col min="4852" max="4852" width="5.3984375" style="92" customWidth="1"/>
    <col min="4853" max="4853" width="44.8984375" style="92" customWidth="1"/>
    <col min="4854" max="4854" width="7.19921875" style="92" customWidth="1"/>
    <col min="4855" max="4855" width="6.3984375" style="92" customWidth="1"/>
    <col min="4856" max="4856" width="11.8984375" style="92" customWidth="1"/>
    <col min="4857" max="4857" width="14.59765625" style="92" customWidth="1"/>
    <col min="4858" max="4858" width="14.3984375" style="92" customWidth="1"/>
    <col min="4859" max="4859" width="12.69921875" style="92" customWidth="1"/>
    <col min="4860" max="4860" width="13.8984375" style="92" customWidth="1"/>
    <col min="4861" max="4861" width="14.3984375" style="92" customWidth="1"/>
    <col min="4862" max="4862" width="12.69921875" style="92" customWidth="1"/>
    <col min="4863" max="4863" width="13.8984375" style="92" customWidth="1"/>
    <col min="4864" max="4864" width="14.3984375" style="92" customWidth="1"/>
    <col min="4865" max="4865" width="12.69921875" style="92" customWidth="1"/>
    <col min="4866" max="4868" width="7.3984375" style="92" customWidth="1"/>
    <col min="4869" max="4869" width="10.69921875" style="92" customWidth="1"/>
    <col min="4870" max="5102" width="9.09765625" style="92"/>
    <col min="5103" max="5103" width="6.59765625" style="92" customWidth="1"/>
    <col min="5104" max="5104" width="11.3984375" style="92" customWidth="1"/>
    <col min="5105" max="5105" width="6.8984375" style="92" customWidth="1"/>
    <col min="5106" max="5106" width="16.3984375" style="92" customWidth="1"/>
    <col min="5107" max="5107" width="14.09765625" style="92" customWidth="1"/>
    <col min="5108" max="5108" width="5.3984375" style="92" customWidth="1"/>
    <col min="5109" max="5109" width="44.8984375" style="92" customWidth="1"/>
    <col min="5110" max="5110" width="7.19921875" style="92" customWidth="1"/>
    <col min="5111" max="5111" width="6.3984375" style="92" customWidth="1"/>
    <col min="5112" max="5112" width="11.8984375" style="92" customWidth="1"/>
    <col min="5113" max="5113" width="14.59765625" style="92" customWidth="1"/>
    <col min="5114" max="5114" width="14.3984375" style="92" customWidth="1"/>
    <col min="5115" max="5115" width="12.69921875" style="92" customWidth="1"/>
    <col min="5116" max="5116" width="13.8984375" style="92" customWidth="1"/>
    <col min="5117" max="5117" width="14.3984375" style="92" customWidth="1"/>
    <col min="5118" max="5118" width="12.69921875" style="92" customWidth="1"/>
    <col min="5119" max="5119" width="13.8984375" style="92" customWidth="1"/>
    <col min="5120" max="5120" width="14.3984375" style="92" customWidth="1"/>
    <col min="5121" max="5121" width="12.69921875" style="92" customWidth="1"/>
    <col min="5122" max="5124" width="7.3984375" style="92" customWidth="1"/>
    <col min="5125" max="5125" width="10.69921875" style="92" customWidth="1"/>
    <col min="5126" max="5358" width="9.09765625" style="92"/>
    <col min="5359" max="5359" width="6.59765625" style="92" customWidth="1"/>
    <col min="5360" max="5360" width="11.3984375" style="92" customWidth="1"/>
    <col min="5361" max="5361" width="6.8984375" style="92" customWidth="1"/>
    <col min="5362" max="5362" width="16.3984375" style="92" customWidth="1"/>
    <col min="5363" max="5363" width="14.09765625" style="92" customWidth="1"/>
    <col min="5364" max="5364" width="5.3984375" style="92" customWidth="1"/>
    <col min="5365" max="5365" width="44.8984375" style="92" customWidth="1"/>
    <col min="5366" max="5366" width="7.19921875" style="92" customWidth="1"/>
    <col min="5367" max="5367" width="6.3984375" style="92" customWidth="1"/>
    <col min="5368" max="5368" width="11.8984375" style="92" customWidth="1"/>
    <col min="5369" max="5369" width="14.59765625" style="92" customWidth="1"/>
    <col min="5370" max="5370" width="14.3984375" style="92" customWidth="1"/>
    <col min="5371" max="5371" width="12.69921875" style="92" customWidth="1"/>
    <col min="5372" max="5372" width="13.8984375" style="92" customWidth="1"/>
    <col min="5373" max="5373" width="14.3984375" style="92" customWidth="1"/>
    <col min="5374" max="5374" width="12.69921875" style="92" customWidth="1"/>
    <col min="5375" max="5375" width="13.8984375" style="92" customWidth="1"/>
    <col min="5376" max="5376" width="14.3984375" style="92" customWidth="1"/>
    <col min="5377" max="5377" width="12.69921875" style="92" customWidth="1"/>
    <col min="5378" max="5380" width="7.3984375" style="92" customWidth="1"/>
    <col min="5381" max="5381" width="10.69921875" style="92" customWidth="1"/>
    <col min="5382" max="5614" width="9.09765625" style="92"/>
    <col min="5615" max="5615" width="6.59765625" style="92" customWidth="1"/>
    <col min="5616" max="5616" width="11.3984375" style="92" customWidth="1"/>
    <col min="5617" max="5617" width="6.8984375" style="92" customWidth="1"/>
    <col min="5618" max="5618" width="16.3984375" style="92" customWidth="1"/>
    <col min="5619" max="5619" width="14.09765625" style="92" customWidth="1"/>
    <col min="5620" max="5620" width="5.3984375" style="92" customWidth="1"/>
    <col min="5621" max="5621" width="44.8984375" style="92" customWidth="1"/>
    <col min="5622" max="5622" width="7.19921875" style="92" customWidth="1"/>
    <col min="5623" max="5623" width="6.3984375" style="92" customWidth="1"/>
    <col min="5624" max="5624" width="11.8984375" style="92" customWidth="1"/>
    <col min="5625" max="5625" width="14.59765625" style="92" customWidth="1"/>
    <col min="5626" max="5626" width="14.3984375" style="92" customWidth="1"/>
    <col min="5627" max="5627" width="12.69921875" style="92" customWidth="1"/>
    <col min="5628" max="5628" width="13.8984375" style="92" customWidth="1"/>
    <col min="5629" max="5629" width="14.3984375" style="92" customWidth="1"/>
    <col min="5630" max="5630" width="12.69921875" style="92" customWidth="1"/>
    <col min="5631" max="5631" width="13.8984375" style="92" customWidth="1"/>
    <col min="5632" max="5632" width="14.3984375" style="92" customWidth="1"/>
    <col min="5633" max="5633" width="12.69921875" style="92" customWidth="1"/>
    <col min="5634" max="5636" width="7.3984375" style="92" customWidth="1"/>
    <col min="5637" max="5637" width="10.69921875" style="92" customWidth="1"/>
    <col min="5638" max="5870" width="9.09765625" style="92"/>
    <col min="5871" max="5871" width="6.59765625" style="92" customWidth="1"/>
    <col min="5872" max="5872" width="11.3984375" style="92" customWidth="1"/>
    <col min="5873" max="5873" width="6.8984375" style="92" customWidth="1"/>
    <col min="5874" max="5874" width="16.3984375" style="92" customWidth="1"/>
    <col min="5875" max="5875" width="14.09765625" style="92" customWidth="1"/>
    <col min="5876" max="5876" width="5.3984375" style="92" customWidth="1"/>
    <col min="5877" max="5877" width="44.8984375" style="92" customWidth="1"/>
    <col min="5878" max="5878" width="7.19921875" style="92" customWidth="1"/>
    <col min="5879" max="5879" width="6.3984375" style="92" customWidth="1"/>
    <col min="5880" max="5880" width="11.8984375" style="92" customWidth="1"/>
    <col min="5881" max="5881" width="14.59765625" style="92" customWidth="1"/>
    <col min="5882" max="5882" width="14.3984375" style="92" customWidth="1"/>
    <col min="5883" max="5883" width="12.69921875" style="92" customWidth="1"/>
    <col min="5884" max="5884" width="13.8984375" style="92" customWidth="1"/>
    <col min="5885" max="5885" width="14.3984375" style="92" customWidth="1"/>
    <col min="5886" max="5886" width="12.69921875" style="92" customWidth="1"/>
    <col min="5887" max="5887" width="13.8984375" style="92" customWidth="1"/>
    <col min="5888" max="5888" width="14.3984375" style="92" customWidth="1"/>
    <col min="5889" max="5889" width="12.69921875" style="92" customWidth="1"/>
    <col min="5890" max="5892" width="7.3984375" style="92" customWidth="1"/>
    <col min="5893" max="5893" width="10.69921875" style="92" customWidth="1"/>
    <col min="5894" max="6126" width="9.09765625" style="92"/>
    <col min="6127" max="6127" width="6.59765625" style="92" customWidth="1"/>
    <col min="6128" max="6128" width="11.3984375" style="92" customWidth="1"/>
    <col min="6129" max="6129" width="6.8984375" style="92" customWidth="1"/>
    <col min="6130" max="6130" width="16.3984375" style="92" customWidth="1"/>
    <col min="6131" max="6131" width="14.09765625" style="92" customWidth="1"/>
    <col min="6132" max="6132" width="5.3984375" style="92" customWidth="1"/>
    <col min="6133" max="6133" width="44.8984375" style="92" customWidth="1"/>
    <col min="6134" max="6134" width="7.19921875" style="92" customWidth="1"/>
    <col min="6135" max="6135" width="6.3984375" style="92" customWidth="1"/>
    <col min="6136" max="6136" width="11.8984375" style="92" customWidth="1"/>
    <col min="6137" max="6137" width="14.59765625" style="92" customWidth="1"/>
    <col min="6138" max="6138" width="14.3984375" style="92" customWidth="1"/>
    <col min="6139" max="6139" width="12.69921875" style="92" customWidth="1"/>
    <col min="6140" max="6140" width="13.8984375" style="92" customWidth="1"/>
    <col min="6141" max="6141" width="14.3984375" style="92" customWidth="1"/>
    <col min="6142" max="6142" width="12.69921875" style="92" customWidth="1"/>
    <col min="6143" max="6143" width="13.8984375" style="92" customWidth="1"/>
    <col min="6144" max="6144" width="14.3984375" style="92" customWidth="1"/>
    <col min="6145" max="6145" width="12.69921875" style="92" customWidth="1"/>
    <col min="6146" max="6148" width="7.3984375" style="92" customWidth="1"/>
    <col min="6149" max="6149" width="10.69921875" style="92" customWidth="1"/>
    <col min="6150" max="6382" width="9.09765625" style="92"/>
    <col min="6383" max="6383" width="6.59765625" style="92" customWidth="1"/>
    <col min="6384" max="6384" width="11.3984375" style="92" customWidth="1"/>
    <col min="6385" max="6385" width="6.8984375" style="92" customWidth="1"/>
    <col min="6386" max="6386" width="16.3984375" style="92" customWidth="1"/>
    <col min="6387" max="6387" width="14.09765625" style="92" customWidth="1"/>
    <col min="6388" max="6388" width="5.3984375" style="92" customWidth="1"/>
    <col min="6389" max="6389" width="44.8984375" style="92" customWidth="1"/>
    <col min="6390" max="6390" width="7.19921875" style="92" customWidth="1"/>
    <col min="6391" max="6391" width="6.3984375" style="92" customWidth="1"/>
    <col min="6392" max="6392" width="11.8984375" style="92" customWidth="1"/>
    <col min="6393" max="6393" width="14.59765625" style="92" customWidth="1"/>
    <col min="6394" max="6394" width="14.3984375" style="92" customWidth="1"/>
    <col min="6395" max="6395" width="12.69921875" style="92" customWidth="1"/>
    <col min="6396" max="6396" width="13.8984375" style="92" customWidth="1"/>
    <col min="6397" max="6397" width="14.3984375" style="92" customWidth="1"/>
    <col min="6398" max="6398" width="12.69921875" style="92" customWidth="1"/>
    <col min="6399" max="6399" width="13.8984375" style="92" customWidth="1"/>
    <col min="6400" max="6400" width="14.3984375" style="92" customWidth="1"/>
    <col min="6401" max="6401" width="12.69921875" style="92" customWidth="1"/>
    <col min="6402" max="6404" width="7.3984375" style="92" customWidth="1"/>
    <col min="6405" max="6405" width="10.69921875" style="92" customWidth="1"/>
    <col min="6406" max="6638" width="9.09765625" style="92"/>
    <col min="6639" max="6639" width="6.59765625" style="92" customWidth="1"/>
    <col min="6640" max="6640" width="11.3984375" style="92" customWidth="1"/>
    <col min="6641" max="6641" width="6.8984375" style="92" customWidth="1"/>
    <col min="6642" max="6642" width="16.3984375" style="92" customWidth="1"/>
    <col min="6643" max="6643" width="14.09765625" style="92" customWidth="1"/>
    <col min="6644" max="6644" width="5.3984375" style="92" customWidth="1"/>
    <col min="6645" max="6645" width="44.8984375" style="92" customWidth="1"/>
    <col min="6646" max="6646" width="7.19921875" style="92" customWidth="1"/>
    <col min="6647" max="6647" width="6.3984375" style="92" customWidth="1"/>
    <col min="6648" max="6648" width="11.8984375" style="92" customWidth="1"/>
    <col min="6649" max="6649" width="14.59765625" style="92" customWidth="1"/>
    <col min="6650" max="6650" width="14.3984375" style="92" customWidth="1"/>
    <col min="6651" max="6651" width="12.69921875" style="92" customWidth="1"/>
    <col min="6652" max="6652" width="13.8984375" style="92" customWidth="1"/>
    <col min="6653" max="6653" width="14.3984375" style="92" customWidth="1"/>
    <col min="6654" max="6654" width="12.69921875" style="92" customWidth="1"/>
    <col min="6655" max="6655" width="13.8984375" style="92" customWidth="1"/>
    <col min="6656" max="6656" width="14.3984375" style="92" customWidth="1"/>
    <col min="6657" max="6657" width="12.69921875" style="92" customWidth="1"/>
    <col min="6658" max="6660" width="7.3984375" style="92" customWidth="1"/>
    <col min="6661" max="6661" width="10.69921875" style="92" customWidth="1"/>
    <col min="6662" max="6894" width="9.09765625" style="92"/>
    <col min="6895" max="6895" width="6.59765625" style="92" customWidth="1"/>
    <col min="6896" max="6896" width="11.3984375" style="92" customWidth="1"/>
    <col min="6897" max="6897" width="6.8984375" style="92" customWidth="1"/>
    <col min="6898" max="6898" width="16.3984375" style="92" customWidth="1"/>
    <col min="6899" max="6899" width="14.09765625" style="92" customWidth="1"/>
    <col min="6900" max="6900" width="5.3984375" style="92" customWidth="1"/>
    <col min="6901" max="6901" width="44.8984375" style="92" customWidth="1"/>
    <col min="6902" max="6902" width="7.19921875" style="92" customWidth="1"/>
    <col min="6903" max="6903" width="6.3984375" style="92" customWidth="1"/>
    <col min="6904" max="6904" width="11.8984375" style="92" customWidth="1"/>
    <col min="6905" max="6905" width="14.59765625" style="92" customWidth="1"/>
    <col min="6906" max="6906" width="14.3984375" style="92" customWidth="1"/>
    <col min="6907" max="6907" width="12.69921875" style="92" customWidth="1"/>
    <col min="6908" max="6908" width="13.8984375" style="92" customWidth="1"/>
    <col min="6909" max="6909" width="14.3984375" style="92" customWidth="1"/>
    <col min="6910" max="6910" width="12.69921875" style="92" customWidth="1"/>
    <col min="6911" max="6911" width="13.8984375" style="92" customWidth="1"/>
    <col min="6912" max="6912" width="14.3984375" style="92" customWidth="1"/>
    <col min="6913" max="6913" width="12.69921875" style="92" customWidth="1"/>
    <col min="6914" max="6916" width="7.3984375" style="92" customWidth="1"/>
    <col min="6917" max="6917" width="10.69921875" style="92" customWidth="1"/>
    <col min="6918" max="7150" width="9.09765625" style="92"/>
    <col min="7151" max="7151" width="6.59765625" style="92" customWidth="1"/>
    <col min="7152" max="7152" width="11.3984375" style="92" customWidth="1"/>
    <col min="7153" max="7153" width="6.8984375" style="92" customWidth="1"/>
    <col min="7154" max="7154" width="16.3984375" style="92" customWidth="1"/>
    <col min="7155" max="7155" width="14.09765625" style="92" customWidth="1"/>
    <col min="7156" max="7156" width="5.3984375" style="92" customWidth="1"/>
    <col min="7157" max="7157" width="44.8984375" style="92" customWidth="1"/>
    <col min="7158" max="7158" width="7.19921875" style="92" customWidth="1"/>
    <col min="7159" max="7159" width="6.3984375" style="92" customWidth="1"/>
    <col min="7160" max="7160" width="11.8984375" style="92" customWidth="1"/>
    <col min="7161" max="7161" width="14.59765625" style="92" customWidth="1"/>
    <col min="7162" max="7162" width="14.3984375" style="92" customWidth="1"/>
    <col min="7163" max="7163" width="12.69921875" style="92" customWidth="1"/>
    <col min="7164" max="7164" width="13.8984375" style="92" customWidth="1"/>
    <col min="7165" max="7165" width="14.3984375" style="92" customWidth="1"/>
    <col min="7166" max="7166" width="12.69921875" style="92" customWidth="1"/>
    <col min="7167" max="7167" width="13.8984375" style="92" customWidth="1"/>
    <col min="7168" max="7168" width="14.3984375" style="92" customWidth="1"/>
    <col min="7169" max="7169" width="12.69921875" style="92" customWidth="1"/>
    <col min="7170" max="7172" width="7.3984375" style="92" customWidth="1"/>
    <col min="7173" max="7173" width="10.69921875" style="92" customWidth="1"/>
    <col min="7174" max="7406" width="9.09765625" style="92"/>
    <col min="7407" max="7407" width="6.59765625" style="92" customWidth="1"/>
    <col min="7408" max="7408" width="11.3984375" style="92" customWidth="1"/>
    <col min="7409" max="7409" width="6.8984375" style="92" customWidth="1"/>
    <col min="7410" max="7410" width="16.3984375" style="92" customWidth="1"/>
    <col min="7411" max="7411" width="14.09765625" style="92" customWidth="1"/>
    <col min="7412" max="7412" width="5.3984375" style="92" customWidth="1"/>
    <col min="7413" max="7413" width="44.8984375" style="92" customWidth="1"/>
    <col min="7414" max="7414" width="7.19921875" style="92" customWidth="1"/>
    <col min="7415" max="7415" width="6.3984375" style="92" customWidth="1"/>
    <col min="7416" max="7416" width="11.8984375" style="92" customWidth="1"/>
    <col min="7417" max="7417" width="14.59765625" style="92" customWidth="1"/>
    <col min="7418" max="7418" width="14.3984375" style="92" customWidth="1"/>
    <col min="7419" max="7419" width="12.69921875" style="92" customWidth="1"/>
    <col min="7420" max="7420" width="13.8984375" style="92" customWidth="1"/>
    <col min="7421" max="7421" width="14.3984375" style="92" customWidth="1"/>
    <col min="7422" max="7422" width="12.69921875" style="92" customWidth="1"/>
    <col min="7423" max="7423" width="13.8984375" style="92" customWidth="1"/>
    <col min="7424" max="7424" width="14.3984375" style="92" customWidth="1"/>
    <col min="7425" max="7425" width="12.69921875" style="92" customWidth="1"/>
    <col min="7426" max="7428" width="7.3984375" style="92" customWidth="1"/>
    <col min="7429" max="7429" width="10.69921875" style="92" customWidth="1"/>
    <col min="7430" max="7662" width="9.09765625" style="92"/>
    <col min="7663" max="7663" width="6.59765625" style="92" customWidth="1"/>
    <col min="7664" max="7664" width="11.3984375" style="92" customWidth="1"/>
    <col min="7665" max="7665" width="6.8984375" style="92" customWidth="1"/>
    <col min="7666" max="7666" width="16.3984375" style="92" customWidth="1"/>
    <col min="7667" max="7667" width="14.09765625" style="92" customWidth="1"/>
    <col min="7668" max="7668" width="5.3984375" style="92" customWidth="1"/>
    <col min="7669" max="7669" width="44.8984375" style="92" customWidth="1"/>
    <col min="7670" max="7670" width="7.19921875" style="92" customWidth="1"/>
    <col min="7671" max="7671" width="6.3984375" style="92" customWidth="1"/>
    <col min="7672" max="7672" width="11.8984375" style="92" customWidth="1"/>
    <col min="7673" max="7673" width="14.59765625" style="92" customWidth="1"/>
    <col min="7674" max="7674" width="14.3984375" style="92" customWidth="1"/>
    <col min="7675" max="7675" width="12.69921875" style="92" customWidth="1"/>
    <col min="7676" max="7676" width="13.8984375" style="92" customWidth="1"/>
    <col min="7677" max="7677" width="14.3984375" style="92" customWidth="1"/>
    <col min="7678" max="7678" width="12.69921875" style="92" customWidth="1"/>
    <col min="7679" max="7679" width="13.8984375" style="92" customWidth="1"/>
    <col min="7680" max="7680" width="14.3984375" style="92" customWidth="1"/>
    <col min="7681" max="7681" width="12.69921875" style="92" customWidth="1"/>
    <col min="7682" max="7684" width="7.3984375" style="92" customWidth="1"/>
    <col min="7685" max="7685" width="10.69921875" style="92" customWidth="1"/>
    <col min="7686" max="7918" width="9.09765625" style="92"/>
    <col min="7919" max="7919" width="6.59765625" style="92" customWidth="1"/>
    <col min="7920" max="7920" width="11.3984375" style="92" customWidth="1"/>
    <col min="7921" max="7921" width="6.8984375" style="92" customWidth="1"/>
    <col min="7922" max="7922" width="16.3984375" style="92" customWidth="1"/>
    <col min="7923" max="7923" width="14.09765625" style="92" customWidth="1"/>
    <col min="7924" max="7924" width="5.3984375" style="92" customWidth="1"/>
    <col min="7925" max="7925" width="44.8984375" style="92" customWidth="1"/>
    <col min="7926" max="7926" width="7.19921875" style="92" customWidth="1"/>
    <col min="7927" max="7927" width="6.3984375" style="92" customWidth="1"/>
    <col min="7928" max="7928" width="11.8984375" style="92" customWidth="1"/>
    <col min="7929" max="7929" width="14.59765625" style="92" customWidth="1"/>
    <col min="7930" max="7930" width="14.3984375" style="92" customWidth="1"/>
    <col min="7931" max="7931" width="12.69921875" style="92" customWidth="1"/>
    <col min="7932" max="7932" width="13.8984375" style="92" customWidth="1"/>
    <col min="7933" max="7933" width="14.3984375" style="92" customWidth="1"/>
    <col min="7934" max="7934" width="12.69921875" style="92" customWidth="1"/>
    <col min="7935" max="7935" width="13.8984375" style="92" customWidth="1"/>
    <col min="7936" max="7936" width="14.3984375" style="92" customWidth="1"/>
    <col min="7937" max="7937" width="12.69921875" style="92" customWidth="1"/>
    <col min="7938" max="7940" width="7.3984375" style="92" customWidth="1"/>
    <col min="7941" max="7941" width="10.69921875" style="92" customWidth="1"/>
    <col min="7942" max="8174" width="9.09765625" style="92"/>
    <col min="8175" max="8175" width="6.59765625" style="92" customWidth="1"/>
    <col min="8176" max="8176" width="11.3984375" style="92" customWidth="1"/>
    <col min="8177" max="8177" width="6.8984375" style="92" customWidth="1"/>
    <col min="8178" max="8178" width="16.3984375" style="92" customWidth="1"/>
    <col min="8179" max="8179" width="14.09765625" style="92" customWidth="1"/>
    <col min="8180" max="8180" width="5.3984375" style="92" customWidth="1"/>
    <col min="8181" max="8181" width="44.8984375" style="92" customWidth="1"/>
    <col min="8182" max="8182" width="7.19921875" style="92" customWidth="1"/>
    <col min="8183" max="8183" width="6.3984375" style="92" customWidth="1"/>
    <col min="8184" max="8184" width="11.8984375" style="92" customWidth="1"/>
    <col min="8185" max="8185" width="14.59765625" style="92" customWidth="1"/>
    <col min="8186" max="8186" width="14.3984375" style="92" customWidth="1"/>
    <col min="8187" max="8187" width="12.69921875" style="92" customWidth="1"/>
    <col min="8188" max="8188" width="13.8984375" style="92" customWidth="1"/>
    <col min="8189" max="8189" width="14.3984375" style="92" customWidth="1"/>
    <col min="8190" max="8190" width="12.69921875" style="92" customWidth="1"/>
    <col min="8191" max="8191" width="13.8984375" style="92" customWidth="1"/>
    <col min="8192" max="8192" width="14.3984375" style="92" customWidth="1"/>
    <col min="8193" max="8193" width="12.69921875" style="92" customWidth="1"/>
    <col min="8194" max="8196" width="7.3984375" style="92" customWidth="1"/>
    <col min="8197" max="8197" width="10.69921875" style="92" customWidth="1"/>
    <col min="8198" max="8430" width="9.09765625" style="92"/>
    <col min="8431" max="8431" width="6.59765625" style="92" customWidth="1"/>
    <col min="8432" max="8432" width="11.3984375" style="92" customWidth="1"/>
    <col min="8433" max="8433" width="6.8984375" style="92" customWidth="1"/>
    <col min="8434" max="8434" width="16.3984375" style="92" customWidth="1"/>
    <col min="8435" max="8435" width="14.09765625" style="92" customWidth="1"/>
    <col min="8436" max="8436" width="5.3984375" style="92" customWidth="1"/>
    <col min="8437" max="8437" width="44.8984375" style="92" customWidth="1"/>
    <col min="8438" max="8438" width="7.19921875" style="92" customWidth="1"/>
    <col min="8439" max="8439" width="6.3984375" style="92" customWidth="1"/>
    <col min="8440" max="8440" width="11.8984375" style="92" customWidth="1"/>
    <col min="8441" max="8441" width="14.59765625" style="92" customWidth="1"/>
    <col min="8442" max="8442" width="14.3984375" style="92" customWidth="1"/>
    <col min="8443" max="8443" width="12.69921875" style="92" customWidth="1"/>
    <col min="8444" max="8444" width="13.8984375" style="92" customWidth="1"/>
    <col min="8445" max="8445" width="14.3984375" style="92" customWidth="1"/>
    <col min="8446" max="8446" width="12.69921875" style="92" customWidth="1"/>
    <col min="8447" max="8447" width="13.8984375" style="92" customWidth="1"/>
    <col min="8448" max="8448" width="14.3984375" style="92" customWidth="1"/>
    <col min="8449" max="8449" width="12.69921875" style="92" customWidth="1"/>
    <col min="8450" max="8452" width="7.3984375" style="92" customWidth="1"/>
    <col min="8453" max="8453" width="10.69921875" style="92" customWidth="1"/>
    <col min="8454" max="8686" width="9.09765625" style="92"/>
    <col min="8687" max="8687" width="6.59765625" style="92" customWidth="1"/>
    <col min="8688" max="8688" width="11.3984375" style="92" customWidth="1"/>
    <col min="8689" max="8689" width="6.8984375" style="92" customWidth="1"/>
    <col min="8690" max="8690" width="16.3984375" style="92" customWidth="1"/>
    <col min="8691" max="8691" width="14.09765625" style="92" customWidth="1"/>
    <col min="8692" max="8692" width="5.3984375" style="92" customWidth="1"/>
    <col min="8693" max="8693" width="44.8984375" style="92" customWidth="1"/>
    <col min="8694" max="8694" width="7.19921875" style="92" customWidth="1"/>
    <col min="8695" max="8695" width="6.3984375" style="92" customWidth="1"/>
    <col min="8696" max="8696" width="11.8984375" style="92" customWidth="1"/>
    <col min="8697" max="8697" width="14.59765625" style="92" customWidth="1"/>
    <col min="8698" max="8698" width="14.3984375" style="92" customWidth="1"/>
    <col min="8699" max="8699" width="12.69921875" style="92" customWidth="1"/>
    <col min="8700" max="8700" width="13.8984375" style="92" customWidth="1"/>
    <col min="8701" max="8701" width="14.3984375" style="92" customWidth="1"/>
    <col min="8702" max="8702" width="12.69921875" style="92" customWidth="1"/>
    <col min="8703" max="8703" width="13.8984375" style="92" customWidth="1"/>
    <col min="8704" max="8704" width="14.3984375" style="92" customWidth="1"/>
    <col min="8705" max="8705" width="12.69921875" style="92" customWidth="1"/>
    <col min="8706" max="8708" width="7.3984375" style="92" customWidth="1"/>
    <col min="8709" max="8709" width="10.69921875" style="92" customWidth="1"/>
    <col min="8710" max="8942" width="9.09765625" style="92"/>
    <col min="8943" max="8943" width="6.59765625" style="92" customWidth="1"/>
    <col min="8944" max="8944" width="11.3984375" style="92" customWidth="1"/>
    <col min="8945" max="8945" width="6.8984375" style="92" customWidth="1"/>
    <col min="8946" max="8946" width="16.3984375" style="92" customWidth="1"/>
    <col min="8947" max="8947" width="14.09765625" style="92" customWidth="1"/>
    <col min="8948" max="8948" width="5.3984375" style="92" customWidth="1"/>
    <col min="8949" max="8949" width="44.8984375" style="92" customWidth="1"/>
    <col min="8950" max="8950" width="7.19921875" style="92" customWidth="1"/>
    <col min="8951" max="8951" width="6.3984375" style="92" customWidth="1"/>
    <col min="8952" max="8952" width="11.8984375" style="92" customWidth="1"/>
    <col min="8953" max="8953" width="14.59765625" style="92" customWidth="1"/>
    <col min="8954" max="8954" width="14.3984375" style="92" customWidth="1"/>
    <col min="8955" max="8955" width="12.69921875" style="92" customWidth="1"/>
    <col min="8956" max="8956" width="13.8984375" style="92" customWidth="1"/>
    <col min="8957" max="8957" width="14.3984375" style="92" customWidth="1"/>
    <col min="8958" max="8958" width="12.69921875" style="92" customWidth="1"/>
    <col min="8959" max="8959" width="13.8984375" style="92" customWidth="1"/>
    <col min="8960" max="8960" width="14.3984375" style="92" customWidth="1"/>
    <col min="8961" max="8961" width="12.69921875" style="92" customWidth="1"/>
    <col min="8962" max="8964" width="7.3984375" style="92" customWidth="1"/>
    <col min="8965" max="8965" width="10.69921875" style="92" customWidth="1"/>
    <col min="8966" max="9198" width="9.09765625" style="92"/>
    <col min="9199" max="9199" width="6.59765625" style="92" customWidth="1"/>
    <col min="9200" max="9200" width="11.3984375" style="92" customWidth="1"/>
    <col min="9201" max="9201" width="6.8984375" style="92" customWidth="1"/>
    <col min="9202" max="9202" width="16.3984375" style="92" customWidth="1"/>
    <col min="9203" max="9203" width="14.09765625" style="92" customWidth="1"/>
    <col min="9204" max="9204" width="5.3984375" style="92" customWidth="1"/>
    <col min="9205" max="9205" width="44.8984375" style="92" customWidth="1"/>
    <col min="9206" max="9206" width="7.19921875" style="92" customWidth="1"/>
    <col min="9207" max="9207" width="6.3984375" style="92" customWidth="1"/>
    <col min="9208" max="9208" width="11.8984375" style="92" customWidth="1"/>
    <col min="9209" max="9209" width="14.59765625" style="92" customWidth="1"/>
    <col min="9210" max="9210" width="14.3984375" style="92" customWidth="1"/>
    <col min="9211" max="9211" width="12.69921875" style="92" customWidth="1"/>
    <col min="9212" max="9212" width="13.8984375" style="92" customWidth="1"/>
    <col min="9213" max="9213" width="14.3984375" style="92" customWidth="1"/>
    <col min="9214" max="9214" width="12.69921875" style="92" customWidth="1"/>
    <col min="9215" max="9215" width="13.8984375" style="92" customWidth="1"/>
    <col min="9216" max="9216" width="14.3984375" style="92" customWidth="1"/>
    <col min="9217" max="9217" width="12.69921875" style="92" customWidth="1"/>
    <col min="9218" max="9220" width="7.3984375" style="92" customWidth="1"/>
    <col min="9221" max="9221" width="10.69921875" style="92" customWidth="1"/>
    <col min="9222" max="9454" width="9.09765625" style="92"/>
    <col min="9455" max="9455" width="6.59765625" style="92" customWidth="1"/>
    <col min="9456" max="9456" width="11.3984375" style="92" customWidth="1"/>
    <col min="9457" max="9457" width="6.8984375" style="92" customWidth="1"/>
    <col min="9458" max="9458" width="16.3984375" style="92" customWidth="1"/>
    <col min="9459" max="9459" width="14.09765625" style="92" customWidth="1"/>
    <col min="9460" max="9460" width="5.3984375" style="92" customWidth="1"/>
    <col min="9461" max="9461" width="44.8984375" style="92" customWidth="1"/>
    <col min="9462" max="9462" width="7.19921875" style="92" customWidth="1"/>
    <col min="9463" max="9463" width="6.3984375" style="92" customWidth="1"/>
    <col min="9464" max="9464" width="11.8984375" style="92" customWidth="1"/>
    <col min="9465" max="9465" width="14.59765625" style="92" customWidth="1"/>
    <col min="9466" max="9466" width="14.3984375" style="92" customWidth="1"/>
    <col min="9467" max="9467" width="12.69921875" style="92" customWidth="1"/>
    <col min="9468" max="9468" width="13.8984375" style="92" customWidth="1"/>
    <col min="9469" max="9469" width="14.3984375" style="92" customWidth="1"/>
    <col min="9470" max="9470" width="12.69921875" style="92" customWidth="1"/>
    <col min="9471" max="9471" width="13.8984375" style="92" customWidth="1"/>
    <col min="9472" max="9472" width="14.3984375" style="92" customWidth="1"/>
    <col min="9473" max="9473" width="12.69921875" style="92" customWidth="1"/>
    <col min="9474" max="9476" width="7.3984375" style="92" customWidth="1"/>
    <col min="9477" max="9477" width="10.69921875" style="92" customWidth="1"/>
    <col min="9478" max="9710" width="9.09765625" style="92"/>
    <col min="9711" max="9711" width="6.59765625" style="92" customWidth="1"/>
    <col min="9712" max="9712" width="11.3984375" style="92" customWidth="1"/>
    <col min="9713" max="9713" width="6.8984375" style="92" customWidth="1"/>
    <col min="9714" max="9714" width="16.3984375" style="92" customWidth="1"/>
    <col min="9715" max="9715" width="14.09765625" style="92" customWidth="1"/>
    <col min="9716" max="9716" width="5.3984375" style="92" customWidth="1"/>
    <col min="9717" max="9717" width="44.8984375" style="92" customWidth="1"/>
    <col min="9718" max="9718" width="7.19921875" style="92" customWidth="1"/>
    <col min="9719" max="9719" width="6.3984375" style="92" customWidth="1"/>
    <col min="9720" max="9720" width="11.8984375" style="92" customWidth="1"/>
    <col min="9721" max="9721" width="14.59765625" style="92" customWidth="1"/>
    <col min="9722" max="9722" width="14.3984375" style="92" customWidth="1"/>
    <col min="9723" max="9723" width="12.69921875" style="92" customWidth="1"/>
    <col min="9724" max="9724" width="13.8984375" style="92" customWidth="1"/>
    <col min="9725" max="9725" width="14.3984375" style="92" customWidth="1"/>
    <col min="9726" max="9726" width="12.69921875" style="92" customWidth="1"/>
    <col min="9727" max="9727" width="13.8984375" style="92" customWidth="1"/>
    <col min="9728" max="9728" width="14.3984375" style="92" customWidth="1"/>
    <col min="9729" max="9729" width="12.69921875" style="92" customWidth="1"/>
    <col min="9730" max="9732" width="7.3984375" style="92" customWidth="1"/>
    <col min="9733" max="9733" width="10.69921875" style="92" customWidth="1"/>
    <col min="9734" max="9966" width="9.09765625" style="92"/>
    <col min="9967" max="9967" width="6.59765625" style="92" customWidth="1"/>
    <col min="9968" max="9968" width="11.3984375" style="92" customWidth="1"/>
    <col min="9969" max="9969" width="6.8984375" style="92" customWidth="1"/>
    <col min="9970" max="9970" width="16.3984375" style="92" customWidth="1"/>
    <col min="9971" max="9971" width="14.09765625" style="92" customWidth="1"/>
    <col min="9972" max="9972" width="5.3984375" style="92" customWidth="1"/>
    <col min="9973" max="9973" width="44.8984375" style="92" customWidth="1"/>
    <col min="9974" max="9974" width="7.19921875" style="92" customWidth="1"/>
    <col min="9975" max="9975" width="6.3984375" style="92" customWidth="1"/>
    <col min="9976" max="9976" width="11.8984375" style="92" customWidth="1"/>
    <col min="9977" max="9977" width="14.59765625" style="92" customWidth="1"/>
    <col min="9978" max="9978" width="14.3984375" style="92" customWidth="1"/>
    <col min="9979" max="9979" width="12.69921875" style="92" customWidth="1"/>
    <col min="9980" max="9980" width="13.8984375" style="92" customWidth="1"/>
    <col min="9981" max="9981" width="14.3984375" style="92" customWidth="1"/>
    <col min="9982" max="9982" width="12.69921875" style="92" customWidth="1"/>
    <col min="9983" max="9983" width="13.8984375" style="92" customWidth="1"/>
    <col min="9984" max="9984" width="14.3984375" style="92" customWidth="1"/>
    <col min="9985" max="9985" width="12.69921875" style="92" customWidth="1"/>
    <col min="9986" max="9988" width="7.3984375" style="92" customWidth="1"/>
    <col min="9989" max="9989" width="10.69921875" style="92" customWidth="1"/>
    <col min="9990" max="10222" width="9.09765625" style="92"/>
    <col min="10223" max="10223" width="6.59765625" style="92" customWidth="1"/>
    <col min="10224" max="10224" width="11.3984375" style="92" customWidth="1"/>
    <col min="10225" max="10225" width="6.8984375" style="92" customWidth="1"/>
    <col min="10226" max="10226" width="16.3984375" style="92" customWidth="1"/>
    <col min="10227" max="10227" width="14.09765625" style="92" customWidth="1"/>
    <col min="10228" max="10228" width="5.3984375" style="92" customWidth="1"/>
    <col min="10229" max="10229" width="44.8984375" style="92" customWidth="1"/>
    <col min="10230" max="10230" width="7.19921875" style="92" customWidth="1"/>
    <col min="10231" max="10231" width="6.3984375" style="92" customWidth="1"/>
    <col min="10232" max="10232" width="11.8984375" style="92" customWidth="1"/>
    <col min="10233" max="10233" width="14.59765625" style="92" customWidth="1"/>
    <col min="10234" max="10234" width="14.3984375" style="92" customWidth="1"/>
    <col min="10235" max="10235" width="12.69921875" style="92" customWidth="1"/>
    <col min="10236" max="10236" width="13.8984375" style="92" customWidth="1"/>
    <col min="10237" max="10237" width="14.3984375" style="92" customWidth="1"/>
    <col min="10238" max="10238" width="12.69921875" style="92" customWidth="1"/>
    <col min="10239" max="10239" width="13.8984375" style="92" customWidth="1"/>
    <col min="10240" max="10240" width="14.3984375" style="92" customWidth="1"/>
    <col min="10241" max="10241" width="12.69921875" style="92" customWidth="1"/>
    <col min="10242" max="10244" width="7.3984375" style="92" customWidth="1"/>
    <col min="10245" max="10245" width="10.69921875" style="92" customWidth="1"/>
    <col min="10246" max="10478" width="9.09765625" style="92"/>
    <col min="10479" max="10479" width="6.59765625" style="92" customWidth="1"/>
    <col min="10480" max="10480" width="11.3984375" style="92" customWidth="1"/>
    <col min="10481" max="10481" width="6.8984375" style="92" customWidth="1"/>
    <col min="10482" max="10482" width="16.3984375" style="92" customWidth="1"/>
    <col min="10483" max="10483" width="14.09765625" style="92" customWidth="1"/>
    <col min="10484" max="10484" width="5.3984375" style="92" customWidth="1"/>
    <col min="10485" max="10485" width="44.8984375" style="92" customWidth="1"/>
    <col min="10486" max="10486" width="7.19921875" style="92" customWidth="1"/>
    <col min="10487" max="10487" width="6.3984375" style="92" customWidth="1"/>
    <col min="10488" max="10488" width="11.8984375" style="92" customWidth="1"/>
    <col min="10489" max="10489" width="14.59765625" style="92" customWidth="1"/>
    <col min="10490" max="10490" width="14.3984375" style="92" customWidth="1"/>
    <col min="10491" max="10491" width="12.69921875" style="92" customWidth="1"/>
    <col min="10492" max="10492" width="13.8984375" style="92" customWidth="1"/>
    <col min="10493" max="10493" width="14.3984375" style="92" customWidth="1"/>
    <col min="10494" max="10494" width="12.69921875" style="92" customWidth="1"/>
    <col min="10495" max="10495" width="13.8984375" style="92" customWidth="1"/>
    <col min="10496" max="10496" width="14.3984375" style="92" customWidth="1"/>
    <col min="10497" max="10497" width="12.69921875" style="92" customWidth="1"/>
    <col min="10498" max="10500" width="7.3984375" style="92" customWidth="1"/>
    <col min="10501" max="10501" width="10.69921875" style="92" customWidth="1"/>
    <col min="10502" max="10734" width="9.09765625" style="92"/>
    <col min="10735" max="10735" width="6.59765625" style="92" customWidth="1"/>
    <col min="10736" max="10736" width="11.3984375" style="92" customWidth="1"/>
    <col min="10737" max="10737" width="6.8984375" style="92" customWidth="1"/>
    <col min="10738" max="10738" width="16.3984375" style="92" customWidth="1"/>
    <col min="10739" max="10739" width="14.09765625" style="92" customWidth="1"/>
    <col min="10740" max="10740" width="5.3984375" style="92" customWidth="1"/>
    <col min="10741" max="10741" width="44.8984375" style="92" customWidth="1"/>
    <col min="10742" max="10742" width="7.19921875" style="92" customWidth="1"/>
    <col min="10743" max="10743" width="6.3984375" style="92" customWidth="1"/>
    <col min="10744" max="10744" width="11.8984375" style="92" customWidth="1"/>
    <col min="10745" max="10745" width="14.59765625" style="92" customWidth="1"/>
    <col min="10746" max="10746" width="14.3984375" style="92" customWidth="1"/>
    <col min="10747" max="10747" width="12.69921875" style="92" customWidth="1"/>
    <col min="10748" max="10748" width="13.8984375" style="92" customWidth="1"/>
    <col min="10749" max="10749" width="14.3984375" style="92" customWidth="1"/>
    <col min="10750" max="10750" width="12.69921875" style="92" customWidth="1"/>
    <col min="10751" max="10751" width="13.8984375" style="92" customWidth="1"/>
    <col min="10752" max="10752" width="14.3984375" style="92" customWidth="1"/>
    <col min="10753" max="10753" width="12.69921875" style="92" customWidth="1"/>
    <col min="10754" max="10756" width="7.3984375" style="92" customWidth="1"/>
    <col min="10757" max="10757" width="10.69921875" style="92" customWidth="1"/>
    <col min="10758" max="10990" width="9.09765625" style="92"/>
    <col min="10991" max="10991" width="6.59765625" style="92" customWidth="1"/>
    <col min="10992" max="10992" width="11.3984375" style="92" customWidth="1"/>
    <col min="10993" max="10993" width="6.8984375" style="92" customWidth="1"/>
    <col min="10994" max="10994" width="16.3984375" style="92" customWidth="1"/>
    <col min="10995" max="10995" width="14.09765625" style="92" customWidth="1"/>
    <col min="10996" max="10996" width="5.3984375" style="92" customWidth="1"/>
    <col min="10997" max="10997" width="44.8984375" style="92" customWidth="1"/>
    <col min="10998" max="10998" width="7.19921875" style="92" customWidth="1"/>
    <col min="10999" max="10999" width="6.3984375" style="92" customWidth="1"/>
    <col min="11000" max="11000" width="11.8984375" style="92" customWidth="1"/>
    <col min="11001" max="11001" width="14.59765625" style="92" customWidth="1"/>
    <col min="11002" max="11002" width="14.3984375" style="92" customWidth="1"/>
    <col min="11003" max="11003" width="12.69921875" style="92" customWidth="1"/>
    <col min="11004" max="11004" width="13.8984375" style="92" customWidth="1"/>
    <col min="11005" max="11005" width="14.3984375" style="92" customWidth="1"/>
    <col min="11006" max="11006" width="12.69921875" style="92" customWidth="1"/>
    <col min="11007" max="11007" width="13.8984375" style="92" customWidth="1"/>
    <col min="11008" max="11008" width="14.3984375" style="92" customWidth="1"/>
    <col min="11009" max="11009" width="12.69921875" style="92" customWidth="1"/>
    <col min="11010" max="11012" width="7.3984375" style="92" customWidth="1"/>
    <col min="11013" max="11013" width="10.69921875" style="92" customWidth="1"/>
    <col min="11014" max="11246" width="9.09765625" style="92"/>
    <col min="11247" max="11247" width="6.59765625" style="92" customWidth="1"/>
    <col min="11248" max="11248" width="11.3984375" style="92" customWidth="1"/>
    <col min="11249" max="11249" width="6.8984375" style="92" customWidth="1"/>
    <col min="11250" max="11250" width="16.3984375" style="92" customWidth="1"/>
    <col min="11251" max="11251" width="14.09765625" style="92" customWidth="1"/>
    <col min="11252" max="11252" width="5.3984375" style="92" customWidth="1"/>
    <col min="11253" max="11253" width="44.8984375" style="92" customWidth="1"/>
    <col min="11254" max="11254" width="7.19921875" style="92" customWidth="1"/>
    <col min="11255" max="11255" width="6.3984375" style="92" customWidth="1"/>
    <col min="11256" max="11256" width="11.8984375" style="92" customWidth="1"/>
    <col min="11257" max="11257" width="14.59765625" style="92" customWidth="1"/>
    <col min="11258" max="11258" width="14.3984375" style="92" customWidth="1"/>
    <col min="11259" max="11259" width="12.69921875" style="92" customWidth="1"/>
    <col min="11260" max="11260" width="13.8984375" style="92" customWidth="1"/>
    <col min="11261" max="11261" width="14.3984375" style="92" customWidth="1"/>
    <col min="11262" max="11262" width="12.69921875" style="92" customWidth="1"/>
    <col min="11263" max="11263" width="13.8984375" style="92" customWidth="1"/>
    <col min="11264" max="11264" width="14.3984375" style="92" customWidth="1"/>
    <col min="11265" max="11265" width="12.69921875" style="92" customWidth="1"/>
    <col min="11266" max="11268" width="7.3984375" style="92" customWidth="1"/>
    <col min="11269" max="11269" width="10.69921875" style="92" customWidth="1"/>
    <col min="11270" max="11502" width="9.09765625" style="92"/>
    <col min="11503" max="11503" width="6.59765625" style="92" customWidth="1"/>
    <col min="11504" max="11504" width="11.3984375" style="92" customWidth="1"/>
    <col min="11505" max="11505" width="6.8984375" style="92" customWidth="1"/>
    <col min="11506" max="11506" width="16.3984375" style="92" customWidth="1"/>
    <col min="11507" max="11507" width="14.09765625" style="92" customWidth="1"/>
    <col min="11508" max="11508" width="5.3984375" style="92" customWidth="1"/>
    <col min="11509" max="11509" width="44.8984375" style="92" customWidth="1"/>
    <col min="11510" max="11510" width="7.19921875" style="92" customWidth="1"/>
    <col min="11511" max="11511" width="6.3984375" style="92" customWidth="1"/>
    <col min="11512" max="11512" width="11.8984375" style="92" customWidth="1"/>
    <col min="11513" max="11513" width="14.59765625" style="92" customWidth="1"/>
    <col min="11514" max="11514" width="14.3984375" style="92" customWidth="1"/>
    <col min="11515" max="11515" width="12.69921875" style="92" customWidth="1"/>
    <col min="11516" max="11516" width="13.8984375" style="92" customWidth="1"/>
    <col min="11517" max="11517" width="14.3984375" style="92" customWidth="1"/>
    <col min="11518" max="11518" width="12.69921875" style="92" customWidth="1"/>
    <col min="11519" max="11519" width="13.8984375" style="92" customWidth="1"/>
    <col min="11520" max="11520" width="14.3984375" style="92" customWidth="1"/>
    <col min="11521" max="11521" width="12.69921875" style="92" customWidth="1"/>
    <col min="11522" max="11524" width="7.3984375" style="92" customWidth="1"/>
    <col min="11525" max="11525" width="10.69921875" style="92" customWidth="1"/>
    <col min="11526" max="11758" width="9.09765625" style="92"/>
    <col min="11759" max="11759" width="6.59765625" style="92" customWidth="1"/>
    <col min="11760" max="11760" width="11.3984375" style="92" customWidth="1"/>
    <col min="11761" max="11761" width="6.8984375" style="92" customWidth="1"/>
    <col min="11762" max="11762" width="16.3984375" style="92" customWidth="1"/>
    <col min="11763" max="11763" width="14.09765625" style="92" customWidth="1"/>
    <col min="11764" max="11764" width="5.3984375" style="92" customWidth="1"/>
    <col min="11765" max="11765" width="44.8984375" style="92" customWidth="1"/>
    <col min="11766" max="11766" width="7.19921875" style="92" customWidth="1"/>
    <col min="11767" max="11767" width="6.3984375" style="92" customWidth="1"/>
    <col min="11768" max="11768" width="11.8984375" style="92" customWidth="1"/>
    <col min="11769" max="11769" width="14.59765625" style="92" customWidth="1"/>
    <col min="11770" max="11770" width="14.3984375" style="92" customWidth="1"/>
    <col min="11771" max="11771" width="12.69921875" style="92" customWidth="1"/>
    <col min="11772" max="11772" width="13.8984375" style="92" customWidth="1"/>
    <col min="11773" max="11773" width="14.3984375" style="92" customWidth="1"/>
    <col min="11774" max="11774" width="12.69921875" style="92" customWidth="1"/>
    <col min="11775" max="11775" width="13.8984375" style="92" customWidth="1"/>
    <col min="11776" max="11776" width="14.3984375" style="92" customWidth="1"/>
    <col min="11777" max="11777" width="12.69921875" style="92" customWidth="1"/>
    <col min="11778" max="11780" width="7.3984375" style="92" customWidth="1"/>
    <col min="11781" max="11781" width="10.69921875" style="92" customWidth="1"/>
    <col min="11782" max="12014" width="9.09765625" style="92"/>
    <col min="12015" max="12015" width="6.59765625" style="92" customWidth="1"/>
    <col min="12016" max="12016" width="11.3984375" style="92" customWidth="1"/>
    <col min="12017" max="12017" width="6.8984375" style="92" customWidth="1"/>
    <col min="12018" max="12018" width="16.3984375" style="92" customWidth="1"/>
    <col min="12019" max="12019" width="14.09765625" style="92" customWidth="1"/>
    <col min="12020" max="12020" width="5.3984375" style="92" customWidth="1"/>
    <col min="12021" max="12021" width="44.8984375" style="92" customWidth="1"/>
    <col min="12022" max="12022" width="7.19921875" style="92" customWidth="1"/>
    <col min="12023" max="12023" width="6.3984375" style="92" customWidth="1"/>
    <col min="12024" max="12024" width="11.8984375" style="92" customWidth="1"/>
    <col min="12025" max="12025" width="14.59765625" style="92" customWidth="1"/>
    <col min="12026" max="12026" width="14.3984375" style="92" customWidth="1"/>
    <col min="12027" max="12027" width="12.69921875" style="92" customWidth="1"/>
    <col min="12028" max="12028" width="13.8984375" style="92" customWidth="1"/>
    <col min="12029" max="12029" width="14.3984375" style="92" customWidth="1"/>
    <col min="12030" max="12030" width="12.69921875" style="92" customWidth="1"/>
    <col min="12031" max="12031" width="13.8984375" style="92" customWidth="1"/>
    <col min="12032" max="12032" width="14.3984375" style="92" customWidth="1"/>
    <col min="12033" max="12033" width="12.69921875" style="92" customWidth="1"/>
    <col min="12034" max="12036" width="7.3984375" style="92" customWidth="1"/>
    <col min="12037" max="12037" width="10.69921875" style="92" customWidth="1"/>
    <col min="12038" max="12270" width="9.09765625" style="92"/>
    <col min="12271" max="12271" width="6.59765625" style="92" customWidth="1"/>
    <col min="12272" max="12272" width="11.3984375" style="92" customWidth="1"/>
    <col min="12273" max="12273" width="6.8984375" style="92" customWidth="1"/>
    <col min="12274" max="12274" width="16.3984375" style="92" customWidth="1"/>
    <col min="12275" max="12275" width="14.09765625" style="92" customWidth="1"/>
    <col min="12276" max="12276" width="5.3984375" style="92" customWidth="1"/>
    <col min="12277" max="12277" width="44.8984375" style="92" customWidth="1"/>
    <col min="12278" max="12278" width="7.19921875" style="92" customWidth="1"/>
    <col min="12279" max="12279" width="6.3984375" style="92" customWidth="1"/>
    <col min="12280" max="12280" width="11.8984375" style="92" customWidth="1"/>
    <col min="12281" max="12281" width="14.59765625" style="92" customWidth="1"/>
    <col min="12282" max="12282" width="14.3984375" style="92" customWidth="1"/>
    <col min="12283" max="12283" width="12.69921875" style="92" customWidth="1"/>
    <col min="12284" max="12284" width="13.8984375" style="92" customWidth="1"/>
    <col min="12285" max="12285" width="14.3984375" style="92" customWidth="1"/>
    <col min="12286" max="12286" width="12.69921875" style="92" customWidth="1"/>
    <col min="12287" max="12287" width="13.8984375" style="92" customWidth="1"/>
    <col min="12288" max="12288" width="14.3984375" style="92" customWidth="1"/>
    <col min="12289" max="12289" width="12.69921875" style="92" customWidth="1"/>
    <col min="12290" max="12292" width="7.3984375" style="92" customWidth="1"/>
    <col min="12293" max="12293" width="10.69921875" style="92" customWidth="1"/>
    <col min="12294" max="12526" width="9.09765625" style="92"/>
    <col min="12527" max="12527" width="6.59765625" style="92" customWidth="1"/>
    <col min="12528" max="12528" width="11.3984375" style="92" customWidth="1"/>
    <col min="12529" max="12529" width="6.8984375" style="92" customWidth="1"/>
    <col min="12530" max="12530" width="16.3984375" style="92" customWidth="1"/>
    <col min="12531" max="12531" width="14.09765625" style="92" customWidth="1"/>
    <col min="12532" max="12532" width="5.3984375" style="92" customWidth="1"/>
    <col min="12533" max="12533" width="44.8984375" style="92" customWidth="1"/>
    <col min="12534" max="12534" width="7.19921875" style="92" customWidth="1"/>
    <col min="12535" max="12535" width="6.3984375" style="92" customWidth="1"/>
    <col min="12536" max="12536" width="11.8984375" style="92" customWidth="1"/>
    <col min="12537" max="12537" width="14.59765625" style="92" customWidth="1"/>
    <col min="12538" max="12538" width="14.3984375" style="92" customWidth="1"/>
    <col min="12539" max="12539" width="12.69921875" style="92" customWidth="1"/>
    <col min="12540" max="12540" width="13.8984375" style="92" customWidth="1"/>
    <col min="12541" max="12541" width="14.3984375" style="92" customWidth="1"/>
    <col min="12542" max="12542" width="12.69921875" style="92" customWidth="1"/>
    <col min="12543" max="12543" width="13.8984375" style="92" customWidth="1"/>
    <col min="12544" max="12544" width="14.3984375" style="92" customWidth="1"/>
    <col min="12545" max="12545" width="12.69921875" style="92" customWidth="1"/>
    <col min="12546" max="12548" width="7.3984375" style="92" customWidth="1"/>
    <col min="12549" max="12549" width="10.69921875" style="92" customWidth="1"/>
    <col min="12550" max="12782" width="9.09765625" style="92"/>
    <col min="12783" max="12783" width="6.59765625" style="92" customWidth="1"/>
    <col min="12784" max="12784" width="11.3984375" style="92" customWidth="1"/>
    <col min="12785" max="12785" width="6.8984375" style="92" customWidth="1"/>
    <col min="12786" max="12786" width="16.3984375" style="92" customWidth="1"/>
    <col min="12787" max="12787" width="14.09765625" style="92" customWidth="1"/>
    <col min="12788" max="12788" width="5.3984375" style="92" customWidth="1"/>
    <col min="12789" max="12789" width="44.8984375" style="92" customWidth="1"/>
    <col min="12790" max="12790" width="7.19921875" style="92" customWidth="1"/>
    <col min="12791" max="12791" width="6.3984375" style="92" customWidth="1"/>
    <col min="12792" max="12792" width="11.8984375" style="92" customWidth="1"/>
    <col min="12793" max="12793" width="14.59765625" style="92" customWidth="1"/>
    <col min="12794" max="12794" width="14.3984375" style="92" customWidth="1"/>
    <col min="12795" max="12795" width="12.69921875" style="92" customWidth="1"/>
    <col min="12796" max="12796" width="13.8984375" style="92" customWidth="1"/>
    <col min="12797" max="12797" width="14.3984375" style="92" customWidth="1"/>
    <col min="12798" max="12798" width="12.69921875" style="92" customWidth="1"/>
    <col min="12799" max="12799" width="13.8984375" style="92" customWidth="1"/>
    <col min="12800" max="12800" width="14.3984375" style="92" customWidth="1"/>
    <col min="12801" max="12801" width="12.69921875" style="92" customWidth="1"/>
    <col min="12802" max="12804" width="7.3984375" style="92" customWidth="1"/>
    <col min="12805" max="12805" width="10.69921875" style="92" customWidth="1"/>
    <col min="12806" max="13038" width="9.09765625" style="92"/>
    <col min="13039" max="13039" width="6.59765625" style="92" customWidth="1"/>
    <col min="13040" max="13040" width="11.3984375" style="92" customWidth="1"/>
    <col min="13041" max="13041" width="6.8984375" style="92" customWidth="1"/>
    <col min="13042" max="13042" width="16.3984375" style="92" customWidth="1"/>
    <col min="13043" max="13043" width="14.09765625" style="92" customWidth="1"/>
    <col min="13044" max="13044" width="5.3984375" style="92" customWidth="1"/>
    <col min="13045" max="13045" width="44.8984375" style="92" customWidth="1"/>
    <col min="13046" max="13046" width="7.19921875" style="92" customWidth="1"/>
    <col min="13047" max="13047" width="6.3984375" style="92" customWidth="1"/>
    <col min="13048" max="13048" width="11.8984375" style="92" customWidth="1"/>
    <col min="13049" max="13049" width="14.59765625" style="92" customWidth="1"/>
    <col min="13050" max="13050" width="14.3984375" style="92" customWidth="1"/>
    <col min="13051" max="13051" width="12.69921875" style="92" customWidth="1"/>
    <col min="13052" max="13052" width="13.8984375" style="92" customWidth="1"/>
    <col min="13053" max="13053" width="14.3984375" style="92" customWidth="1"/>
    <col min="13054" max="13054" width="12.69921875" style="92" customWidth="1"/>
    <col min="13055" max="13055" width="13.8984375" style="92" customWidth="1"/>
    <col min="13056" max="13056" width="14.3984375" style="92" customWidth="1"/>
    <col min="13057" max="13057" width="12.69921875" style="92" customWidth="1"/>
    <col min="13058" max="13060" width="7.3984375" style="92" customWidth="1"/>
    <col min="13061" max="13061" width="10.69921875" style="92" customWidth="1"/>
    <col min="13062" max="13294" width="9.09765625" style="92"/>
    <col min="13295" max="13295" width="6.59765625" style="92" customWidth="1"/>
    <col min="13296" max="13296" width="11.3984375" style="92" customWidth="1"/>
    <col min="13297" max="13297" width="6.8984375" style="92" customWidth="1"/>
    <col min="13298" max="13298" width="16.3984375" style="92" customWidth="1"/>
    <col min="13299" max="13299" width="14.09765625" style="92" customWidth="1"/>
    <col min="13300" max="13300" width="5.3984375" style="92" customWidth="1"/>
    <col min="13301" max="13301" width="44.8984375" style="92" customWidth="1"/>
    <col min="13302" max="13302" width="7.19921875" style="92" customWidth="1"/>
    <col min="13303" max="13303" width="6.3984375" style="92" customWidth="1"/>
    <col min="13304" max="13304" width="11.8984375" style="92" customWidth="1"/>
    <col min="13305" max="13305" width="14.59765625" style="92" customWidth="1"/>
    <col min="13306" max="13306" width="14.3984375" style="92" customWidth="1"/>
    <col min="13307" max="13307" width="12.69921875" style="92" customWidth="1"/>
    <col min="13308" max="13308" width="13.8984375" style="92" customWidth="1"/>
    <col min="13309" max="13309" width="14.3984375" style="92" customWidth="1"/>
    <col min="13310" max="13310" width="12.69921875" style="92" customWidth="1"/>
    <col min="13311" max="13311" width="13.8984375" style="92" customWidth="1"/>
    <col min="13312" max="13312" width="14.3984375" style="92" customWidth="1"/>
    <col min="13313" max="13313" width="12.69921875" style="92" customWidth="1"/>
    <col min="13314" max="13316" width="7.3984375" style="92" customWidth="1"/>
    <col min="13317" max="13317" width="10.69921875" style="92" customWidth="1"/>
    <col min="13318" max="13550" width="9.09765625" style="92"/>
    <col min="13551" max="13551" width="6.59765625" style="92" customWidth="1"/>
    <col min="13552" max="13552" width="11.3984375" style="92" customWidth="1"/>
    <col min="13553" max="13553" width="6.8984375" style="92" customWidth="1"/>
    <col min="13554" max="13554" width="16.3984375" style="92" customWidth="1"/>
    <col min="13555" max="13555" width="14.09765625" style="92" customWidth="1"/>
    <col min="13556" max="13556" width="5.3984375" style="92" customWidth="1"/>
    <col min="13557" max="13557" width="44.8984375" style="92" customWidth="1"/>
    <col min="13558" max="13558" width="7.19921875" style="92" customWidth="1"/>
    <col min="13559" max="13559" width="6.3984375" style="92" customWidth="1"/>
    <col min="13560" max="13560" width="11.8984375" style="92" customWidth="1"/>
    <col min="13561" max="13561" width="14.59765625" style="92" customWidth="1"/>
    <col min="13562" max="13562" width="14.3984375" style="92" customWidth="1"/>
    <col min="13563" max="13563" width="12.69921875" style="92" customWidth="1"/>
    <col min="13564" max="13564" width="13.8984375" style="92" customWidth="1"/>
    <col min="13565" max="13565" width="14.3984375" style="92" customWidth="1"/>
    <col min="13566" max="13566" width="12.69921875" style="92" customWidth="1"/>
    <col min="13567" max="13567" width="13.8984375" style="92" customWidth="1"/>
    <col min="13568" max="13568" width="14.3984375" style="92" customWidth="1"/>
    <col min="13569" max="13569" width="12.69921875" style="92" customWidth="1"/>
    <col min="13570" max="13572" width="7.3984375" style="92" customWidth="1"/>
    <col min="13573" max="13573" width="10.69921875" style="92" customWidth="1"/>
    <col min="13574" max="13806" width="9.09765625" style="92"/>
    <col min="13807" max="13807" width="6.59765625" style="92" customWidth="1"/>
    <col min="13808" max="13808" width="11.3984375" style="92" customWidth="1"/>
    <col min="13809" max="13809" width="6.8984375" style="92" customWidth="1"/>
    <col min="13810" max="13810" width="16.3984375" style="92" customWidth="1"/>
    <col min="13811" max="13811" width="14.09765625" style="92" customWidth="1"/>
    <col min="13812" max="13812" width="5.3984375" style="92" customWidth="1"/>
    <col min="13813" max="13813" width="44.8984375" style="92" customWidth="1"/>
    <col min="13814" max="13814" width="7.19921875" style="92" customWidth="1"/>
    <col min="13815" max="13815" width="6.3984375" style="92" customWidth="1"/>
    <col min="13816" max="13816" width="11.8984375" style="92" customWidth="1"/>
    <col min="13817" max="13817" width="14.59765625" style="92" customWidth="1"/>
    <col min="13818" max="13818" width="14.3984375" style="92" customWidth="1"/>
    <col min="13819" max="13819" width="12.69921875" style="92" customWidth="1"/>
    <col min="13820" max="13820" width="13.8984375" style="92" customWidth="1"/>
    <col min="13821" max="13821" width="14.3984375" style="92" customWidth="1"/>
    <col min="13822" max="13822" width="12.69921875" style="92" customWidth="1"/>
    <col min="13823" max="13823" width="13.8984375" style="92" customWidth="1"/>
    <col min="13824" max="13824" width="14.3984375" style="92" customWidth="1"/>
    <col min="13825" max="13825" width="12.69921875" style="92" customWidth="1"/>
    <col min="13826" max="13828" width="7.3984375" style="92" customWidth="1"/>
    <col min="13829" max="13829" width="10.69921875" style="92" customWidth="1"/>
    <col min="13830" max="14062" width="9.09765625" style="92"/>
    <col min="14063" max="14063" width="6.59765625" style="92" customWidth="1"/>
    <col min="14064" max="14064" width="11.3984375" style="92" customWidth="1"/>
    <col min="14065" max="14065" width="6.8984375" style="92" customWidth="1"/>
    <col min="14066" max="14066" width="16.3984375" style="92" customWidth="1"/>
    <col min="14067" max="14067" width="14.09765625" style="92" customWidth="1"/>
    <col min="14068" max="14068" width="5.3984375" style="92" customWidth="1"/>
    <col min="14069" max="14069" width="44.8984375" style="92" customWidth="1"/>
    <col min="14070" max="14070" width="7.19921875" style="92" customWidth="1"/>
    <col min="14071" max="14071" width="6.3984375" style="92" customWidth="1"/>
    <col min="14072" max="14072" width="11.8984375" style="92" customWidth="1"/>
    <col min="14073" max="14073" width="14.59765625" style="92" customWidth="1"/>
    <col min="14074" max="14074" width="14.3984375" style="92" customWidth="1"/>
    <col min="14075" max="14075" width="12.69921875" style="92" customWidth="1"/>
    <col min="14076" max="14076" width="13.8984375" style="92" customWidth="1"/>
    <col min="14077" max="14077" width="14.3984375" style="92" customWidth="1"/>
    <col min="14078" max="14078" width="12.69921875" style="92" customWidth="1"/>
    <col min="14079" max="14079" width="13.8984375" style="92" customWidth="1"/>
    <col min="14080" max="14080" width="14.3984375" style="92" customWidth="1"/>
    <col min="14081" max="14081" width="12.69921875" style="92" customWidth="1"/>
    <col min="14082" max="14084" width="7.3984375" style="92" customWidth="1"/>
    <col min="14085" max="14085" width="10.69921875" style="92" customWidth="1"/>
    <col min="14086" max="14318" width="9.09765625" style="92"/>
    <col min="14319" max="14319" width="6.59765625" style="92" customWidth="1"/>
    <col min="14320" max="14320" width="11.3984375" style="92" customWidth="1"/>
    <col min="14321" max="14321" width="6.8984375" style="92" customWidth="1"/>
    <col min="14322" max="14322" width="16.3984375" style="92" customWidth="1"/>
    <col min="14323" max="14323" width="14.09765625" style="92" customWidth="1"/>
    <col min="14324" max="14324" width="5.3984375" style="92" customWidth="1"/>
    <col min="14325" max="14325" width="44.8984375" style="92" customWidth="1"/>
    <col min="14326" max="14326" width="7.19921875" style="92" customWidth="1"/>
    <col min="14327" max="14327" width="6.3984375" style="92" customWidth="1"/>
    <col min="14328" max="14328" width="11.8984375" style="92" customWidth="1"/>
    <col min="14329" max="14329" width="14.59765625" style="92" customWidth="1"/>
    <col min="14330" max="14330" width="14.3984375" style="92" customWidth="1"/>
    <col min="14331" max="14331" width="12.69921875" style="92" customWidth="1"/>
    <col min="14332" max="14332" width="13.8984375" style="92" customWidth="1"/>
    <col min="14333" max="14333" width="14.3984375" style="92" customWidth="1"/>
    <col min="14334" max="14334" width="12.69921875" style="92" customWidth="1"/>
    <col min="14335" max="14335" width="13.8984375" style="92" customWidth="1"/>
    <col min="14336" max="14336" width="14.3984375" style="92" customWidth="1"/>
    <col min="14337" max="14337" width="12.69921875" style="92" customWidth="1"/>
    <col min="14338" max="14340" width="7.3984375" style="92" customWidth="1"/>
    <col min="14341" max="14341" width="10.69921875" style="92" customWidth="1"/>
    <col min="14342" max="14574" width="9.09765625" style="92"/>
    <col min="14575" max="14575" width="6.59765625" style="92" customWidth="1"/>
    <col min="14576" max="14576" width="11.3984375" style="92" customWidth="1"/>
    <col min="14577" max="14577" width="6.8984375" style="92" customWidth="1"/>
    <col min="14578" max="14578" width="16.3984375" style="92" customWidth="1"/>
    <col min="14579" max="14579" width="14.09765625" style="92" customWidth="1"/>
    <col min="14580" max="14580" width="5.3984375" style="92" customWidth="1"/>
    <col min="14581" max="14581" width="44.8984375" style="92" customWidth="1"/>
    <col min="14582" max="14582" width="7.19921875" style="92" customWidth="1"/>
    <col min="14583" max="14583" width="6.3984375" style="92" customWidth="1"/>
    <col min="14584" max="14584" width="11.8984375" style="92" customWidth="1"/>
    <col min="14585" max="14585" width="14.59765625" style="92" customWidth="1"/>
    <col min="14586" max="14586" width="14.3984375" style="92" customWidth="1"/>
    <col min="14587" max="14587" width="12.69921875" style="92" customWidth="1"/>
    <col min="14588" max="14588" width="13.8984375" style="92" customWidth="1"/>
    <col min="14589" max="14589" width="14.3984375" style="92" customWidth="1"/>
    <col min="14590" max="14590" width="12.69921875" style="92" customWidth="1"/>
    <col min="14591" max="14591" width="13.8984375" style="92" customWidth="1"/>
    <col min="14592" max="14592" width="14.3984375" style="92" customWidth="1"/>
    <col min="14593" max="14593" width="12.69921875" style="92" customWidth="1"/>
    <col min="14594" max="14596" width="7.3984375" style="92" customWidth="1"/>
    <col min="14597" max="14597" width="10.69921875" style="92" customWidth="1"/>
    <col min="14598" max="14830" width="9.09765625" style="92"/>
    <col min="14831" max="14831" width="6.59765625" style="92" customWidth="1"/>
    <col min="14832" max="14832" width="11.3984375" style="92" customWidth="1"/>
    <col min="14833" max="14833" width="6.8984375" style="92" customWidth="1"/>
    <col min="14834" max="14834" width="16.3984375" style="92" customWidth="1"/>
    <col min="14835" max="14835" width="14.09765625" style="92" customWidth="1"/>
    <col min="14836" max="14836" width="5.3984375" style="92" customWidth="1"/>
    <col min="14837" max="14837" width="44.8984375" style="92" customWidth="1"/>
    <col min="14838" max="14838" width="7.19921875" style="92" customWidth="1"/>
    <col min="14839" max="14839" width="6.3984375" style="92" customWidth="1"/>
    <col min="14840" max="14840" width="11.8984375" style="92" customWidth="1"/>
    <col min="14841" max="14841" width="14.59765625" style="92" customWidth="1"/>
    <col min="14842" max="14842" width="14.3984375" style="92" customWidth="1"/>
    <col min="14843" max="14843" width="12.69921875" style="92" customWidth="1"/>
    <col min="14844" max="14844" width="13.8984375" style="92" customWidth="1"/>
    <col min="14845" max="14845" width="14.3984375" style="92" customWidth="1"/>
    <col min="14846" max="14846" width="12.69921875" style="92" customWidth="1"/>
    <col min="14847" max="14847" width="13.8984375" style="92" customWidth="1"/>
    <col min="14848" max="14848" width="14.3984375" style="92" customWidth="1"/>
    <col min="14849" max="14849" width="12.69921875" style="92" customWidth="1"/>
    <col min="14850" max="14852" width="7.3984375" style="92" customWidth="1"/>
    <col min="14853" max="14853" width="10.69921875" style="92" customWidth="1"/>
    <col min="14854" max="15086" width="9.09765625" style="92"/>
    <col min="15087" max="15087" width="6.59765625" style="92" customWidth="1"/>
    <col min="15088" max="15088" width="11.3984375" style="92" customWidth="1"/>
    <col min="15089" max="15089" width="6.8984375" style="92" customWidth="1"/>
    <col min="15090" max="15090" width="16.3984375" style="92" customWidth="1"/>
    <col min="15091" max="15091" width="14.09765625" style="92" customWidth="1"/>
    <col min="15092" max="15092" width="5.3984375" style="92" customWidth="1"/>
    <col min="15093" max="15093" width="44.8984375" style="92" customWidth="1"/>
    <col min="15094" max="15094" width="7.19921875" style="92" customWidth="1"/>
    <col min="15095" max="15095" width="6.3984375" style="92" customWidth="1"/>
    <col min="15096" max="15096" width="11.8984375" style="92" customWidth="1"/>
    <col min="15097" max="15097" width="14.59765625" style="92" customWidth="1"/>
    <col min="15098" max="15098" width="14.3984375" style="92" customWidth="1"/>
    <col min="15099" max="15099" width="12.69921875" style="92" customWidth="1"/>
    <col min="15100" max="15100" width="13.8984375" style="92" customWidth="1"/>
    <col min="15101" max="15101" width="14.3984375" style="92" customWidth="1"/>
    <col min="15102" max="15102" width="12.69921875" style="92" customWidth="1"/>
    <col min="15103" max="15103" width="13.8984375" style="92" customWidth="1"/>
    <col min="15104" max="15104" width="14.3984375" style="92" customWidth="1"/>
    <col min="15105" max="15105" width="12.69921875" style="92" customWidth="1"/>
    <col min="15106" max="15108" width="7.3984375" style="92" customWidth="1"/>
    <col min="15109" max="15109" width="10.69921875" style="92" customWidth="1"/>
    <col min="15110" max="15342" width="9.09765625" style="92"/>
    <col min="15343" max="15343" width="6.59765625" style="92" customWidth="1"/>
    <col min="15344" max="15344" width="11.3984375" style="92" customWidth="1"/>
    <col min="15345" max="15345" width="6.8984375" style="92" customWidth="1"/>
    <col min="15346" max="15346" width="16.3984375" style="92" customWidth="1"/>
    <col min="15347" max="15347" width="14.09765625" style="92" customWidth="1"/>
    <col min="15348" max="15348" width="5.3984375" style="92" customWidth="1"/>
    <col min="15349" max="15349" width="44.8984375" style="92" customWidth="1"/>
    <col min="15350" max="15350" width="7.19921875" style="92" customWidth="1"/>
    <col min="15351" max="15351" width="6.3984375" style="92" customWidth="1"/>
    <col min="15352" max="15352" width="11.8984375" style="92" customWidth="1"/>
    <col min="15353" max="15353" width="14.59765625" style="92" customWidth="1"/>
    <col min="15354" max="15354" width="14.3984375" style="92" customWidth="1"/>
    <col min="15355" max="15355" width="12.69921875" style="92" customWidth="1"/>
    <col min="15356" max="15356" width="13.8984375" style="92" customWidth="1"/>
    <col min="15357" max="15357" width="14.3984375" style="92" customWidth="1"/>
    <col min="15358" max="15358" width="12.69921875" style="92" customWidth="1"/>
    <col min="15359" max="15359" width="13.8984375" style="92" customWidth="1"/>
    <col min="15360" max="15360" width="14.3984375" style="92" customWidth="1"/>
    <col min="15361" max="15361" width="12.69921875" style="92" customWidth="1"/>
    <col min="15362" max="15364" width="7.3984375" style="92" customWidth="1"/>
    <col min="15365" max="15365" width="10.69921875" style="92" customWidth="1"/>
    <col min="15366" max="15598" width="9.09765625" style="92"/>
    <col min="15599" max="15599" width="6.59765625" style="92" customWidth="1"/>
    <col min="15600" max="15600" width="11.3984375" style="92" customWidth="1"/>
    <col min="15601" max="15601" width="6.8984375" style="92" customWidth="1"/>
    <col min="15602" max="15602" width="16.3984375" style="92" customWidth="1"/>
    <col min="15603" max="15603" width="14.09765625" style="92" customWidth="1"/>
    <col min="15604" max="15604" width="5.3984375" style="92" customWidth="1"/>
    <col min="15605" max="15605" width="44.8984375" style="92" customWidth="1"/>
    <col min="15606" max="15606" width="7.19921875" style="92" customWidth="1"/>
    <col min="15607" max="15607" width="6.3984375" style="92" customWidth="1"/>
    <col min="15608" max="15608" width="11.8984375" style="92" customWidth="1"/>
    <col min="15609" max="15609" width="14.59765625" style="92" customWidth="1"/>
    <col min="15610" max="15610" width="14.3984375" style="92" customWidth="1"/>
    <col min="15611" max="15611" width="12.69921875" style="92" customWidth="1"/>
    <col min="15612" max="15612" width="13.8984375" style="92" customWidth="1"/>
    <col min="15613" max="15613" width="14.3984375" style="92" customWidth="1"/>
    <col min="15614" max="15614" width="12.69921875" style="92" customWidth="1"/>
    <col min="15615" max="15615" width="13.8984375" style="92" customWidth="1"/>
    <col min="15616" max="15616" width="14.3984375" style="92" customWidth="1"/>
    <col min="15617" max="15617" width="12.69921875" style="92" customWidth="1"/>
    <col min="15618" max="15620" width="7.3984375" style="92" customWidth="1"/>
    <col min="15621" max="15621" width="10.69921875" style="92" customWidth="1"/>
    <col min="15622" max="15854" width="9.09765625" style="92"/>
    <col min="15855" max="15855" width="6.59765625" style="92" customWidth="1"/>
    <col min="15856" max="15856" width="11.3984375" style="92" customWidth="1"/>
    <col min="15857" max="15857" width="6.8984375" style="92" customWidth="1"/>
    <col min="15858" max="15858" width="16.3984375" style="92" customWidth="1"/>
    <col min="15859" max="15859" width="14.09765625" style="92" customWidth="1"/>
    <col min="15860" max="15860" width="5.3984375" style="92" customWidth="1"/>
    <col min="15861" max="15861" width="44.8984375" style="92" customWidth="1"/>
    <col min="15862" max="15862" width="7.19921875" style="92" customWidth="1"/>
    <col min="15863" max="15863" width="6.3984375" style="92" customWidth="1"/>
    <col min="15864" max="15864" width="11.8984375" style="92" customWidth="1"/>
    <col min="15865" max="15865" width="14.59765625" style="92" customWidth="1"/>
    <col min="15866" max="15866" width="14.3984375" style="92" customWidth="1"/>
    <col min="15867" max="15867" width="12.69921875" style="92" customWidth="1"/>
    <col min="15868" max="15868" width="13.8984375" style="92" customWidth="1"/>
    <col min="15869" max="15869" width="14.3984375" style="92" customWidth="1"/>
    <col min="15870" max="15870" width="12.69921875" style="92" customWidth="1"/>
    <col min="15871" max="15871" width="13.8984375" style="92" customWidth="1"/>
    <col min="15872" max="15872" width="14.3984375" style="92" customWidth="1"/>
    <col min="15873" max="15873" width="12.69921875" style="92" customWidth="1"/>
    <col min="15874" max="15876" width="7.3984375" style="92" customWidth="1"/>
    <col min="15877" max="15877" width="10.69921875" style="92" customWidth="1"/>
    <col min="15878" max="16110" width="9.09765625" style="92"/>
    <col min="16111" max="16111" width="6.59765625" style="92" customWidth="1"/>
    <col min="16112" max="16112" width="11.3984375" style="92" customWidth="1"/>
    <col min="16113" max="16113" width="6.8984375" style="92" customWidth="1"/>
    <col min="16114" max="16114" width="16.3984375" style="92" customWidth="1"/>
    <col min="16115" max="16115" width="14.09765625" style="92" customWidth="1"/>
    <col min="16116" max="16116" width="5.3984375" style="92" customWidth="1"/>
    <col min="16117" max="16117" width="44.8984375" style="92" customWidth="1"/>
    <col min="16118" max="16118" width="7.19921875" style="92" customWidth="1"/>
    <col min="16119" max="16119" width="6.3984375" style="92" customWidth="1"/>
    <col min="16120" max="16120" width="11.8984375" style="92" customWidth="1"/>
    <col min="16121" max="16121" width="14.59765625" style="92" customWidth="1"/>
    <col min="16122" max="16122" width="14.3984375" style="92" customWidth="1"/>
    <col min="16123" max="16123" width="12.69921875" style="92" customWidth="1"/>
    <col min="16124" max="16124" width="13.8984375" style="92" customWidth="1"/>
    <col min="16125" max="16125" width="14.3984375" style="92" customWidth="1"/>
    <col min="16126" max="16126" width="12.69921875" style="92" customWidth="1"/>
    <col min="16127" max="16127" width="13.8984375" style="92" customWidth="1"/>
    <col min="16128" max="16128" width="14.3984375" style="92" customWidth="1"/>
    <col min="16129" max="16129" width="12.69921875" style="92" customWidth="1"/>
    <col min="16130" max="16132" width="7.3984375" style="92" customWidth="1"/>
    <col min="16133" max="16133" width="10.69921875" style="92" customWidth="1"/>
    <col min="16134" max="16383" width="9.09765625" style="92"/>
    <col min="16384" max="16384" width="9.09765625" style="92" customWidth="1"/>
  </cols>
  <sheetData>
    <row r="1" spans="1:18" x14ac:dyDescent="0.7">
      <c r="A1" s="374" t="s">
        <v>583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88" t="s">
        <v>584</v>
      </c>
      <c r="N1" s="89"/>
      <c r="O1" s="89"/>
      <c r="P1" s="89"/>
    </row>
    <row r="2" spans="1:18" ht="24" customHeight="1" x14ac:dyDescent="0.7">
      <c r="A2" s="375" t="str">
        <f>'1.สรุปรายงานการส่งงบ '!A3:H3</f>
        <v xml:space="preserve">สำหรับเดือน กรกฎาคม   ปีงบประมาณ 2565 (ข้อมูล ณ วันที่ 26 สิงหาคม 2565 เวลา 09.30 น.) 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93"/>
      <c r="N2" s="94"/>
      <c r="O2" s="94"/>
      <c r="P2" s="94"/>
    </row>
    <row r="3" spans="1:18" s="95" customFormat="1" ht="36.75" customHeight="1" x14ac:dyDescent="0.25">
      <c r="A3" s="367" t="s">
        <v>51</v>
      </c>
      <c r="B3" s="367" t="s">
        <v>149</v>
      </c>
      <c r="C3" s="367" t="s">
        <v>150</v>
      </c>
      <c r="D3" s="367" t="s">
        <v>151</v>
      </c>
      <c r="E3" s="367" t="s">
        <v>63</v>
      </c>
      <c r="F3" s="367" t="s">
        <v>152</v>
      </c>
      <c r="G3" s="367" t="s">
        <v>153</v>
      </c>
      <c r="H3" s="369" t="s">
        <v>154</v>
      </c>
      <c r="I3" s="367" t="s">
        <v>155</v>
      </c>
      <c r="J3" s="364" t="s">
        <v>156</v>
      </c>
      <c r="K3" s="365" t="s">
        <v>157</v>
      </c>
      <c r="L3" s="355" t="s">
        <v>579</v>
      </c>
      <c r="M3" s="355" t="s">
        <v>10</v>
      </c>
      <c r="N3" s="352" t="s">
        <v>158</v>
      </c>
      <c r="O3" s="353"/>
      <c r="P3" s="354"/>
      <c r="Q3" s="357" t="s">
        <v>11</v>
      </c>
      <c r="R3" s="351" t="s">
        <v>582</v>
      </c>
    </row>
    <row r="4" spans="1:18" s="95" customFormat="1" ht="55.8" customHeight="1" x14ac:dyDescent="0.25">
      <c r="A4" s="368"/>
      <c r="B4" s="368"/>
      <c r="C4" s="368"/>
      <c r="D4" s="368"/>
      <c r="E4" s="368"/>
      <c r="F4" s="368"/>
      <c r="G4" s="368"/>
      <c r="H4" s="370"/>
      <c r="I4" s="368"/>
      <c r="J4" s="364"/>
      <c r="K4" s="366"/>
      <c r="L4" s="356"/>
      <c r="M4" s="356"/>
      <c r="N4" s="96" t="s">
        <v>159</v>
      </c>
      <c r="O4" s="96" t="s">
        <v>160</v>
      </c>
      <c r="P4" s="96" t="s">
        <v>53</v>
      </c>
      <c r="Q4" s="357"/>
      <c r="R4" s="351"/>
    </row>
    <row r="5" spans="1:18" ht="24.6" customHeight="1" x14ac:dyDescent="0.7">
      <c r="A5" s="97">
        <v>1</v>
      </c>
      <c r="B5" s="98" t="s">
        <v>45</v>
      </c>
      <c r="C5" s="98" t="s">
        <v>161</v>
      </c>
      <c r="D5" s="98" t="s">
        <v>1401</v>
      </c>
      <c r="E5" s="98" t="s">
        <v>162</v>
      </c>
      <c r="F5" s="98" t="s">
        <v>163</v>
      </c>
      <c r="G5" s="98" t="s">
        <v>164</v>
      </c>
      <c r="H5" s="99"/>
      <c r="I5" s="97"/>
      <c r="J5" s="100"/>
      <c r="K5" s="101"/>
      <c r="L5" s="102"/>
      <c r="M5" s="102"/>
      <c r="N5" s="98"/>
      <c r="O5" s="98"/>
      <c r="P5" s="98"/>
    </row>
    <row r="6" spans="1:18" ht="24.6" customHeight="1" x14ac:dyDescent="0.7">
      <c r="A6" s="97">
        <v>2</v>
      </c>
      <c r="B6" s="98" t="s">
        <v>45</v>
      </c>
      <c r="C6" s="98" t="s">
        <v>165</v>
      </c>
      <c r="D6" s="98" t="s">
        <v>1401</v>
      </c>
      <c r="E6" s="98" t="s">
        <v>162</v>
      </c>
      <c r="F6" s="98" t="s">
        <v>166</v>
      </c>
      <c r="G6" s="98" t="s">
        <v>1415</v>
      </c>
      <c r="H6" s="99">
        <v>8185</v>
      </c>
      <c r="I6" s="97">
        <v>5</v>
      </c>
      <c r="J6" s="100">
        <f>บึงกาฬ!F10</f>
        <v>1749333.39</v>
      </c>
      <c r="K6" s="101">
        <f>บึงกาฬ!AK10</f>
        <v>1389813.4</v>
      </c>
      <c r="L6" s="102">
        <f>บึงกาฬ!AL10</f>
        <v>4146150.7699999996</v>
      </c>
      <c r="M6" s="102">
        <f>บึงกาฬ!AM10</f>
        <v>4079077.08</v>
      </c>
      <c r="N6" s="98"/>
      <c r="O6" s="98"/>
      <c r="P6" s="98"/>
      <c r="Q6" s="90">
        <f>L6-M6</f>
        <v>67073.689999999478</v>
      </c>
      <c r="R6" s="91">
        <f>L6/H6</f>
        <v>506.55476725717773</v>
      </c>
    </row>
    <row r="7" spans="1:18" ht="24.6" customHeight="1" x14ac:dyDescent="0.7">
      <c r="A7" s="97">
        <v>3</v>
      </c>
      <c r="B7" s="98" t="s">
        <v>45</v>
      </c>
      <c r="C7" s="98" t="s">
        <v>168</v>
      </c>
      <c r="D7" s="98" t="s">
        <v>1401</v>
      </c>
      <c r="E7" s="98" t="s">
        <v>162</v>
      </c>
      <c r="F7" s="98" t="s">
        <v>166</v>
      </c>
      <c r="G7" s="98" t="s">
        <v>169</v>
      </c>
      <c r="H7" s="99">
        <v>4332</v>
      </c>
      <c r="I7" s="97">
        <v>3</v>
      </c>
      <c r="J7" s="100">
        <f>บึงกาฬ!F11</f>
        <v>1347730.44</v>
      </c>
      <c r="K7" s="101">
        <f>บึงกาฬ!AK11</f>
        <v>1314109.42</v>
      </c>
      <c r="L7" s="102">
        <f>บึงกาฬ!AL11</f>
        <v>2959725.51</v>
      </c>
      <c r="M7" s="102">
        <f>บึงกาฬ!AM11</f>
        <v>2616335.3299999996</v>
      </c>
      <c r="N7" s="98"/>
      <c r="O7" s="98"/>
      <c r="P7" s="98"/>
      <c r="Q7" s="90">
        <f t="shared" ref="Q7:Q70" si="0">L7-M7</f>
        <v>343390.18000000017</v>
      </c>
      <c r="R7" s="91">
        <f t="shared" ref="R7:R70" si="1">L7/H7</f>
        <v>683.22380193905815</v>
      </c>
    </row>
    <row r="8" spans="1:18" ht="24.6" customHeight="1" x14ac:dyDescent="0.7">
      <c r="A8" s="97">
        <v>4</v>
      </c>
      <c r="B8" s="98" t="s">
        <v>45</v>
      </c>
      <c r="C8" s="98" t="s">
        <v>170</v>
      </c>
      <c r="D8" s="98" t="s">
        <v>1401</v>
      </c>
      <c r="E8" s="98" t="s">
        <v>162</v>
      </c>
      <c r="F8" s="98" t="s">
        <v>166</v>
      </c>
      <c r="G8" s="98" t="s">
        <v>171</v>
      </c>
      <c r="H8" s="99">
        <v>2987</v>
      </c>
      <c r="I8" s="97">
        <v>2</v>
      </c>
      <c r="J8" s="100">
        <f>บึงกาฬ!F12</f>
        <v>927311.37</v>
      </c>
      <c r="K8" s="101">
        <f>บึงกาฬ!AK12</f>
        <v>1078044.8199999998</v>
      </c>
      <c r="L8" s="102">
        <f>บึงกาฬ!AL12</f>
        <v>3899120.65</v>
      </c>
      <c r="M8" s="102">
        <f>บึงกาฬ!AM12</f>
        <v>2960458.6599999997</v>
      </c>
      <c r="N8" s="98"/>
      <c r="O8" s="98"/>
      <c r="P8" s="98"/>
      <c r="Q8" s="90">
        <f t="shared" si="0"/>
        <v>938661.99000000022</v>
      </c>
      <c r="R8" s="91">
        <f t="shared" si="1"/>
        <v>1305.3634583193839</v>
      </c>
    </row>
    <row r="9" spans="1:18" ht="24.6" customHeight="1" x14ac:dyDescent="0.7">
      <c r="A9" s="97">
        <v>5</v>
      </c>
      <c r="B9" s="98" t="s">
        <v>45</v>
      </c>
      <c r="C9" s="98" t="s">
        <v>172</v>
      </c>
      <c r="D9" s="98" t="s">
        <v>1401</v>
      </c>
      <c r="E9" s="98" t="s">
        <v>162</v>
      </c>
      <c r="F9" s="98" t="s">
        <v>166</v>
      </c>
      <c r="G9" s="98" t="s">
        <v>173</v>
      </c>
      <c r="H9" s="99">
        <v>2269</v>
      </c>
      <c r="I9" s="97">
        <v>2</v>
      </c>
      <c r="J9" s="100">
        <f>บึงกาฬ!F13</f>
        <v>1255240.75</v>
      </c>
      <c r="K9" s="101">
        <f>บึงกาฬ!AK13</f>
        <v>1349518.99</v>
      </c>
      <c r="L9" s="102">
        <f>บึงกาฬ!AL13</f>
        <v>3011996.96</v>
      </c>
      <c r="M9" s="102">
        <f>บึงกาฬ!AM13</f>
        <v>2625416.15</v>
      </c>
      <c r="N9" s="98"/>
      <c r="O9" s="98"/>
      <c r="P9" s="98"/>
      <c r="Q9" s="90">
        <f t="shared" si="0"/>
        <v>386580.81000000006</v>
      </c>
      <c r="R9" s="91">
        <f t="shared" si="1"/>
        <v>1327.4556897311591</v>
      </c>
    </row>
    <row r="10" spans="1:18" ht="24.6" customHeight="1" x14ac:dyDescent="0.7">
      <c r="A10" s="97">
        <v>6</v>
      </c>
      <c r="B10" s="98" t="s">
        <v>45</v>
      </c>
      <c r="C10" s="98" t="s">
        <v>174</v>
      </c>
      <c r="D10" s="98" t="s">
        <v>1401</v>
      </c>
      <c r="E10" s="98" t="s">
        <v>162</v>
      </c>
      <c r="F10" s="98" t="s">
        <v>166</v>
      </c>
      <c r="G10" s="98" t="s">
        <v>175</v>
      </c>
      <c r="H10" s="99">
        <v>6836</v>
      </c>
      <c r="I10" s="97">
        <v>5</v>
      </c>
      <c r="J10" s="100">
        <f>บึงกาฬ!F14</f>
        <v>1303408.73</v>
      </c>
      <c r="K10" s="101">
        <f>บึงกาฬ!AK14</f>
        <v>1169263.3399999999</v>
      </c>
      <c r="L10" s="102">
        <f>บึงกาฬ!AL14</f>
        <v>4132471.8500000006</v>
      </c>
      <c r="M10" s="102">
        <f>บึงกาฬ!AM14</f>
        <v>3516850.9199999995</v>
      </c>
      <c r="N10" s="98"/>
      <c r="O10" s="98"/>
      <c r="P10" s="98"/>
      <c r="Q10" s="90">
        <f t="shared" si="0"/>
        <v>615620.9300000011</v>
      </c>
      <c r="R10" s="91">
        <f t="shared" si="1"/>
        <v>604.51606933879475</v>
      </c>
    </row>
    <row r="11" spans="1:18" ht="24.6" customHeight="1" x14ac:dyDescent="0.7">
      <c r="A11" s="97">
        <v>7</v>
      </c>
      <c r="B11" s="98" t="s">
        <v>45</v>
      </c>
      <c r="C11" s="98" t="s">
        <v>176</v>
      </c>
      <c r="D11" s="98" t="s">
        <v>1401</v>
      </c>
      <c r="E11" s="98" t="s">
        <v>162</v>
      </c>
      <c r="F11" s="98" t="s">
        <v>166</v>
      </c>
      <c r="G11" s="98" t="s">
        <v>177</v>
      </c>
      <c r="H11" s="99">
        <v>5382</v>
      </c>
      <c r="I11" s="97">
        <v>4</v>
      </c>
      <c r="J11" s="100">
        <f>บึงกาฬ!F15</f>
        <v>723941.21</v>
      </c>
      <c r="K11" s="101">
        <f>บึงกาฬ!AK15</f>
        <v>799487.91</v>
      </c>
      <c r="L11" s="102">
        <f>บึงกาฬ!AL15</f>
        <v>2977894.88</v>
      </c>
      <c r="M11" s="102">
        <f>บึงกาฬ!AM15</f>
        <v>3529747.02</v>
      </c>
      <c r="N11" s="98"/>
      <c r="O11" s="98"/>
      <c r="P11" s="98"/>
      <c r="Q11" s="90">
        <f t="shared" si="0"/>
        <v>-551852.14000000013</v>
      </c>
      <c r="R11" s="91">
        <f t="shared" si="1"/>
        <v>553.30636937941279</v>
      </c>
    </row>
    <row r="12" spans="1:18" ht="24.6" customHeight="1" x14ac:dyDescent="0.7">
      <c r="A12" s="97">
        <v>8</v>
      </c>
      <c r="B12" s="98" t="s">
        <v>45</v>
      </c>
      <c r="C12" s="98" t="s">
        <v>178</v>
      </c>
      <c r="D12" s="98" t="s">
        <v>1401</v>
      </c>
      <c r="E12" s="98" t="s">
        <v>162</v>
      </c>
      <c r="F12" s="98" t="s">
        <v>166</v>
      </c>
      <c r="G12" s="98" t="s">
        <v>179</v>
      </c>
      <c r="H12" s="99">
        <v>5561</v>
      </c>
      <c r="I12" s="97">
        <v>4</v>
      </c>
      <c r="J12" s="100">
        <f>บึงกาฬ!F16</f>
        <v>499527.22</v>
      </c>
      <c r="K12" s="101">
        <f>บึงกาฬ!AK16</f>
        <v>167820.62</v>
      </c>
      <c r="L12" s="102">
        <f>บึงกาฬ!AL16</f>
        <v>1556271.77</v>
      </c>
      <c r="M12" s="102">
        <f>บึงกาฬ!AM16</f>
        <v>1887836.14</v>
      </c>
      <c r="N12" s="98"/>
      <c r="O12" s="98"/>
      <c r="P12" s="98"/>
      <c r="Q12" s="90">
        <f t="shared" si="0"/>
        <v>-331564.36999999988</v>
      </c>
      <c r="R12" s="91">
        <f t="shared" si="1"/>
        <v>279.85466103218846</v>
      </c>
    </row>
    <row r="13" spans="1:18" ht="24.6" customHeight="1" x14ac:dyDescent="0.7">
      <c r="A13" s="97">
        <v>9</v>
      </c>
      <c r="B13" s="98" t="s">
        <v>45</v>
      </c>
      <c r="C13" s="98" t="s">
        <v>180</v>
      </c>
      <c r="D13" s="98" t="s">
        <v>1401</v>
      </c>
      <c r="E13" s="98" t="s">
        <v>162</v>
      </c>
      <c r="F13" s="98" t="s">
        <v>166</v>
      </c>
      <c r="G13" s="98" t="s">
        <v>181</v>
      </c>
      <c r="H13" s="99">
        <v>3976</v>
      </c>
      <c r="I13" s="97">
        <v>3</v>
      </c>
      <c r="J13" s="100">
        <f>บึงกาฬ!F17</f>
        <v>361719.02</v>
      </c>
      <c r="K13" s="101">
        <f>บึงกาฬ!AK17</f>
        <v>242022.30000000005</v>
      </c>
      <c r="L13" s="102">
        <f>บึงกาฬ!AL17</f>
        <v>2308411.5699999998</v>
      </c>
      <c r="M13" s="102">
        <f>บึงกาฬ!AM17</f>
        <v>2116230.67</v>
      </c>
      <c r="N13" s="98"/>
      <c r="O13" s="98"/>
      <c r="P13" s="98"/>
      <c r="Q13" s="90">
        <f t="shared" si="0"/>
        <v>192180.89999999991</v>
      </c>
      <c r="R13" s="91">
        <f t="shared" si="1"/>
        <v>580.5864109657947</v>
      </c>
    </row>
    <row r="14" spans="1:18" ht="24.6" customHeight="1" x14ac:dyDescent="0.7">
      <c r="A14" s="97">
        <v>10</v>
      </c>
      <c r="B14" s="98" t="s">
        <v>45</v>
      </c>
      <c r="C14" s="98" t="s">
        <v>182</v>
      </c>
      <c r="D14" s="98" t="s">
        <v>1401</v>
      </c>
      <c r="E14" s="98" t="s">
        <v>162</v>
      </c>
      <c r="F14" s="98" t="s">
        <v>166</v>
      </c>
      <c r="G14" s="98" t="s">
        <v>183</v>
      </c>
      <c r="H14" s="99">
        <v>2661</v>
      </c>
      <c r="I14" s="97">
        <v>2</v>
      </c>
      <c r="J14" s="100">
        <f>บึงกาฬ!F18</f>
        <v>637067.51</v>
      </c>
      <c r="K14" s="101">
        <f>บึงกาฬ!AK18</f>
        <v>166134.34000000003</v>
      </c>
      <c r="L14" s="102">
        <f>บึงกาฬ!AL18</f>
        <v>3259142.25</v>
      </c>
      <c r="M14" s="102">
        <f>บึงกาฬ!AM18</f>
        <v>2225711.94</v>
      </c>
      <c r="N14" s="98"/>
      <c r="O14" s="98"/>
      <c r="P14" s="98"/>
      <c r="Q14" s="90">
        <f t="shared" si="0"/>
        <v>1033430.31</v>
      </c>
      <c r="R14" s="91">
        <f t="shared" si="1"/>
        <v>1224.7810033821872</v>
      </c>
    </row>
    <row r="15" spans="1:18" ht="24.6" customHeight="1" x14ac:dyDescent="0.7">
      <c r="A15" s="97">
        <v>11</v>
      </c>
      <c r="B15" s="98" t="s">
        <v>45</v>
      </c>
      <c r="C15" s="98" t="s">
        <v>184</v>
      </c>
      <c r="D15" s="98" t="s">
        <v>1401</v>
      </c>
      <c r="E15" s="98" t="s">
        <v>162</v>
      </c>
      <c r="F15" s="98" t="s">
        <v>166</v>
      </c>
      <c r="G15" s="98" t="s">
        <v>185</v>
      </c>
      <c r="H15" s="99">
        <v>4126</v>
      </c>
      <c r="I15" s="97">
        <v>3</v>
      </c>
      <c r="J15" s="100">
        <f>บึงกาฬ!F19</f>
        <v>532509.9</v>
      </c>
      <c r="K15" s="101">
        <f>บึงกาฬ!AK19</f>
        <v>521037.81000000006</v>
      </c>
      <c r="L15" s="102">
        <f>บึงกาฬ!AL19</f>
        <v>3805427.37</v>
      </c>
      <c r="M15" s="102">
        <f>บึงกาฬ!AM19</f>
        <v>3368432.27</v>
      </c>
      <c r="N15" s="98"/>
      <c r="O15" s="98"/>
      <c r="P15" s="98"/>
      <c r="Q15" s="90">
        <f t="shared" si="0"/>
        <v>436995.10000000009</v>
      </c>
      <c r="R15" s="91">
        <f t="shared" si="1"/>
        <v>922.3042583616093</v>
      </c>
    </row>
    <row r="16" spans="1:18" ht="24.6" customHeight="1" x14ac:dyDescent="0.7">
      <c r="A16" s="97">
        <v>12</v>
      </c>
      <c r="B16" s="98" t="s">
        <v>45</v>
      </c>
      <c r="C16" s="98" t="s">
        <v>186</v>
      </c>
      <c r="D16" s="98" t="s">
        <v>1401</v>
      </c>
      <c r="E16" s="98" t="s">
        <v>162</v>
      </c>
      <c r="F16" s="98" t="s">
        <v>166</v>
      </c>
      <c r="G16" s="98" t="s">
        <v>187</v>
      </c>
      <c r="H16" s="99">
        <v>7075</v>
      </c>
      <c r="I16" s="97">
        <v>5</v>
      </c>
      <c r="J16" s="100">
        <f>บึงกาฬ!F20</f>
        <v>505737.19</v>
      </c>
      <c r="K16" s="101">
        <f>บึงกาฬ!AK20</f>
        <v>430758.3299999999</v>
      </c>
      <c r="L16" s="102">
        <f>บึงกาฬ!AL20</f>
        <v>3980824.54</v>
      </c>
      <c r="M16" s="102">
        <f>บึงกาฬ!AM20</f>
        <v>3810057.79</v>
      </c>
      <c r="N16" s="98"/>
      <c r="O16" s="98"/>
      <c r="P16" s="98"/>
      <c r="Q16" s="90">
        <f t="shared" si="0"/>
        <v>170766.75</v>
      </c>
      <c r="R16" s="91">
        <f t="shared" si="1"/>
        <v>562.66071236749121</v>
      </c>
    </row>
    <row r="17" spans="1:18" ht="24.6" customHeight="1" x14ac:dyDescent="0.7">
      <c r="A17" s="97">
        <v>13</v>
      </c>
      <c r="B17" s="98" t="s">
        <v>45</v>
      </c>
      <c r="C17" s="98" t="s">
        <v>188</v>
      </c>
      <c r="D17" s="98" t="s">
        <v>1401</v>
      </c>
      <c r="E17" s="98" t="s">
        <v>162</v>
      </c>
      <c r="F17" s="98" t="s">
        <v>166</v>
      </c>
      <c r="G17" s="98" t="s">
        <v>189</v>
      </c>
      <c r="H17" s="99">
        <v>4195</v>
      </c>
      <c r="I17" s="97">
        <v>3</v>
      </c>
      <c r="J17" s="100">
        <f>บึงกาฬ!F21</f>
        <v>866806.59</v>
      </c>
      <c r="K17" s="101">
        <f>บึงกาฬ!AK21</f>
        <v>558270.71</v>
      </c>
      <c r="L17" s="102">
        <f>บึงกาฬ!AL21</f>
        <v>2550392.6399999997</v>
      </c>
      <c r="M17" s="102">
        <f>บึงกาฬ!AM21</f>
        <v>2856697.2</v>
      </c>
      <c r="N17" s="98"/>
      <c r="O17" s="98"/>
      <c r="P17" s="98"/>
      <c r="Q17" s="90">
        <f t="shared" si="0"/>
        <v>-306304.56000000052</v>
      </c>
      <c r="R17" s="91">
        <f t="shared" si="1"/>
        <v>607.96010488676984</v>
      </c>
    </row>
    <row r="18" spans="1:18" ht="24.6" customHeight="1" x14ac:dyDescent="0.7">
      <c r="A18" s="97">
        <v>14</v>
      </c>
      <c r="B18" s="98" t="s">
        <v>45</v>
      </c>
      <c r="C18" s="98" t="s">
        <v>190</v>
      </c>
      <c r="D18" s="98" t="s">
        <v>1401</v>
      </c>
      <c r="E18" s="98" t="s">
        <v>162</v>
      </c>
      <c r="F18" s="98" t="s">
        <v>166</v>
      </c>
      <c r="G18" s="98" t="s">
        <v>191</v>
      </c>
      <c r="H18" s="99">
        <v>3963</v>
      </c>
      <c r="I18" s="97">
        <v>3</v>
      </c>
      <c r="J18" s="100">
        <f>บึงกาฬ!F22</f>
        <v>1205120.18</v>
      </c>
      <c r="K18" s="101">
        <f>บึงกาฬ!AK22</f>
        <v>755337.65999999992</v>
      </c>
      <c r="L18" s="102">
        <f>บึงกาฬ!AL22</f>
        <v>3043942.77</v>
      </c>
      <c r="M18" s="102">
        <f>บึงกาฬ!AM22</f>
        <v>3041525.03</v>
      </c>
      <c r="N18" s="98"/>
      <c r="O18" s="98"/>
      <c r="P18" s="98"/>
      <c r="Q18" s="90">
        <f t="shared" si="0"/>
        <v>2417.7400000002235</v>
      </c>
      <c r="R18" s="91">
        <f t="shared" si="1"/>
        <v>768.09052990158966</v>
      </c>
    </row>
    <row r="19" spans="1:18" ht="24.6" customHeight="1" x14ac:dyDescent="0.7">
      <c r="A19" s="97">
        <v>15</v>
      </c>
      <c r="B19" s="98" t="s">
        <v>45</v>
      </c>
      <c r="C19" s="98" t="s">
        <v>192</v>
      </c>
      <c r="D19" s="98" t="s">
        <v>1401</v>
      </c>
      <c r="E19" s="98" t="s">
        <v>162</v>
      </c>
      <c r="F19" s="98" t="s">
        <v>166</v>
      </c>
      <c r="G19" s="98" t="s">
        <v>193</v>
      </c>
      <c r="H19" s="99">
        <v>1183</v>
      </c>
      <c r="I19" s="97">
        <v>1</v>
      </c>
      <c r="J19" s="100">
        <f>บึงกาฬ!F23</f>
        <v>794584.49</v>
      </c>
      <c r="K19" s="101">
        <f>บึงกาฬ!AK23</f>
        <v>729322.6399999999</v>
      </c>
      <c r="L19" s="102">
        <f>บึงกาฬ!AL23</f>
        <v>1913089.18</v>
      </c>
      <c r="M19" s="102">
        <f>บึงกาฬ!AM23</f>
        <v>1748430.14</v>
      </c>
      <c r="N19" s="98"/>
      <c r="O19" s="98"/>
      <c r="P19" s="98"/>
      <c r="Q19" s="90">
        <f t="shared" si="0"/>
        <v>164659.04000000004</v>
      </c>
      <c r="R19" s="91">
        <f t="shared" si="1"/>
        <v>1617.1506170752325</v>
      </c>
    </row>
    <row r="20" spans="1:18" s="109" customFormat="1" ht="24.6" customHeight="1" x14ac:dyDescent="0.7">
      <c r="A20" s="103">
        <v>1</v>
      </c>
      <c r="B20" s="104" t="s">
        <v>45</v>
      </c>
      <c r="C20" s="104"/>
      <c r="D20" s="104"/>
      <c r="E20" s="104" t="s">
        <v>63</v>
      </c>
      <c r="F20" s="104"/>
      <c r="G20" s="104" t="s">
        <v>194</v>
      </c>
      <c r="H20" s="105">
        <f>SUM(H5:H19)</f>
        <v>62731</v>
      </c>
      <c r="I20" s="103"/>
      <c r="J20" s="106">
        <f>SUM(J5:J19)</f>
        <v>12710037.989999998</v>
      </c>
      <c r="K20" s="106">
        <f>SUM(K5:K19)</f>
        <v>10670942.289999999</v>
      </c>
      <c r="L20" s="106">
        <f>SUM(L5:L19)</f>
        <v>43544862.710000008</v>
      </c>
      <c r="M20" s="106">
        <f>SUM(M5:M19)</f>
        <v>40382806.340000004</v>
      </c>
      <c r="N20" s="104">
        <v>14</v>
      </c>
      <c r="O20" s="104">
        <v>14</v>
      </c>
      <c r="P20" s="104">
        <f>N20-O20</f>
        <v>0</v>
      </c>
      <c r="Q20" s="107">
        <f t="shared" si="0"/>
        <v>3162056.3700000048</v>
      </c>
      <c r="R20" s="108">
        <f>L20/H20</f>
        <v>694.15221676682995</v>
      </c>
    </row>
    <row r="21" spans="1:18" ht="24.6" customHeight="1" x14ac:dyDescent="0.7">
      <c r="A21" s="97">
        <v>1</v>
      </c>
      <c r="B21" s="98" t="s">
        <v>45</v>
      </c>
      <c r="C21" s="98" t="s">
        <v>165</v>
      </c>
      <c r="D21" s="98" t="s">
        <v>80</v>
      </c>
      <c r="E21" s="98" t="s">
        <v>195</v>
      </c>
      <c r="F21" s="98" t="s">
        <v>196</v>
      </c>
      <c r="G21" s="98" t="s">
        <v>197</v>
      </c>
      <c r="H21" s="99"/>
      <c r="I21" s="97"/>
      <c r="J21" s="100"/>
      <c r="K21" s="101"/>
      <c r="L21" s="102"/>
      <c r="M21" s="102"/>
      <c r="N21" s="98"/>
      <c r="O21" s="98"/>
      <c r="P21" s="98"/>
    </row>
    <row r="22" spans="1:18" ht="24.6" customHeight="1" x14ac:dyDescent="0.7">
      <c r="A22" s="97">
        <v>2</v>
      </c>
      <c r="B22" s="98" t="s">
        <v>45</v>
      </c>
      <c r="C22" s="98" t="s">
        <v>168</v>
      </c>
      <c r="D22" s="98" t="s">
        <v>80</v>
      </c>
      <c r="E22" s="98" t="s">
        <v>195</v>
      </c>
      <c r="F22" s="98" t="s">
        <v>166</v>
      </c>
      <c r="G22" s="98" t="s">
        <v>198</v>
      </c>
      <c r="H22" s="99">
        <v>6164</v>
      </c>
      <c r="I22" s="97">
        <v>5</v>
      </c>
      <c r="J22" s="100">
        <f>บึงกาฬ!F24</f>
        <v>586394.89</v>
      </c>
      <c r="K22" s="101">
        <f>บึงกาฬ!AK24</f>
        <v>596305.42000000004</v>
      </c>
      <c r="L22" s="102">
        <f>บึงกาฬ!AL24</f>
        <v>4456453.0299999993</v>
      </c>
      <c r="M22" s="102">
        <f>บึงกาฬ!AM24</f>
        <v>3904820.7199999997</v>
      </c>
      <c r="N22" s="98"/>
      <c r="O22" s="98"/>
      <c r="P22" s="98"/>
      <c r="Q22" s="90">
        <f t="shared" si="0"/>
        <v>551632.30999999959</v>
      </c>
      <c r="R22" s="91">
        <f t="shared" si="1"/>
        <v>722.98069922128479</v>
      </c>
    </row>
    <row r="23" spans="1:18" ht="24.6" customHeight="1" x14ac:dyDescent="0.7">
      <c r="A23" s="97">
        <v>3</v>
      </c>
      <c r="B23" s="98" t="s">
        <v>45</v>
      </c>
      <c r="C23" s="98" t="s">
        <v>170</v>
      </c>
      <c r="D23" s="98" t="s">
        <v>80</v>
      </c>
      <c r="E23" s="98" t="s">
        <v>195</v>
      </c>
      <c r="F23" s="98" t="s">
        <v>166</v>
      </c>
      <c r="G23" s="98" t="s">
        <v>199</v>
      </c>
      <c r="H23" s="99">
        <v>4337</v>
      </c>
      <c r="I23" s="97">
        <v>3</v>
      </c>
      <c r="J23" s="100">
        <f>บึงกาฬ!F25</f>
        <v>306933.34000000003</v>
      </c>
      <c r="K23" s="101">
        <f>บึงกาฬ!AK25</f>
        <v>321634.28000000003</v>
      </c>
      <c r="L23" s="102">
        <f>บึงกาฬ!AL25</f>
        <v>3840145.4699999997</v>
      </c>
      <c r="M23" s="102">
        <f>บึงกาฬ!AM25</f>
        <v>3382562.29</v>
      </c>
      <c r="N23" s="98"/>
      <c r="O23" s="98"/>
      <c r="P23" s="98"/>
      <c r="Q23" s="90">
        <f t="shared" si="0"/>
        <v>457583.1799999997</v>
      </c>
      <c r="R23" s="91">
        <f t="shared" si="1"/>
        <v>885.43819921604791</v>
      </c>
    </row>
    <row r="24" spans="1:18" ht="24.6" customHeight="1" x14ac:dyDescent="0.7">
      <c r="A24" s="97">
        <v>4</v>
      </c>
      <c r="B24" s="98" t="s">
        <v>45</v>
      </c>
      <c r="C24" s="98" t="s">
        <v>172</v>
      </c>
      <c r="D24" s="98" t="s">
        <v>80</v>
      </c>
      <c r="E24" s="98" t="s">
        <v>195</v>
      </c>
      <c r="F24" s="98" t="s">
        <v>166</v>
      </c>
      <c r="G24" s="98" t="s">
        <v>200</v>
      </c>
      <c r="H24" s="99">
        <v>3695</v>
      </c>
      <c r="I24" s="97">
        <v>3</v>
      </c>
      <c r="J24" s="100">
        <f>บึงกาฬ!F26</f>
        <v>300427.90999999997</v>
      </c>
      <c r="K24" s="101">
        <f>บึงกาฬ!AK26</f>
        <v>2111373.54</v>
      </c>
      <c r="L24" s="102">
        <f>บึงกาฬ!AL26</f>
        <v>2705466.1399999997</v>
      </c>
      <c r="M24" s="102">
        <f>บึงกาฬ!AM26</f>
        <v>1948745.76</v>
      </c>
      <c r="N24" s="98"/>
      <c r="O24" s="98"/>
      <c r="P24" s="98"/>
      <c r="Q24" s="90">
        <f t="shared" si="0"/>
        <v>756720.37999999966</v>
      </c>
      <c r="R24" s="91">
        <f t="shared" si="1"/>
        <v>732.19651962110947</v>
      </c>
    </row>
    <row r="25" spans="1:18" ht="24.6" customHeight="1" x14ac:dyDescent="0.7">
      <c r="A25" s="97">
        <v>5</v>
      </c>
      <c r="B25" s="98" t="s">
        <v>45</v>
      </c>
      <c r="C25" s="98" t="s">
        <v>174</v>
      </c>
      <c r="D25" s="98" t="s">
        <v>80</v>
      </c>
      <c r="E25" s="98" t="s">
        <v>195</v>
      </c>
      <c r="F25" s="98" t="s">
        <v>166</v>
      </c>
      <c r="G25" s="98" t="s">
        <v>201</v>
      </c>
      <c r="H25" s="99">
        <v>4281</v>
      </c>
      <c r="I25" s="97">
        <v>3</v>
      </c>
      <c r="J25" s="100">
        <f>บึงกาฬ!F27</f>
        <v>194511.59</v>
      </c>
      <c r="K25" s="101">
        <f>บึงกาฬ!AK27</f>
        <v>198041.58</v>
      </c>
      <c r="L25" s="102">
        <f>บึงกาฬ!AL27</f>
        <v>180832</v>
      </c>
      <c r="M25" s="102">
        <f>บึงกาฬ!AM27</f>
        <v>250474.6</v>
      </c>
      <c r="N25" s="98"/>
      <c r="O25" s="98"/>
      <c r="P25" s="98"/>
      <c r="Q25" s="90">
        <f t="shared" si="0"/>
        <v>-69642.600000000006</v>
      </c>
      <c r="R25" s="91">
        <f t="shared" si="1"/>
        <v>42.240597991123572</v>
      </c>
    </row>
    <row r="26" spans="1:18" ht="24.6" customHeight="1" x14ac:dyDescent="0.7">
      <c r="A26" s="97">
        <v>6</v>
      </c>
      <c r="B26" s="98" t="s">
        <v>45</v>
      </c>
      <c r="C26" s="98" t="s">
        <v>176</v>
      </c>
      <c r="D26" s="98" t="s">
        <v>80</v>
      </c>
      <c r="E26" s="98" t="s">
        <v>195</v>
      </c>
      <c r="F26" s="98" t="s">
        <v>166</v>
      </c>
      <c r="G26" s="98" t="s">
        <v>202</v>
      </c>
      <c r="H26" s="99">
        <v>2675</v>
      </c>
      <c r="I26" s="97">
        <v>2</v>
      </c>
      <c r="J26" s="100">
        <f>บึงกาฬ!F28</f>
        <v>243368.19</v>
      </c>
      <c r="K26" s="101">
        <f>บึงกาฬ!AK28</f>
        <v>246170.71</v>
      </c>
      <c r="L26" s="102">
        <f>บึงกาฬ!AL28</f>
        <v>1920608.44</v>
      </c>
      <c r="M26" s="102">
        <f>บึงกาฬ!AM28</f>
        <v>1976204.91</v>
      </c>
      <c r="N26" s="98"/>
      <c r="O26" s="98"/>
      <c r="P26" s="98"/>
      <c r="Q26" s="90">
        <f t="shared" si="0"/>
        <v>-55596.469999999972</v>
      </c>
      <c r="R26" s="91">
        <f t="shared" si="1"/>
        <v>717.98446355140186</v>
      </c>
    </row>
    <row r="27" spans="1:18" ht="24.6" customHeight="1" x14ac:dyDescent="0.7">
      <c r="A27" s="97">
        <v>7</v>
      </c>
      <c r="B27" s="98" t="s">
        <v>45</v>
      </c>
      <c r="C27" s="98" t="s">
        <v>178</v>
      </c>
      <c r="D27" s="98" t="s">
        <v>80</v>
      </c>
      <c r="E27" s="98" t="s">
        <v>195</v>
      </c>
      <c r="F27" s="98" t="s">
        <v>166</v>
      </c>
      <c r="G27" s="98" t="s">
        <v>203</v>
      </c>
      <c r="H27" s="99">
        <v>3198</v>
      </c>
      <c r="I27" s="97">
        <v>3</v>
      </c>
      <c r="J27" s="100">
        <f>บึงกาฬ!F29</f>
        <v>280821.11</v>
      </c>
      <c r="K27" s="101">
        <f>บึงกาฬ!AK29</f>
        <v>78090.199999999953</v>
      </c>
      <c r="L27" s="102">
        <f>บึงกาฬ!AL29</f>
        <v>1789124.97</v>
      </c>
      <c r="M27" s="102">
        <f>บึงกาฬ!AM29</f>
        <v>1704977.39</v>
      </c>
      <c r="N27" s="98"/>
      <c r="O27" s="98"/>
      <c r="P27" s="98"/>
      <c r="Q27" s="90">
        <f t="shared" si="0"/>
        <v>84147.580000000075</v>
      </c>
      <c r="R27" s="91">
        <f t="shared" si="1"/>
        <v>559.45121013133212</v>
      </c>
    </row>
    <row r="28" spans="1:18" ht="24.6" customHeight="1" x14ac:dyDescent="0.7">
      <c r="A28" s="97">
        <v>8</v>
      </c>
      <c r="B28" s="98" t="s">
        <v>45</v>
      </c>
      <c r="C28" s="98" t="s">
        <v>180</v>
      </c>
      <c r="D28" s="98" t="s">
        <v>80</v>
      </c>
      <c r="E28" s="98" t="s">
        <v>195</v>
      </c>
      <c r="F28" s="98" t="s">
        <v>166</v>
      </c>
      <c r="G28" s="98" t="s">
        <v>204</v>
      </c>
      <c r="H28" s="99">
        <v>1853</v>
      </c>
      <c r="I28" s="97">
        <v>2</v>
      </c>
      <c r="J28" s="100">
        <f>บึงกาฬ!F30</f>
        <v>814879.5</v>
      </c>
      <c r="K28" s="101">
        <f>บึงกาฬ!AK30</f>
        <v>767599.29</v>
      </c>
      <c r="L28" s="102">
        <f>บึงกาฬ!AL30</f>
        <v>1721052.7100000002</v>
      </c>
      <c r="M28" s="102">
        <f>บึงกาฬ!AM30</f>
        <v>1499645.16</v>
      </c>
      <c r="N28" s="98"/>
      <c r="O28" s="98"/>
      <c r="P28" s="98"/>
      <c r="Q28" s="90">
        <f t="shared" si="0"/>
        <v>221407.55000000028</v>
      </c>
      <c r="R28" s="91">
        <f t="shared" si="1"/>
        <v>928.79261198057213</v>
      </c>
    </row>
    <row r="29" spans="1:18" ht="24.6" customHeight="1" x14ac:dyDescent="0.7">
      <c r="A29" s="97">
        <v>9</v>
      </c>
      <c r="B29" s="98" t="s">
        <v>45</v>
      </c>
      <c r="C29" s="98" t="s">
        <v>182</v>
      </c>
      <c r="D29" s="98" t="s">
        <v>80</v>
      </c>
      <c r="E29" s="98" t="s">
        <v>195</v>
      </c>
      <c r="F29" s="98" t="s">
        <v>166</v>
      </c>
      <c r="G29" s="98" t="s">
        <v>205</v>
      </c>
      <c r="H29" s="99">
        <v>2837</v>
      </c>
      <c r="I29" s="97">
        <v>2</v>
      </c>
      <c r="J29" s="100">
        <f>บึงกาฬ!F31</f>
        <v>473007.27</v>
      </c>
      <c r="K29" s="101">
        <f>บึงกาฬ!AK31</f>
        <v>477757.54000000004</v>
      </c>
      <c r="L29" s="102">
        <f>บึงกาฬ!AL31</f>
        <v>2975364.8600000003</v>
      </c>
      <c r="M29" s="102">
        <f>บึงกาฬ!AM31</f>
        <v>2686432.24</v>
      </c>
      <c r="N29" s="98"/>
      <c r="O29" s="98"/>
      <c r="P29" s="98"/>
      <c r="Q29" s="90">
        <f t="shared" si="0"/>
        <v>288932.62000000011</v>
      </c>
      <c r="R29" s="91">
        <f t="shared" si="1"/>
        <v>1048.7715403595348</v>
      </c>
    </row>
    <row r="30" spans="1:18" ht="24.6" customHeight="1" x14ac:dyDescent="0.7">
      <c r="A30" s="97">
        <v>10</v>
      </c>
      <c r="B30" s="98" t="s">
        <v>45</v>
      </c>
      <c r="C30" s="98" t="s">
        <v>165</v>
      </c>
      <c r="D30" s="98" t="s">
        <v>80</v>
      </c>
      <c r="E30" s="98" t="s">
        <v>195</v>
      </c>
      <c r="F30" s="98" t="s">
        <v>166</v>
      </c>
      <c r="G30" s="98" t="s">
        <v>206</v>
      </c>
      <c r="H30" s="99">
        <v>6949</v>
      </c>
      <c r="I30" s="97">
        <v>5</v>
      </c>
      <c r="J30" s="100">
        <f>บึงกาฬ!F32</f>
        <v>94832.1</v>
      </c>
      <c r="K30" s="101">
        <f>บึงกาฬ!AK32</f>
        <v>98910.1</v>
      </c>
      <c r="L30" s="102">
        <f>บึงกาฬ!AL32</f>
        <v>2930742.42</v>
      </c>
      <c r="M30" s="102">
        <f>บึงกาฬ!AM32</f>
        <v>3205457.34</v>
      </c>
      <c r="N30" s="98"/>
      <c r="O30" s="98"/>
      <c r="P30" s="98"/>
      <c r="Q30" s="90">
        <f t="shared" si="0"/>
        <v>-274714.91999999993</v>
      </c>
      <c r="R30" s="91">
        <f t="shared" si="1"/>
        <v>421.75024032234853</v>
      </c>
    </row>
    <row r="31" spans="1:18" ht="24.6" customHeight="1" x14ac:dyDescent="0.7">
      <c r="A31" s="97">
        <v>11</v>
      </c>
      <c r="B31" s="98" t="s">
        <v>45</v>
      </c>
      <c r="C31" s="98" t="s">
        <v>165</v>
      </c>
      <c r="D31" s="98" t="s">
        <v>80</v>
      </c>
      <c r="E31" s="98" t="s">
        <v>195</v>
      </c>
      <c r="F31" s="98" t="s">
        <v>166</v>
      </c>
      <c r="G31" s="98" t="s">
        <v>207</v>
      </c>
      <c r="H31" s="99">
        <v>5245</v>
      </c>
      <c r="I31" s="97">
        <v>4</v>
      </c>
      <c r="J31" s="100">
        <f>บึงกาฬ!F33</f>
        <v>285961.62</v>
      </c>
      <c r="K31" s="101">
        <f>บึงกาฬ!AK33</f>
        <v>313143.96000000002</v>
      </c>
      <c r="L31" s="102">
        <f>บึงกาฬ!AL33</f>
        <v>1088520.6399999999</v>
      </c>
      <c r="M31" s="102">
        <f>บึงกาฬ!AM33</f>
        <v>752455.86</v>
      </c>
      <c r="N31" s="98"/>
      <c r="O31" s="98"/>
      <c r="P31" s="98"/>
      <c r="Q31" s="90">
        <f t="shared" si="0"/>
        <v>336064.77999999991</v>
      </c>
      <c r="R31" s="91">
        <f t="shared" si="1"/>
        <v>207.53491706387032</v>
      </c>
    </row>
    <row r="32" spans="1:18" ht="24.6" customHeight="1" x14ac:dyDescent="0.7">
      <c r="A32" s="97">
        <v>12</v>
      </c>
      <c r="B32" s="98" t="s">
        <v>45</v>
      </c>
      <c r="C32" s="98" t="s">
        <v>165</v>
      </c>
      <c r="D32" s="98" t="s">
        <v>80</v>
      </c>
      <c r="E32" s="98" t="s">
        <v>195</v>
      </c>
      <c r="F32" s="98" t="s">
        <v>166</v>
      </c>
      <c r="G32" s="98" t="s">
        <v>208</v>
      </c>
      <c r="H32" s="99">
        <v>4916</v>
      </c>
      <c r="I32" s="97">
        <v>4</v>
      </c>
      <c r="J32" s="100">
        <f>บึงกาฬ!F34</f>
        <v>386976.66</v>
      </c>
      <c r="K32" s="101">
        <f>บึงกาฬ!AK34</f>
        <v>590547.22</v>
      </c>
      <c r="L32" s="102">
        <f>บึงกาฬ!AL34</f>
        <v>1645660.51</v>
      </c>
      <c r="M32" s="102">
        <f>บึงกาฬ!AM34</f>
        <v>1765143.12</v>
      </c>
      <c r="N32" s="98"/>
      <c r="O32" s="98"/>
      <c r="P32" s="98"/>
      <c r="Q32" s="90">
        <f t="shared" si="0"/>
        <v>-119482.6100000001</v>
      </c>
      <c r="R32" s="91">
        <f t="shared" si="1"/>
        <v>334.75600284784377</v>
      </c>
    </row>
    <row r="33" spans="1:18" ht="24.6" customHeight="1" x14ac:dyDescent="0.7">
      <c r="A33" s="97">
        <v>13</v>
      </c>
      <c r="B33" s="98" t="s">
        <v>45</v>
      </c>
      <c r="C33" s="98" t="s">
        <v>165</v>
      </c>
      <c r="D33" s="98" t="s">
        <v>80</v>
      </c>
      <c r="E33" s="98" t="s">
        <v>195</v>
      </c>
      <c r="F33" s="98" t="s">
        <v>166</v>
      </c>
      <c r="G33" s="98" t="s">
        <v>209</v>
      </c>
      <c r="H33" s="99">
        <v>1492</v>
      </c>
      <c r="I33" s="97">
        <v>1</v>
      </c>
      <c r="J33" s="100">
        <f>บึงกาฬ!F35</f>
        <v>388688.73</v>
      </c>
      <c r="K33" s="101">
        <f>บึงกาฬ!AK35</f>
        <v>158180.44999999995</v>
      </c>
      <c r="L33" s="102">
        <f>บึงกาฬ!AL35</f>
        <v>1623614.28</v>
      </c>
      <c r="M33" s="102">
        <f>บึงกาฬ!AM35</f>
        <v>1326127.24</v>
      </c>
      <c r="N33" s="98"/>
      <c r="O33" s="98"/>
      <c r="P33" s="98"/>
      <c r="Q33" s="90">
        <f t="shared" si="0"/>
        <v>297487.04000000004</v>
      </c>
      <c r="R33" s="91">
        <f t="shared" si="1"/>
        <v>1088.2133243967828</v>
      </c>
    </row>
    <row r="34" spans="1:18" s="109" customFormat="1" ht="24.6" customHeight="1" x14ac:dyDescent="0.7">
      <c r="A34" s="103">
        <v>2</v>
      </c>
      <c r="B34" s="104" t="s">
        <v>45</v>
      </c>
      <c r="C34" s="104"/>
      <c r="D34" s="104"/>
      <c r="E34" s="104" t="s">
        <v>63</v>
      </c>
      <c r="F34" s="104"/>
      <c r="G34" s="104" t="s">
        <v>210</v>
      </c>
      <c r="H34" s="110">
        <f>SUM(H22:H33)</f>
        <v>47642</v>
      </c>
      <c r="I34" s="103"/>
      <c r="J34" s="106">
        <f>SUM(J21:J33)</f>
        <v>4356802.91</v>
      </c>
      <c r="K34" s="106">
        <f>SUM(K21:K33)</f>
        <v>5957754.29</v>
      </c>
      <c r="L34" s="106">
        <f>SUM(L21:L33)</f>
        <v>26877585.470000003</v>
      </c>
      <c r="M34" s="106">
        <f>SUM(M21:M33)</f>
        <v>24403046.629999999</v>
      </c>
      <c r="N34" s="104">
        <v>12</v>
      </c>
      <c r="O34" s="104">
        <v>12</v>
      </c>
      <c r="P34" s="104">
        <f>N34-O34</f>
        <v>0</v>
      </c>
      <c r="Q34" s="107">
        <f t="shared" si="0"/>
        <v>2474538.8400000036</v>
      </c>
      <c r="R34" s="108">
        <f>L34/H34</f>
        <v>564.15737101716979</v>
      </c>
    </row>
    <row r="35" spans="1:18" ht="24.6" customHeight="1" x14ac:dyDescent="0.7">
      <c r="A35" s="97">
        <v>1</v>
      </c>
      <c r="B35" s="98" t="s">
        <v>45</v>
      </c>
      <c r="C35" s="98" t="s">
        <v>168</v>
      </c>
      <c r="D35" s="98" t="s">
        <v>73</v>
      </c>
      <c r="E35" s="98" t="s">
        <v>211</v>
      </c>
      <c r="F35" s="98" t="s">
        <v>196</v>
      </c>
      <c r="G35" s="98" t="s">
        <v>212</v>
      </c>
      <c r="H35" s="99"/>
      <c r="I35" s="97"/>
      <c r="J35" s="100"/>
      <c r="K35" s="101"/>
      <c r="L35" s="102"/>
      <c r="M35" s="102"/>
      <c r="N35" s="98"/>
      <c r="O35" s="98"/>
      <c r="P35" s="98"/>
    </row>
    <row r="36" spans="1:18" ht="24.6" customHeight="1" x14ac:dyDescent="0.7">
      <c r="A36" s="97">
        <v>2</v>
      </c>
      <c r="B36" s="98" t="s">
        <v>45</v>
      </c>
      <c r="C36" s="98" t="s">
        <v>168</v>
      </c>
      <c r="D36" s="98" t="s">
        <v>73</v>
      </c>
      <c r="E36" s="98" t="s">
        <v>211</v>
      </c>
      <c r="F36" s="98" t="s">
        <v>166</v>
      </c>
      <c r="G36" s="98" t="s">
        <v>213</v>
      </c>
      <c r="H36" s="99">
        <v>6263</v>
      </c>
      <c r="I36" s="97">
        <v>5</v>
      </c>
      <c r="J36" s="100">
        <f>บึงกาฬ!F36</f>
        <v>1370058.63</v>
      </c>
      <c r="K36" s="101">
        <f>บึงกาฬ!AK36</f>
        <v>515844.57999999996</v>
      </c>
      <c r="L36" s="102">
        <f>บึงกาฬ!AL36</f>
        <v>4132151.83</v>
      </c>
      <c r="M36" s="102">
        <f>บึงกาฬ!AM36</f>
        <v>3731711.6300000004</v>
      </c>
      <c r="N36" s="98"/>
      <c r="O36" s="98"/>
      <c r="P36" s="98"/>
      <c r="Q36" s="90">
        <f t="shared" si="0"/>
        <v>400440.19999999972</v>
      </c>
      <c r="R36" s="91">
        <f t="shared" si="1"/>
        <v>659.77196710841451</v>
      </c>
    </row>
    <row r="37" spans="1:18" ht="24.6" customHeight="1" x14ac:dyDescent="0.7">
      <c r="A37" s="97">
        <v>3</v>
      </c>
      <c r="B37" s="98" t="s">
        <v>45</v>
      </c>
      <c r="C37" s="98" t="s">
        <v>168</v>
      </c>
      <c r="D37" s="98" t="s">
        <v>73</v>
      </c>
      <c r="E37" s="98" t="s">
        <v>211</v>
      </c>
      <c r="F37" s="98" t="s">
        <v>166</v>
      </c>
      <c r="G37" s="98" t="s">
        <v>214</v>
      </c>
      <c r="H37" s="99">
        <v>4267</v>
      </c>
      <c r="I37" s="97">
        <v>3</v>
      </c>
      <c r="J37" s="100">
        <f>บึงกาฬ!F37</f>
        <v>359352.07</v>
      </c>
      <c r="K37" s="101">
        <f>บึงกาฬ!AK37</f>
        <v>454782.23</v>
      </c>
      <c r="L37" s="102">
        <f>บึงกาฬ!AL37</f>
        <v>2066329.69</v>
      </c>
      <c r="M37" s="102">
        <f>บึงกาฬ!AM37</f>
        <v>2417333.13</v>
      </c>
      <c r="N37" s="98"/>
      <c r="O37" s="98"/>
      <c r="P37" s="98"/>
      <c r="Q37" s="90">
        <f t="shared" si="0"/>
        <v>-351003.43999999994</v>
      </c>
      <c r="R37" s="91">
        <f t="shared" si="1"/>
        <v>484.25818842277948</v>
      </c>
    </row>
    <row r="38" spans="1:18" ht="24.6" customHeight="1" x14ac:dyDescent="0.7">
      <c r="A38" s="97">
        <v>4</v>
      </c>
      <c r="B38" s="98" t="s">
        <v>45</v>
      </c>
      <c r="C38" s="98" t="s">
        <v>168</v>
      </c>
      <c r="D38" s="98" t="s">
        <v>73</v>
      </c>
      <c r="E38" s="98" t="s">
        <v>211</v>
      </c>
      <c r="F38" s="98" t="s">
        <v>166</v>
      </c>
      <c r="G38" s="98" t="s">
        <v>1398</v>
      </c>
      <c r="H38" s="99">
        <v>5651</v>
      </c>
      <c r="I38" s="97">
        <v>4</v>
      </c>
      <c r="J38" s="100">
        <f>บึงกาฬ!F38</f>
        <v>167223</v>
      </c>
      <c r="K38" s="101">
        <f>บึงกาฬ!AK38</f>
        <v>105973.47</v>
      </c>
      <c r="L38" s="102">
        <f>บึงกาฬ!AL38</f>
        <v>5443534.9299999997</v>
      </c>
      <c r="M38" s="102">
        <f>บึงกาฬ!AM38</f>
        <v>5361564.78</v>
      </c>
      <c r="N38" s="98"/>
      <c r="O38" s="98"/>
      <c r="P38" s="98"/>
      <c r="Q38" s="90">
        <f t="shared" si="0"/>
        <v>81970.149999999441</v>
      </c>
      <c r="R38" s="91">
        <f t="shared" si="1"/>
        <v>963.28701645726414</v>
      </c>
    </row>
    <row r="39" spans="1:18" ht="24.6" customHeight="1" x14ac:dyDescent="0.7">
      <c r="A39" s="97">
        <v>5</v>
      </c>
      <c r="B39" s="98" t="s">
        <v>45</v>
      </c>
      <c r="C39" s="98" t="s">
        <v>168</v>
      </c>
      <c r="D39" s="98" t="s">
        <v>73</v>
      </c>
      <c r="E39" s="98" t="s">
        <v>211</v>
      </c>
      <c r="F39" s="98" t="s">
        <v>166</v>
      </c>
      <c r="G39" s="98" t="s">
        <v>216</v>
      </c>
      <c r="H39" s="99">
        <v>2509</v>
      </c>
      <c r="I39" s="97">
        <v>2</v>
      </c>
      <c r="J39" s="100">
        <f>บึงกาฬ!F39</f>
        <v>809464.48</v>
      </c>
      <c r="K39" s="101">
        <f>บึงกาฬ!AK39</f>
        <v>691949.54999999993</v>
      </c>
      <c r="L39" s="102">
        <f>บึงกาฬ!AL39</f>
        <v>1063204.1200000001</v>
      </c>
      <c r="M39" s="102">
        <f>บึงกาฬ!AM39</f>
        <v>865524.54</v>
      </c>
      <c r="N39" s="98"/>
      <c r="O39" s="98"/>
      <c r="P39" s="98"/>
      <c r="Q39" s="90">
        <f t="shared" si="0"/>
        <v>197679.58000000007</v>
      </c>
      <c r="R39" s="91">
        <f t="shared" si="1"/>
        <v>423.75612594659231</v>
      </c>
    </row>
    <row r="40" spans="1:18" ht="24.6" customHeight="1" x14ac:dyDescent="0.7">
      <c r="A40" s="97">
        <v>6</v>
      </c>
      <c r="B40" s="98" t="s">
        <v>45</v>
      </c>
      <c r="C40" s="98" t="s">
        <v>168</v>
      </c>
      <c r="D40" s="98" t="s">
        <v>73</v>
      </c>
      <c r="E40" s="98" t="s">
        <v>211</v>
      </c>
      <c r="F40" s="98" t="s">
        <v>166</v>
      </c>
      <c r="G40" s="98" t="s">
        <v>217</v>
      </c>
      <c r="H40" s="99">
        <v>2165</v>
      </c>
      <c r="I40" s="97">
        <v>2</v>
      </c>
      <c r="J40" s="100">
        <f>บึงกาฬ!F40</f>
        <v>584060.97</v>
      </c>
      <c r="K40" s="101">
        <f>บึงกาฬ!AK40</f>
        <v>452607.27999999991</v>
      </c>
      <c r="L40" s="102">
        <f>บึงกาฬ!AL40</f>
        <v>2312852.38</v>
      </c>
      <c r="M40" s="102">
        <f>บึงกาฬ!AM40</f>
        <v>2371995.6</v>
      </c>
      <c r="N40" s="98"/>
      <c r="O40" s="98"/>
      <c r="P40" s="98"/>
      <c r="Q40" s="90">
        <f t="shared" si="0"/>
        <v>-59143.220000000205</v>
      </c>
      <c r="R40" s="91">
        <f t="shared" si="1"/>
        <v>1068.2920923787528</v>
      </c>
    </row>
    <row r="41" spans="1:18" ht="24.6" customHeight="1" x14ac:dyDescent="0.7">
      <c r="A41" s="97">
        <v>7</v>
      </c>
      <c r="B41" s="98" t="s">
        <v>45</v>
      </c>
      <c r="C41" s="98" t="s">
        <v>168</v>
      </c>
      <c r="D41" s="98" t="s">
        <v>73</v>
      </c>
      <c r="E41" s="98" t="s">
        <v>211</v>
      </c>
      <c r="F41" s="98" t="s">
        <v>166</v>
      </c>
      <c r="G41" s="98" t="s">
        <v>218</v>
      </c>
      <c r="H41" s="99">
        <v>2535</v>
      </c>
      <c r="I41" s="97">
        <v>2</v>
      </c>
      <c r="J41" s="100">
        <f>บึงกาฬ!F41</f>
        <v>362668.88</v>
      </c>
      <c r="K41" s="101">
        <f>บึงกาฬ!AK41</f>
        <v>516006.92</v>
      </c>
      <c r="L41" s="102">
        <f>บึงกาฬ!AL41</f>
        <v>2036699.3599999999</v>
      </c>
      <c r="M41" s="102">
        <f>บึงกาฬ!AM41</f>
        <v>1954834.1400000001</v>
      </c>
      <c r="N41" s="98"/>
      <c r="O41" s="98"/>
      <c r="P41" s="98"/>
      <c r="Q41" s="90">
        <f t="shared" si="0"/>
        <v>81865.219999999739</v>
      </c>
      <c r="R41" s="91">
        <f t="shared" si="1"/>
        <v>803.43170019723857</v>
      </c>
    </row>
    <row r="42" spans="1:18" ht="24.6" customHeight="1" x14ac:dyDescent="0.7">
      <c r="A42" s="97">
        <v>8</v>
      </c>
      <c r="B42" s="98" t="s">
        <v>45</v>
      </c>
      <c r="C42" s="98" t="s">
        <v>168</v>
      </c>
      <c r="D42" s="98" t="s">
        <v>73</v>
      </c>
      <c r="E42" s="98" t="s">
        <v>211</v>
      </c>
      <c r="F42" s="98" t="s">
        <v>166</v>
      </c>
      <c r="G42" s="98" t="s">
        <v>219</v>
      </c>
      <c r="H42" s="99">
        <v>4564</v>
      </c>
      <c r="I42" s="97">
        <v>4</v>
      </c>
      <c r="J42" s="100">
        <f>บึงกาฬ!F42</f>
        <v>879768.95</v>
      </c>
      <c r="K42" s="101">
        <f>บึงกาฬ!AK42</f>
        <v>848859.94</v>
      </c>
      <c r="L42" s="102">
        <f>บึงกาฬ!AL42</f>
        <v>2899133.25</v>
      </c>
      <c r="M42" s="102">
        <f>บึงกาฬ!AM42</f>
        <v>2398290.58</v>
      </c>
      <c r="N42" s="98"/>
      <c r="O42" s="98"/>
      <c r="P42" s="98"/>
      <c r="Q42" s="90">
        <f t="shared" si="0"/>
        <v>500842.66999999993</v>
      </c>
      <c r="R42" s="91">
        <f t="shared" si="1"/>
        <v>635.21762708150743</v>
      </c>
    </row>
    <row r="43" spans="1:18" ht="24.6" customHeight="1" x14ac:dyDescent="0.7">
      <c r="A43" s="97">
        <v>9</v>
      </c>
      <c r="B43" s="98" t="s">
        <v>45</v>
      </c>
      <c r="C43" s="98" t="s">
        <v>168</v>
      </c>
      <c r="D43" s="98" t="s">
        <v>73</v>
      </c>
      <c r="E43" s="98" t="s">
        <v>211</v>
      </c>
      <c r="F43" s="98" t="s">
        <v>166</v>
      </c>
      <c r="G43" s="98" t="s">
        <v>220</v>
      </c>
      <c r="H43" s="99">
        <v>2825</v>
      </c>
      <c r="I43" s="97">
        <v>2</v>
      </c>
      <c r="J43" s="100">
        <f>บึงกาฬ!F43</f>
        <v>500287.01</v>
      </c>
      <c r="K43" s="101">
        <f>บึงกาฬ!AK43</f>
        <v>686107.55</v>
      </c>
      <c r="L43" s="102">
        <f>บึงกาฬ!AL43</f>
        <v>1825465.43</v>
      </c>
      <c r="M43" s="102">
        <f>บึงกาฬ!AM43</f>
        <v>1865064.27</v>
      </c>
      <c r="N43" s="98"/>
      <c r="O43" s="98"/>
      <c r="P43" s="98"/>
      <c r="Q43" s="90">
        <f t="shared" si="0"/>
        <v>-39598.840000000084</v>
      </c>
      <c r="R43" s="91">
        <f t="shared" si="1"/>
        <v>646.18245309734516</v>
      </c>
    </row>
    <row r="44" spans="1:18" ht="24.6" customHeight="1" x14ac:dyDescent="0.7">
      <c r="A44" s="97">
        <v>10</v>
      </c>
      <c r="B44" s="98" t="s">
        <v>45</v>
      </c>
      <c r="C44" s="98" t="s">
        <v>168</v>
      </c>
      <c r="D44" s="98" t="s">
        <v>73</v>
      </c>
      <c r="E44" s="98" t="s">
        <v>211</v>
      </c>
      <c r="F44" s="98" t="s">
        <v>166</v>
      </c>
      <c r="G44" s="98" t="s">
        <v>221</v>
      </c>
      <c r="H44" s="99">
        <v>3497</v>
      </c>
      <c r="I44" s="97">
        <v>3</v>
      </c>
      <c r="J44" s="100">
        <f>บึงกาฬ!F44</f>
        <v>661923.91</v>
      </c>
      <c r="K44" s="101">
        <f>บึงกาฬ!AK44</f>
        <v>551486.28</v>
      </c>
      <c r="L44" s="102">
        <f>บึงกาฬ!AL44</f>
        <v>2320551.3199999998</v>
      </c>
      <c r="M44" s="102">
        <f>บึงกาฬ!AM44</f>
        <v>2260164.44</v>
      </c>
      <c r="N44" s="98"/>
      <c r="O44" s="98"/>
      <c r="P44" s="98"/>
      <c r="Q44" s="90">
        <f t="shared" si="0"/>
        <v>60386.879999999888</v>
      </c>
      <c r="R44" s="91">
        <f t="shared" si="1"/>
        <v>663.58344867028882</v>
      </c>
    </row>
    <row r="45" spans="1:18" ht="24.6" customHeight="1" x14ac:dyDescent="0.7">
      <c r="A45" s="97">
        <v>11</v>
      </c>
      <c r="B45" s="98" t="s">
        <v>45</v>
      </c>
      <c r="C45" s="98" t="s">
        <v>168</v>
      </c>
      <c r="D45" s="98" t="s">
        <v>73</v>
      </c>
      <c r="E45" s="98" t="s">
        <v>211</v>
      </c>
      <c r="F45" s="98" t="s">
        <v>166</v>
      </c>
      <c r="G45" s="98" t="s">
        <v>222</v>
      </c>
      <c r="H45" s="99">
        <v>4246</v>
      </c>
      <c r="I45" s="97">
        <v>3</v>
      </c>
      <c r="J45" s="100">
        <f>บึงกาฬ!F45</f>
        <v>245615.07</v>
      </c>
      <c r="K45" s="101">
        <f>บึงกาฬ!AK45</f>
        <v>351020.01</v>
      </c>
      <c r="L45" s="102">
        <f>บึงกาฬ!AL45</f>
        <v>3029683.99</v>
      </c>
      <c r="M45" s="102">
        <f>บึงกาฬ!AM45</f>
        <v>2880680.9299999997</v>
      </c>
      <c r="N45" s="98" t="s">
        <v>223</v>
      </c>
      <c r="O45" s="98"/>
      <c r="P45" s="98"/>
      <c r="Q45" s="90">
        <f t="shared" si="0"/>
        <v>149003.06000000052</v>
      </c>
      <c r="R45" s="91">
        <f t="shared" si="1"/>
        <v>713.53838671691005</v>
      </c>
    </row>
    <row r="46" spans="1:18" ht="24.6" customHeight="1" x14ac:dyDescent="0.7">
      <c r="A46" s="97">
        <v>12</v>
      </c>
      <c r="B46" s="98" t="s">
        <v>45</v>
      </c>
      <c r="C46" s="98" t="s">
        <v>168</v>
      </c>
      <c r="D46" s="98" t="s">
        <v>73</v>
      </c>
      <c r="E46" s="98" t="s">
        <v>211</v>
      </c>
      <c r="F46" s="98" t="s">
        <v>166</v>
      </c>
      <c r="G46" s="98" t="s">
        <v>224</v>
      </c>
      <c r="H46" s="99">
        <v>3019</v>
      </c>
      <c r="I46" s="97">
        <v>3</v>
      </c>
      <c r="J46" s="100">
        <f>บึงกาฬ!F46</f>
        <v>354761.99</v>
      </c>
      <c r="K46" s="101">
        <f>บึงกาฬ!AK46</f>
        <v>239826.51</v>
      </c>
      <c r="L46" s="102">
        <f>บึงกาฬ!AL46</f>
        <v>2727479.24</v>
      </c>
      <c r="M46" s="102">
        <f>บึงกาฬ!AM46</f>
        <v>2512344.67</v>
      </c>
      <c r="N46" s="98"/>
      <c r="O46" s="98"/>
      <c r="P46" s="98"/>
      <c r="Q46" s="90">
        <f t="shared" si="0"/>
        <v>215134.5700000003</v>
      </c>
      <c r="R46" s="91">
        <f t="shared" si="1"/>
        <v>903.43797283868844</v>
      </c>
    </row>
    <row r="47" spans="1:18" s="109" customFormat="1" ht="24.6" customHeight="1" x14ac:dyDescent="0.7">
      <c r="A47" s="103">
        <v>3</v>
      </c>
      <c r="B47" s="104" t="s">
        <v>45</v>
      </c>
      <c r="C47" s="104"/>
      <c r="D47" s="104"/>
      <c r="E47" s="104" t="s">
        <v>63</v>
      </c>
      <c r="F47" s="104"/>
      <c r="G47" s="104" t="s">
        <v>225</v>
      </c>
      <c r="H47" s="110">
        <f>SUM(H36:H46)</f>
        <v>41541</v>
      </c>
      <c r="I47" s="103"/>
      <c r="J47" s="106">
        <f>SUM(J35:J46)</f>
        <v>6295184.96</v>
      </c>
      <c r="K47" s="106">
        <f>SUM(K35:K46)</f>
        <v>5414464.3199999994</v>
      </c>
      <c r="L47" s="106">
        <f>SUM(L35:L46)</f>
        <v>29857085.539999999</v>
      </c>
      <c r="M47" s="106">
        <f>SUM(M35:M46)</f>
        <v>28619508.710000001</v>
      </c>
      <c r="N47" s="104">
        <v>11</v>
      </c>
      <c r="O47" s="104">
        <v>11</v>
      </c>
      <c r="P47" s="104">
        <f>N47-O47</f>
        <v>0</v>
      </c>
      <c r="Q47" s="107">
        <f t="shared" si="0"/>
        <v>1237576.8299999982</v>
      </c>
      <c r="R47" s="108">
        <f>L47/H47</f>
        <v>718.73776606244428</v>
      </c>
    </row>
    <row r="48" spans="1:18" ht="24.6" customHeight="1" x14ac:dyDescent="0.7">
      <c r="A48" s="97">
        <v>1</v>
      </c>
      <c r="B48" s="98" t="s">
        <v>45</v>
      </c>
      <c r="C48" s="98" t="s">
        <v>170</v>
      </c>
      <c r="D48" s="98" t="s">
        <v>108</v>
      </c>
      <c r="E48" s="98" t="s">
        <v>226</v>
      </c>
      <c r="F48" s="98" t="s">
        <v>196</v>
      </c>
      <c r="G48" s="98" t="s">
        <v>227</v>
      </c>
      <c r="H48" s="99"/>
      <c r="I48" s="97"/>
      <c r="J48" s="100"/>
      <c r="K48" s="101"/>
      <c r="L48" s="102"/>
      <c r="M48" s="102"/>
      <c r="N48" s="98"/>
      <c r="O48" s="98"/>
      <c r="P48" s="98"/>
    </row>
    <row r="49" spans="1:18" ht="24.6" customHeight="1" x14ac:dyDescent="0.7">
      <c r="A49" s="97">
        <v>2</v>
      </c>
      <c r="B49" s="98" t="s">
        <v>45</v>
      </c>
      <c r="C49" s="98" t="s">
        <v>170</v>
      </c>
      <c r="D49" s="98" t="s">
        <v>108</v>
      </c>
      <c r="E49" s="98" t="s">
        <v>226</v>
      </c>
      <c r="F49" s="98" t="s">
        <v>166</v>
      </c>
      <c r="G49" s="98" t="s">
        <v>228</v>
      </c>
      <c r="H49" s="99">
        <v>2825</v>
      </c>
      <c r="I49" s="97">
        <v>2</v>
      </c>
      <c r="J49" s="100">
        <f>บึงกาฬ!F47</f>
        <v>336881.48</v>
      </c>
      <c r="K49" s="101">
        <f>บึงกาฬ!AK47</f>
        <v>352599.64</v>
      </c>
      <c r="L49" s="102">
        <f>บึงกาฬ!AL47</f>
        <v>1531489.3000000003</v>
      </c>
      <c r="M49" s="102">
        <f>บึงกาฬ!AM47</f>
        <v>1434672.35</v>
      </c>
      <c r="N49" s="98"/>
      <c r="O49" s="98"/>
      <c r="P49" s="98"/>
      <c r="Q49" s="90">
        <f t="shared" si="0"/>
        <v>96816.950000000186</v>
      </c>
      <c r="R49" s="91">
        <f t="shared" si="1"/>
        <v>542.12010619469038</v>
      </c>
    </row>
    <row r="50" spans="1:18" ht="24.6" customHeight="1" x14ac:dyDescent="0.7">
      <c r="A50" s="97">
        <v>3</v>
      </c>
      <c r="B50" s="98" t="s">
        <v>45</v>
      </c>
      <c r="C50" s="98" t="s">
        <v>170</v>
      </c>
      <c r="D50" s="98" t="s">
        <v>108</v>
      </c>
      <c r="E50" s="98" t="s">
        <v>226</v>
      </c>
      <c r="F50" s="98" t="s">
        <v>166</v>
      </c>
      <c r="G50" s="98" t="s">
        <v>229</v>
      </c>
      <c r="H50" s="99">
        <v>3818</v>
      </c>
      <c r="I50" s="97">
        <v>3</v>
      </c>
      <c r="J50" s="100">
        <f>บึงกาฬ!F48</f>
        <v>878655.74</v>
      </c>
      <c r="K50" s="101">
        <f>บึงกาฬ!AK48</f>
        <v>604415.09</v>
      </c>
      <c r="L50" s="102">
        <f>บึงกาฬ!AL48</f>
        <v>2004706.0499999998</v>
      </c>
      <c r="M50" s="102">
        <f>บึงกาฬ!AM48</f>
        <v>1957987.21</v>
      </c>
      <c r="N50" s="98"/>
      <c r="O50" s="98"/>
      <c r="P50" s="98"/>
      <c r="Q50" s="90">
        <f t="shared" si="0"/>
        <v>46718.839999999851</v>
      </c>
      <c r="R50" s="91">
        <f t="shared" si="1"/>
        <v>525.06706390780505</v>
      </c>
    </row>
    <row r="51" spans="1:18" ht="24.6" customHeight="1" x14ac:dyDescent="0.7">
      <c r="A51" s="97">
        <v>4</v>
      </c>
      <c r="B51" s="98" t="s">
        <v>45</v>
      </c>
      <c r="C51" s="98" t="s">
        <v>170</v>
      </c>
      <c r="D51" s="98" t="s">
        <v>108</v>
      </c>
      <c r="E51" s="98" t="s">
        <v>226</v>
      </c>
      <c r="F51" s="98" t="s">
        <v>166</v>
      </c>
      <c r="G51" s="98" t="s">
        <v>230</v>
      </c>
      <c r="H51" s="99">
        <v>2042</v>
      </c>
      <c r="I51" s="97">
        <v>2</v>
      </c>
      <c r="J51" s="100">
        <f>บึงกาฬ!F49</f>
        <v>1166353.1200000001</v>
      </c>
      <c r="K51" s="101">
        <f>บึงกาฬ!AK49</f>
        <v>1129934.32</v>
      </c>
      <c r="L51" s="102">
        <f>บึงกาฬ!AL49</f>
        <v>284022.67000000004</v>
      </c>
      <c r="M51" s="102">
        <f>บึงกาฬ!AM49</f>
        <v>140061.38</v>
      </c>
      <c r="N51" s="98"/>
      <c r="O51" s="98"/>
      <c r="P51" s="98"/>
      <c r="Q51" s="90">
        <f t="shared" si="0"/>
        <v>143961.29000000004</v>
      </c>
      <c r="R51" s="91">
        <f t="shared" si="1"/>
        <v>139.09043584720865</v>
      </c>
    </row>
    <row r="52" spans="1:18" s="109" customFormat="1" ht="24.6" customHeight="1" x14ac:dyDescent="0.7">
      <c r="A52" s="103">
        <v>4</v>
      </c>
      <c r="B52" s="104" t="s">
        <v>45</v>
      </c>
      <c r="C52" s="104"/>
      <c r="D52" s="104"/>
      <c r="E52" s="104" t="s">
        <v>63</v>
      </c>
      <c r="F52" s="104"/>
      <c r="G52" s="104" t="s">
        <v>231</v>
      </c>
      <c r="H52" s="110">
        <f>SUM(H49:H51)</f>
        <v>8685</v>
      </c>
      <c r="I52" s="103"/>
      <c r="J52" s="106">
        <f>SUM(J48:J51)</f>
        <v>2381890.34</v>
      </c>
      <c r="K52" s="106">
        <f>SUM(K48:K51)</f>
        <v>2086949.05</v>
      </c>
      <c r="L52" s="106">
        <f>SUM(L48:L51)</f>
        <v>3820218.02</v>
      </c>
      <c r="M52" s="106">
        <f>SUM(M48:M51)</f>
        <v>3532720.94</v>
      </c>
      <c r="N52" s="104">
        <v>3</v>
      </c>
      <c r="O52" s="104">
        <v>3</v>
      </c>
      <c r="P52" s="104">
        <f>N52-O52</f>
        <v>0</v>
      </c>
      <c r="Q52" s="107">
        <f t="shared" si="0"/>
        <v>287497.08000000007</v>
      </c>
      <c r="R52" s="108">
        <f>L52/H52</f>
        <v>439.86390558434084</v>
      </c>
    </row>
    <row r="53" spans="1:18" ht="24.6" customHeight="1" x14ac:dyDescent="0.7">
      <c r="A53" s="97">
        <v>1</v>
      </c>
      <c r="B53" s="98" t="s">
        <v>45</v>
      </c>
      <c r="C53" s="98" t="s">
        <v>172</v>
      </c>
      <c r="D53" s="98" t="s">
        <v>94</v>
      </c>
      <c r="E53" s="98" t="s">
        <v>232</v>
      </c>
      <c r="F53" s="98" t="s">
        <v>196</v>
      </c>
      <c r="G53" s="98" t="s">
        <v>233</v>
      </c>
      <c r="H53" s="99"/>
      <c r="I53" s="97"/>
      <c r="J53" s="100"/>
      <c r="K53" s="101"/>
      <c r="L53" s="102"/>
      <c r="M53" s="102"/>
      <c r="N53" s="98"/>
      <c r="O53" s="98"/>
      <c r="P53" s="98"/>
    </row>
    <row r="54" spans="1:18" ht="24.6" customHeight="1" x14ac:dyDescent="0.7">
      <c r="A54" s="97">
        <v>2</v>
      </c>
      <c r="B54" s="98" t="s">
        <v>45</v>
      </c>
      <c r="C54" s="98" t="s">
        <v>172</v>
      </c>
      <c r="D54" s="98" t="s">
        <v>94</v>
      </c>
      <c r="E54" s="98" t="s">
        <v>232</v>
      </c>
      <c r="F54" s="98" t="s">
        <v>166</v>
      </c>
      <c r="G54" s="98" t="s">
        <v>234</v>
      </c>
      <c r="H54" s="99">
        <v>2916</v>
      </c>
      <c r="I54" s="97">
        <v>2</v>
      </c>
      <c r="J54" s="100">
        <f>บึงกาฬ!F50</f>
        <v>1297502.53</v>
      </c>
      <c r="K54" s="101">
        <f>บึงกาฬ!AK50</f>
        <v>1307272.97</v>
      </c>
      <c r="L54" s="102">
        <f>บึงกาฬ!AL50</f>
        <v>2395944.8199999998</v>
      </c>
      <c r="M54" s="102">
        <f>บึงกาฬ!AM50</f>
        <v>2002504.26</v>
      </c>
      <c r="N54" s="98"/>
      <c r="O54" s="98"/>
      <c r="P54" s="98"/>
      <c r="Q54" s="90">
        <f t="shared" si="0"/>
        <v>393440.55999999982</v>
      </c>
      <c r="R54" s="91">
        <f t="shared" si="1"/>
        <v>821.65460219478734</v>
      </c>
    </row>
    <row r="55" spans="1:18" ht="24.6" customHeight="1" x14ac:dyDescent="0.7">
      <c r="A55" s="97">
        <v>3</v>
      </c>
      <c r="B55" s="98" t="s">
        <v>45</v>
      </c>
      <c r="C55" s="98" t="s">
        <v>172</v>
      </c>
      <c r="D55" s="98" t="s">
        <v>94</v>
      </c>
      <c r="E55" s="98" t="s">
        <v>232</v>
      </c>
      <c r="F55" s="98" t="s">
        <v>166</v>
      </c>
      <c r="G55" s="98" t="s">
        <v>235</v>
      </c>
      <c r="H55" s="99">
        <v>9798</v>
      </c>
      <c r="I55" s="97">
        <v>5</v>
      </c>
      <c r="J55" s="100">
        <f>บึงกาฬ!F51</f>
        <v>1263091.19</v>
      </c>
      <c r="K55" s="101">
        <f>บึงกาฬ!AK51</f>
        <v>1234365.49</v>
      </c>
      <c r="L55" s="102">
        <f>บึงกาฬ!AL51</f>
        <v>5211437.6899999995</v>
      </c>
      <c r="M55" s="102">
        <f>บึงกาฬ!AM51</f>
        <v>4491186.68</v>
      </c>
      <c r="N55" s="98"/>
      <c r="O55" s="98"/>
      <c r="P55" s="98"/>
      <c r="Q55" s="90">
        <f t="shared" si="0"/>
        <v>720251.00999999978</v>
      </c>
      <c r="R55" s="91">
        <f t="shared" si="1"/>
        <v>531.88790467442334</v>
      </c>
    </row>
    <row r="56" spans="1:18" ht="24.6" customHeight="1" x14ac:dyDescent="0.7">
      <c r="A56" s="97">
        <v>4</v>
      </c>
      <c r="B56" s="98" t="s">
        <v>45</v>
      </c>
      <c r="C56" s="98" t="s">
        <v>172</v>
      </c>
      <c r="D56" s="98" t="s">
        <v>94</v>
      </c>
      <c r="E56" s="98" t="s">
        <v>232</v>
      </c>
      <c r="F56" s="98" t="s">
        <v>166</v>
      </c>
      <c r="G56" s="98" t="s">
        <v>236</v>
      </c>
      <c r="H56" s="99">
        <v>4843</v>
      </c>
      <c r="I56" s="97">
        <v>4</v>
      </c>
      <c r="J56" s="100">
        <f>บึงกาฬ!F52</f>
        <v>926207.96</v>
      </c>
      <c r="K56" s="101">
        <f>บึงกาฬ!AK52</f>
        <v>941116.65</v>
      </c>
      <c r="L56" s="102">
        <f>บึงกาฬ!AL52</f>
        <v>3561008.1399999997</v>
      </c>
      <c r="M56" s="102">
        <f>บึงกาฬ!AM52</f>
        <v>2830818.5</v>
      </c>
      <c r="N56" s="98"/>
      <c r="O56" s="98"/>
      <c r="P56" s="98"/>
      <c r="Q56" s="90">
        <f t="shared" si="0"/>
        <v>730189.63999999966</v>
      </c>
      <c r="R56" s="91">
        <f t="shared" si="1"/>
        <v>735.28972537683251</v>
      </c>
    </row>
    <row r="57" spans="1:18" ht="24.6" customHeight="1" x14ac:dyDescent="0.7">
      <c r="A57" s="97">
        <v>5</v>
      </c>
      <c r="B57" s="98" t="s">
        <v>45</v>
      </c>
      <c r="C57" s="98" t="s">
        <v>172</v>
      </c>
      <c r="D57" s="98" t="s">
        <v>94</v>
      </c>
      <c r="E57" s="98" t="s">
        <v>232</v>
      </c>
      <c r="F57" s="98" t="s">
        <v>166</v>
      </c>
      <c r="G57" s="98" t="s">
        <v>237</v>
      </c>
      <c r="H57" s="99">
        <v>5611</v>
      </c>
      <c r="I57" s="97">
        <v>4</v>
      </c>
      <c r="J57" s="100">
        <f>บึงกาฬ!F53</f>
        <v>1717775.78</v>
      </c>
      <c r="K57" s="101">
        <f>บึงกาฬ!AK53</f>
        <v>1421920.48</v>
      </c>
      <c r="L57" s="102">
        <f>บึงกาฬ!AL53</f>
        <v>3433175.21</v>
      </c>
      <c r="M57" s="102">
        <f>บึงกาฬ!AM53</f>
        <v>3115876.3400000003</v>
      </c>
      <c r="N57" s="98"/>
      <c r="O57" s="98"/>
      <c r="P57" s="98"/>
      <c r="Q57" s="90">
        <f t="shared" si="0"/>
        <v>317298.86999999965</v>
      </c>
      <c r="R57" s="91">
        <f t="shared" si="1"/>
        <v>611.8651238638389</v>
      </c>
    </row>
    <row r="58" spans="1:18" s="109" customFormat="1" ht="24.6" customHeight="1" x14ac:dyDescent="0.7">
      <c r="A58" s="103">
        <v>5</v>
      </c>
      <c r="B58" s="104" t="s">
        <v>45</v>
      </c>
      <c r="C58" s="104"/>
      <c r="D58" s="104"/>
      <c r="E58" s="104" t="s">
        <v>63</v>
      </c>
      <c r="F58" s="104"/>
      <c r="G58" s="104" t="s">
        <v>238</v>
      </c>
      <c r="H58" s="110">
        <f>SUM(H54:H57)</f>
        <v>23168</v>
      </c>
      <c r="I58" s="103"/>
      <c r="J58" s="106">
        <f>SUM(J53:J57)</f>
        <v>5204577.46</v>
      </c>
      <c r="K58" s="106">
        <f>SUM(K53:K57)</f>
        <v>4904675.59</v>
      </c>
      <c r="L58" s="106">
        <f>SUM(L53:L57)</f>
        <v>14601565.859999999</v>
      </c>
      <c r="M58" s="106">
        <f>SUM(M53:M57)</f>
        <v>12440385.779999999</v>
      </c>
      <c r="N58" s="104">
        <v>4</v>
      </c>
      <c r="O58" s="104">
        <v>4</v>
      </c>
      <c r="P58" s="104">
        <f>N58-O58</f>
        <v>0</v>
      </c>
      <c r="Q58" s="107">
        <f t="shared" si="0"/>
        <v>2161180.08</v>
      </c>
      <c r="R58" s="108">
        <f>L58/H58</f>
        <v>630.24714520027624</v>
      </c>
    </row>
    <row r="59" spans="1:18" ht="24.6" customHeight="1" x14ac:dyDescent="0.7">
      <c r="A59" s="97">
        <v>1</v>
      </c>
      <c r="B59" s="98" t="s">
        <v>45</v>
      </c>
      <c r="C59" s="98" t="s">
        <v>174</v>
      </c>
      <c r="D59" s="98" t="s">
        <v>87</v>
      </c>
      <c r="E59" s="98" t="s">
        <v>239</v>
      </c>
      <c r="F59" s="98" t="s">
        <v>196</v>
      </c>
      <c r="G59" s="98" t="s">
        <v>240</v>
      </c>
      <c r="H59" s="99"/>
      <c r="I59" s="97"/>
      <c r="J59" s="100"/>
      <c r="K59" s="101"/>
      <c r="L59" s="102"/>
      <c r="M59" s="102"/>
      <c r="N59" s="98"/>
      <c r="O59" s="98"/>
      <c r="P59" s="98"/>
    </row>
    <row r="60" spans="1:18" s="117" customFormat="1" ht="24.6" customHeight="1" x14ac:dyDescent="0.7">
      <c r="A60" s="111">
        <v>2</v>
      </c>
      <c r="B60" s="112" t="s">
        <v>45</v>
      </c>
      <c r="C60" s="112" t="s">
        <v>174</v>
      </c>
      <c r="D60" s="112" t="s">
        <v>87</v>
      </c>
      <c r="E60" s="112" t="s">
        <v>239</v>
      </c>
      <c r="F60" s="112" t="s">
        <v>166</v>
      </c>
      <c r="G60" s="301" t="s">
        <v>241</v>
      </c>
      <c r="H60" s="113">
        <v>2845</v>
      </c>
      <c r="I60" s="111">
        <v>2</v>
      </c>
      <c r="J60" s="102">
        <f>บึงกาฬ!F54</f>
        <v>1630847.88</v>
      </c>
      <c r="K60" s="114">
        <f>บึงกาฬ!AK54</f>
        <v>1730979.92</v>
      </c>
      <c r="L60" s="102">
        <f>บึงกาฬ!AL54</f>
        <v>2917785.91</v>
      </c>
      <c r="M60" s="102">
        <f>บึงกาฬ!AM54</f>
        <v>2472198.69</v>
      </c>
      <c r="N60" s="112"/>
      <c r="O60" s="112"/>
      <c r="P60" s="112"/>
      <c r="Q60" s="115">
        <f t="shared" si="0"/>
        <v>445587.2200000002</v>
      </c>
      <c r="R60" s="116">
        <f t="shared" si="1"/>
        <v>1025.5837996485061</v>
      </c>
    </row>
    <row r="61" spans="1:18" ht="24.6" customHeight="1" x14ac:dyDescent="0.7">
      <c r="A61" s="97">
        <v>3</v>
      </c>
      <c r="B61" s="98" t="s">
        <v>45</v>
      </c>
      <c r="C61" s="98" t="s">
        <v>174</v>
      </c>
      <c r="D61" s="98" t="s">
        <v>87</v>
      </c>
      <c r="E61" s="98" t="s">
        <v>239</v>
      </c>
      <c r="F61" s="98" t="s">
        <v>166</v>
      </c>
      <c r="G61" s="298" t="s">
        <v>242</v>
      </c>
      <c r="H61" s="99">
        <v>4775</v>
      </c>
      <c r="I61" s="97">
        <v>4</v>
      </c>
      <c r="J61" s="102">
        <f>บึงกาฬ!F55</f>
        <v>1900942.07</v>
      </c>
      <c r="K61" s="114">
        <f>บึงกาฬ!AK55</f>
        <v>-329395.18000000017</v>
      </c>
      <c r="L61" s="102">
        <f>บึงกาฬ!AL55</f>
        <v>2488156.7400000002</v>
      </c>
      <c r="M61" s="102">
        <f>บึงกาฬ!AM55</f>
        <v>5059665.8000000007</v>
      </c>
      <c r="N61" s="98"/>
      <c r="O61" s="98"/>
      <c r="P61" s="98"/>
      <c r="Q61" s="90">
        <f t="shared" si="0"/>
        <v>-2571509.0600000005</v>
      </c>
      <c r="R61" s="91">
        <f t="shared" si="1"/>
        <v>521.07994554973823</v>
      </c>
    </row>
    <row r="62" spans="1:18" ht="24.6" customHeight="1" x14ac:dyDescent="0.7">
      <c r="A62" s="97">
        <v>4</v>
      </c>
      <c r="B62" s="98" t="s">
        <v>45</v>
      </c>
      <c r="C62" s="98" t="s">
        <v>174</v>
      </c>
      <c r="D62" s="98" t="s">
        <v>87</v>
      </c>
      <c r="E62" s="98" t="s">
        <v>239</v>
      </c>
      <c r="F62" s="98" t="s">
        <v>166</v>
      </c>
      <c r="G62" s="298" t="s">
        <v>243</v>
      </c>
      <c r="H62" s="99">
        <v>2422</v>
      </c>
      <c r="I62" s="97">
        <v>2</v>
      </c>
      <c r="J62" s="102">
        <f>บึงกาฬ!F56</f>
        <v>315329.14</v>
      </c>
      <c r="K62" s="229">
        <f>บึงกาฬ!AK56</f>
        <v>330227.11</v>
      </c>
      <c r="L62" s="102">
        <f>บึงกาฬ!AL56</f>
        <v>3552852.15</v>
      </c>
      <c r="M62" s="102">
        <f>บึงกาฬ!AM56</f>
        <v>3468841.74</v>
      </c>
      <c r="N62" s="98"/>
      <c r="O62" s="98"/>
      <c r="P62" s="98"/>
      <c r="Q62" s="90">
        <f t="shared" si="0"/>
        <v>84010.409999999683</v>
      </c>
      <c r="R62" s="91">
        <f t="shared" si="1"/>
        <v>1466.908402146986</v>
      </c>
    </row>
    <row r="63" spans="1:18" ht="24.6" customHeight="1" x14ac:dyDescent="0.7">
      <c r="A63" s="97">
        <v>5</v>
      </c>
      <c r="B63" s="98" t="s">
        <v>45</v>
      </c>
      <c r="C63" s="98" t="s">
        <v>174</v>
      </c>
      <c r="D63" s="98" t="s">
        <v>87</v>
      </c>
      <c r="E63" s="98" t="s">
        <v>239</v>
      </c>
      <c r="F63" s="98" t="s">
        <v>166</v>
      </c>
      <c r="G63" s="298" t="s">
        <v>244</v>
      </c>
      <c r="H63" s="99">
        <v>4314</v>
      </c>
      <c r="I63" s="97">
        <v>3</v>
      </c>
      <c r="J63" s="102">
        <f>บึงกาฬ!F57</f>
        <v>1153581.99</v>
      </c>
      <c r="K63" s="102">
        <f>บึงกาฬ!AK57</f>
        <v>1369329.1099999999</v>
      </c>
      <c r="L63" s="102">
        <f>บึงกาฬ!AL57</f>
        <v>3006875.36</v>
      </c>
      <c r="M63" s="102">
        <f>บึงกาฬ!AM57</f>
        <v>2216428.08</v>
      </c>
      <c r="N63" s="98"/>
      <c r="O63" s="98"/>
      <c r="P63" s="98"/>
      <c r="Q63" s="90">
        <f t="shared" si="0"/>
        <v>790447.2799999998</v>
      </c>
      <c r="R63" s="91">
        <f t="shared" si="1"/>
        <v>697.0040241075568</v>
      </c>
    </row>
    <row r="64" spans="1:18" ht="24.6" customHeight="1" x14ac:dyDescent="0.7">
      <c r="A64" s="97">
        <v>6</v>
      </c>
      <c r="B64" s="98" t="s">
        <v>45</v>
      </c>
      <c r="C64" s="98" t="s">
        <v>174</v>
      </c>
      <c r="D64" s="98" t="s">
        <v>87</v>
      </c>
      <c r="E64" s="98" t="s">
        <v>239</v>
      </c>
      <c r="F64" s="98" t="s">
        <v>166</v>
      </c>
      <c r="G64" s="298" t="s">
        <v>245</v>
      </c>
      <c r="H64" s="99">
        <v>3240</v>
      </c>
      <c r="I64" s="97">
        <v>3</v>
      </c>
      <c r="J64" s="102">
        <f>บึงกาฬ!F58</f>
        <v>847810.65</v>
      </c>
      <c r="K64" s="102">
        <f>บึงกาฬ!AK58</f>
        <v>878757.9</v>
      </c>
      <c r="L64" s="102">
        <f>บึงกาฬ!AL58</f>
        <v>3318763.94</v>
      </c>
      <c r="M64" s="102">
        <f>บึงกาฬ!AM58</f>
        <v>2884795.85</v>
      </c>
      <c r="N64" s="98"/>
      <c r="O64" s="98"/>
      <c r="P64" s="98"/>
      <c r="Q64" s="90">
        <f t="shared" si="0"/>
        <v>433968.08999999985</v>
      </c>
      <c r="R64" s="91">
        <f t="shared" si="1"/>
        <v>1024.3098580246913</v>
      </c>
    </row>
    <row r="65" spans="1:18" s="117" customFormat="1" ht="24.6" customHeight="1" x14ac:dyDescent="0.7">
      <c r="A65" s="111">
        <v>7</v>
      </c>
      <c r="B65" s="112" t="s">
        <v>45</v>
      </c>
      <c r="C65" s="112" t="s">
        <v>174</v>
      </c>
      <c r="D65" s="112" t="s">
        <v>87</v>
      </c>
      <c r="E65" s="112" t="s">
        <v>239</v>
      </c>
      <c r="F65" s="112" t="s">
        <v>166</v>
      </c>
      <c r="G65" s="301" t="s">
        <v>246</v>
      </c>
      <c r="H65" s="113">
        <v>1140</v>
      </c>
      <c r="I65" s="111">
        <v>1</v>
      </c>
      <c r="J65" s="102">
        <f>บึงกาฬ!F59</f>
        <v>592912.64000000001</v>
      </c>
      <c r="K65" s="102">
        <f>บึงกาฬ!AK59</f>
        <v>605869.29</v>
      </c>
      <c r="L65" s="102">
        <f>บึงกาฬ!AL59</f>
        <v>1584846.38</v>
      </c>
      <c r="M65" s="102">
        <f>บึงกาฬ!AM59</f>
        <v>1605538.38</v>
      </c>
      <c r="N65" s="112"/>
      <c r="O65" s="112"/>
      <c r="P65" s="112"/>
      <c r="Q65" s="115">
        <f t="shared" si="0"/>
        <v>-20692</v>
      </c>
      <c r="R65" s="116">
        <f t="shared" si="1"/>
        <v>1390.2161228070174</v>
      </c>
    </row>
    <row r="66" spans="1:18" s="109" customFormat="1" ht="24.6" customHeight="1" x14ac:dyDescent="0.7">
      <c r="A66" s="103">
        <v>6</v>
      </c>
      <c r="B66" s="104" t="s">
        <v>45</v>
      </c>
      <c r="C66" s="104"/>
      <c r="D66" s="104"/>
      <c r="E66" s="104" t="s">
        <v>63</v>
      </c>
      <c r="F66" s="104"/>
      <c r="G66" s="104" t="s">
        <v>247</v>
      </c>
      <c r="H66" s="110">
        <f>SUM(H59:H65)</f>
        <v>18736</v>
      </c>
      <c r="I66" s="103"/>
      <c r="J66" s="106">
        <f>SUM(J59:J65)</f>
        <v>6441424.3700000001</v>
      </c>
      <c r="K66" s="106">
        <f>SUM(K59:K65)</f>
        <v>4585768.1499999994</v>
      </c>
      <c r="L66" s="106">
        <f>SUM(L59:L65)</f>
        <v>16869280.48</v>
      </c>
      <c r="M66" s="106">
        <f>SUM(M59:M65)</f>
        <v>17707468.539999999</v>
      </c>
      <c r="N66" s="104">
        <v>6</v>
      </c>
      <c r="O66" s="104">
        <v>6</v>
      </c>
      <c r="P66" s="104">
        <f>N66-O66</f>
        <v>0</v>
      </c>
      <c r="Q66" s="107">
        <f t="shared" si="0"/>
        <v>-838188.05999999866</v>
      </c>
      <c r="R66" s="108">
        <f>L66/H66</f>
        <v>900.36723313407344</v>
      </c>
    </row>
    <row r="67" spans="1:18" ht="24.6" customHeight="1" x14ac:dyDescent="0.7">
      <c r="A67" s="97">
        <v>1</v>
      </c>
      <c r="B67" s="98" t="s">
        <v>45</v>
      </c>
      <c r="C67" s="98" t="s">
        <v>176</v>
      </c>
      <c r="D67" s="98" t="s">
        <v>66</v>
      </c>
      <c r="E67" s="98" t="s">
        <v>248</v>
      </c>
      <c r="F67" s="98" t="s">
        <v>196</v>
      </c>
      <c r="G67" s="98" t="s">
        <v>249</v>
      </c>
      <c r="H67" s="99"/>
      <c r="I67" s="97"/>
      <c r="J67" s="100"/>
      <c r="K67" s="101"/>
      <c r="L67" s="102"/>
      <c r="M67" s="102"/>
      <c r="N67" s="98"/>
      <c r="O67" s="98"/>
      <c r="P67" s="98"/>
    </row>
    <row r="68" spans="1:18" ht="24.6" customHeight="1" x14ac:dyDescent="0.7">
      <c r="A68" s="97">
        <v>2</v>
      </c>
      <c r="B68" s="98" t="s">
        <v>45</v>
      </c>
      <c r="C68" s="98" t="s">
        <v>176</v>
      </c>
      <c r="D68" s="98" t="s">
        <v>66</v>
      </c>
      <c r="E68" s="98" t="s">
        <v>248</v>
      </c>
      <c r="F68" s="98" t="s">
        <v>166</v>
      </c>
      <c r="G68" s="98" t="s">
        <v>1399</v>
      </c>
      <c r="H68" s="99">
        <v>3670</v>
      </c>
      <c r="I68" s="97">
        <v>3</v>
      </c>
      <c r="J68" s="100">
        <f>บึงกาฬ!F60</f>
        <v>848822.22</v>
      </c>
      <c r="K68" s="101">
        <f>บึงกาฬ!AK60</f>
        <v>401161.35</v>
      </c>
      <c r="L68" s="102">
        <f>บึงกาฬ!AL60</f>
        <v>2392301.16</v>
      </c>
      <c r="M68" s="102">
        <f>บึงกาฬ!AM60</f>
        <v>2406131.13</v>
      </c>
      <c r="N68" s="98"/>
      <c r="O68" s="98"/>
      <c r="P68" s="98"/>
      <c r="Q68" s="90">
        <f t="shared" si="0"/>
        <v>-13829.969999999739</v>
      </c>
      <c r="R68" s="91">
        <f t="shared" si="1"/>
        <v>651.85317711171672</v>
      </c>
    </row>
    <row r="69" spans="1:18" ht="24.6" customHeight="1" x14ac:dyDescent="0.7">
      <c r="A69" s="97">
        <v>3</v>
      </c>
      <c r="B69" s="98" t="s">
        <v>45</v>
      </c>
      <c r="C69" s="98" t="s">
        <v>176</v>
      </c>
      <c r="D69" s="98" t="s">
        <v>66</v>
      </c>
      <c r="E69" s="98" t="s">
        <v>248</v>
      </c>
      <c r="F69" s="98" t="s">
        <v>166</v>
      </c>
      <c r="G69" s="98" t="s">
        <v>251</v>
      </c>
      <c r="H69" s="99">
        <v>3487</v>
      </c>
      <c r="I69" s="97">
        <v>3</v>
      </c>
      <c r="J69" s="100">
        <f>บึงกาฬ!F61</f>
        <v>459754.23</v>
      </c>
      <c r="K69" s="101">
        <f>บึงกาฬ!AK61</f>
        <v>451302.67</v>
      </c>
      <c r="L69" s="102">
        <f>บึงกาฬ!AL61</f>
        <v>3793396.45</v>
      </c>
      <c r="M69" s="102">
        <f>บึงกาฬ!AM61</f>
        <v>3652884.29</v>
      </c>
      <c r="N69" s="98"/>
      <c r="O69" s="98"/>
      <c r="P69" s="98"/>
      <c r="Q69" s="90">
        <f t="shared" si="0"/>
        <v>140512.16000000015</v>
      </c>
      <c r="R69" s="91">
        <f t="shared" si="1"/>
        <v>1087.8682104961285</v>
      </c>
    </row>
    <row r="70" spans="1:18" ht="24.6" customHeight="1" x14ac:dyDescent="0.7">
      <c r="A70" s="97">
        <v>4</v>
      </c>
      <c r="B70" s="98" t="s">
        <v>45</v>
      </c>
      <c r="C70" s="98" t="s">
        <v>176</v>
      </c>
      <c r="D70" s="98" t="s">
        <v>66</v>
      </c>
      <c r="E70" s="98" t="s">
        <v>248</v>
      </c>
      <c r="F70" s="98" t="s">
        <v>166</v>
      </c>
      <c r="G70" s="98" t="s">
        <v>252</v>
      </c>
      <c r="H70" s="99">
        <v>6286</v>
      </c>
      <c r="I70" s="97">
        <v>5</v>
      </c>
      <c r="J70" s="100">
        <f>บึงกาฬ!F62</f>
        <v>218753.58</v>
      </c>
      <c r="K70" s="101">
        <f>บึงกาฬ!AK62</f>
        <v>93297.449999999953</v>
      </c>
      <c r="L70" s="102">
        <f>บึงกาฬ!AL62</f>
        <v>2314774.91</v>
      </c>
      <c r="M70" s="102">
        <f>บึงกาฬ!AM62</f>
        <v>1976193.89</v>
      </c>
      <c r="N70" s="98"/>
      <c r="O70" s="98"/>
      <c r="P70" s="98"/>
      <c r="Q70" s="90">
        <f t="shared" si="0"/>
        <v>338581.02000000025</v>
      </c>
      <c r="R70" s="91">
        <f t="shared" si="1"/>
        <v>368.24290645879734</v>
      </c>
    </row>
    <row r="71" spans="1:18" ht="24.6" customHeight="1" x14ac:dyDescent="0.7">
      <c r="A71" s="97">
        <v>5</v>
      </c>
      <c r="B71" s="98" t="s">
        <v>45</v>
      </c>
      <c r="C71" s="98" t="s">
        <v>176</v>
      </c>
      <c r="D71" s="98" t="s">
        <v>66</v>
      </c>
      <c r="E71" s="98" t="s">
        <v>248</v>
      </c>
      <c r="F71" s="98" t="s">
        <v>166</v>
      </c>
      <c r="G71" s="98" t="s">
        <v>253</v>
      </c>
      <c r="H71" s="99">
        <v>3436</v>
      </c>
      <c r="I71" s="97">
        <v>3</v>
      </c>
      <c r="J71" s="100">
        <f>บึงกาฬ!F63</f>
        <v>1530765.27</v>
      </c>
      <c r="K71" s="101">
        <f>บึงกาฬ!AK63</f>
        <v>377391.6100000001</v>
      </c>
      <c r="L71" s="102">
        <f>บึงกาฬ!AL63</f>
        <v>3034211.08</v>
      </c>
      <c r="M71" s="102">
        <f>บึงกาฬ!AM63</f>
        <v>2557108.2000000002</v>
      </c>
      <c r="N71" s="98"/>
      <c r="O71" s="98"/>
      <c r="P71" s="98"/>
      <c r="Q71" s="90">
        <f t="shared" ref="Q71:Q134" si="2">L71-M71</f>
        <v>477102.87999999989</v>
      </c>
      <c r="R71" s="91">
        <f t="shared" ref="R71:R134" si="3">L71/H71</f>
        <v>883.06492433061703</v>
      </c>
    </row>
    <row r="72" spans="1:18" ht="24.6" customHeight="1" x14ac:dyDescent="0.7">
      <c r="A72" s="97">
        <v>6</v>
      </c>
      <c r="B72" s="98" t="s">
        <v>45</v>
      </c>
      <c r="C72" s="98" t="s">
        <v>176</v>
      </c>
      <c r="D72" s="98" t="s">
        <v>66</v>
      </c>
      <c r="E72" s="98" t="s">
        <v>248</v>
      </c>
      <c r="F72" s="98" t="s">
        <v>166</v>
      </c>
      <c r="G72" s="98" t="s">
        <v>254</v>
      </c>
      <c r="H72" s="99">
        <v>3629</v>
      </c>
      <c r="I72" s="97">
        <v>3</v>
      </c>
      <c r="J72" s="100">
        <f>บึงกาฬ!F64</f>
        <v>187924.6</v>
      </c>
      <c r="K72" s="101">
        <f>บึงกาฬ!AK64</f>
        <v>195475.49</v>
      </c>
      <c r="L72" s="102">
        <f>บึงกาฬ!AL64</f>
        <v>3476736.59</v>
      </c>
      <c r="M72" s="102">
        <f>บึงกาฬ!AM64</f>
        <v>3321079.6300000004</v>
      </c>
      <c r="N72" s="98"/>
      <c r="O72" s="98"/>
      <c r="P72" s="98"/>
      <c r="Q72" s="90">
        <f t="shared" si="2"/>
        <v>155656.9599999995</v>
      </c>
      <c r="R72" s="91">
        <f t="shared" si="3"/>
        <v>958.04259851198674</v>
      </c>
    </row>
    <row r="73" spans="1:18" ht="24.6" customHeight="1" x14ac:dyDescent="0.7">
      <c r="A73" s="97">
        <v>7</v>
      </c>
      <c r="B73" s="98" t="s">
        <v>45</v>
      </c>
      <c r="C73" s="98" t="s">
        <v>176</v>
      </c>
      <c r="D73" s="98" t="s">
        <v>66</v>
      </c>
      <c r="E73" s="98" t="s">
        <v>248</v>
      </c>
      <c r="F73" s="98" t="s">
        <v>166</v>
      </c>
      <c r="G73" s="98" t="s">
        <v>255</v>
      </c>
      <c r="H73" s="99">
        <v>4573</v>
      </c>
      <c r="I73" s="97">
        <v>4</v>
      </c>
      <c r="J73" s="100">
        <f>บึงกาฬ!F65</f>
        <v>298339.17</v>
      </c>
      <c r="K73" s="101">
        <f>บึงกาฬ!AK65</f>
        <v>172972.16999999998</v>
      </c>
      <c r="L73" s="102">
        <f>บึงกาฬ!AL65</f>
        <v>2917241.09</v>
      </c>
      <c r="M73" s="102">
        <f>บึงกาฬ!AM65</f>
        <v>3080694.3500000006</v>
      </c>
      <c r="N73" s="98"/>
      <c r="O73" s="98"/>
      <c r="P73" s="98"/>
      <c r="Q73" s="90">
        <f t="shared" si="2"/>
        <v>-163453.26000000071</v>
      </c>
      <c r="R73" s="91">
        <f t="shared" si="3"/>
        <v>637.9272009621692</v>
      </c>
    </row>
    <row r="74" spans="1:18" s="109" customFormat="1" ht="24.6" customHeight="1" x14ac:dyDescent="0.7">
      <c r="A74" s="103">
        <v>7</v>
      </c>
      <c r="B74" s="104" t="s">
        <v>45</v>
      </c>
      <c r="C74" s="104"/>
      <c r="D74" s="104"/>
      <c r="E74" s="104" t="s">
        <v>63</v>
      </c>
      <c r="F74" s="104"/>
      <c r="G74" s="104" t="s">
        <v>256</v>
      </c>
      <c r="H74" s="110">
        <f>SUM(H67:H73)</f>
        <v>25081</v>
      </c>
      <c r="I74" s="103"/>
      <c r="J74" s="106">
        <f>SUM(J67:J73)</f>
        <v>3544359.07</v>
      </c>
      <c r="K74" s="106">
        <f>SUM(K67:K73)</f>
        <v>1691600.74</v>
      </c>
      <c r="L74" s="106">
        <f>SUM(L67:L73)</f>
        <v>17928661.280000001</v>
      </c>
      <c r="M74" s="106">
        <f>SUM(M67:M73)</f>
        <v>16994091.490000002</v>
      </c>
      <c r="N74" s="104">
        <v>6</v>
      </c>
      <c r="O74" s="104">
        <v>6</v>
      </c>
      <c r="P74" s="104">
        <f>N74-O74</f>
        <v>0</v>
      </c>
      <c r="Q74" s="107">
        <f>L74-M74</f>
        <v>934569.78999999911</v>
      </c>
      <c r="R74" s="108">
        <f>L74/H74</f>
        <v>714.83040070172649</v>
      </c>
    </row>
    <row r="75" spans="1:18" ht="24.6" customHeight="1" x14ac:dyDescent="0.7">
      <c r="A75" s="97">
        <v>1</v>
      </c>
      <c r="B75" s="98" t="s">
        <v>45</v>
      </c>
      <c r="C75" s="98" t="s">
        <v>178</v>
      </c>
      <c r="D75" s="98" t="s">
        <v>101</v>
      </c>
      <c r="E75" s="98" t="s">
        <v>257</v>
      </c>
      <c r="F75" s="98" t="s">
        <v>196</v>
      </c>
      <c r="G75" s="98" t="s">
        <v>258</v>
      </c>
      <c r="H75" s="99"/>
      <c r="I75" s="97"/>
      <c r="J75" s="100"/>
      <c r="K75" s="101"/>
      <c r="L75" s="102"/>
      <c r="M75" s="102"/>
      <c r="N75" s="98"/>
      <c r="O75" s="98"/>
      <c r="P75" s="98"/>
    </row>
    <row r="76" spans="1:18" ht="24.6" customHeight="1" x14ac:dyDescent="0.7">
      <c r="A76" s="97">
        <v>2</v>
      </c>
      <c r="B76" s="98" t="s">
        <v>45</v>
      </c>
      <c r="C76" s="98" t="s">
        <v>178</v>
      </c>
      <c r="D76" s="98" t="s">
        <v>101</v>
      </c>
      <c r="E76" s="98" t="s">
        <v>257</v>
      </c>
      <c r="F76" s="98" t="s">
        <v>166</v>
      </c>
      <c r="G76" s="98" t="s">
        <v>259</v>
      </c>
      <c r="H76" s="99">
        <v>5752</v>
      </c>
      <c r="I76" s="97">
        <v>4</v>
      </c>
      <c r="J76" s="100">
        <f>บึงกาฬ!F66</f>
        <v>544195.77</v>
      </c>
      <c r="K76" s="101">
        <f>บึงกาฬ!AK66</f>
        <v>570834.73</v>
      </c>
      <c r="L76" s="101">
        <f>บึงกาฬ!AL66</f>
        <v>1807594.31</v>
      </c>
      <c r="M76" s="101">
        <f>บึงกาฬ!AM66</f>
        <v>1633264.33</v>
      </c>
      <c r="N76" s="98"/>
      <c r="O76" s="98"/>
      <c r="P76" s="98"/>
      <c r="Q76" s="90">
        <f t="shared" si="2"/>
        <v>174329.97999999998</v>
      </c>
      <c r="R76" s="91">
        <f t="shared" si="3"/>
        <v>314.25492176634214</v>
      </c>
    </row>
    <row r="77" spans="1:18" ht="24.6" customHeight="1" x14ac:dyDescent="0.7">
      <c r="A77" s="97">
        <v>3</v>
      </c>
      <c r="B77" s="98" t="s">
        <v>45</v>
      </c>
      <c r="C77" s="98" t="s">
        <v>178</v>
      </c>
      <c r="D77" s="98" t="s">
        <v>101</v>
      </c>
      <c r="E77" s="98" t="s">
        <v>257</v>
      </c>
      <c r="F77" s="98" t="s">
        <v>166</v>
      </c>
      <c r="G77" s="98" t="s">
        <v>260</v>
      </c>
      <c r="H77" s="99">
        <v>4383</v>
      </c>
      <c r="I77" s="97">
        <v>3</v>
      </c>
      <c r="J77" s="100">
        <f>บึงกาฬ!F67</f>
        <v>690784.46</v>
      </c>
      <c r="K77" s="101">
        <f>บึงกาฬ!AK67</f>
        <v>650588.12</v>
      </c>
      <c r="L77" s="101">
        <f>บึงกาฬ!AL67</f>
        <v>1334681.48</v>
      </c>
      <c r="M77" s="101">
        <f>บึงกาฬ!AM67</f>
        <v>1257589.0300000003</v>
      </c>
      <c r="N77" s="98"/>
      <c r="O77" s="98"/>
      <c r="P77" s="98"/>
      <c r="Q77" s="90">
        <f t="shared" si="2"/>
        <v>77092.449999999721</v>
      </c>
      <c r="R77" s="91">
        <f t="shared" si="3"/>
        <v>304.5132283823865</v>
      </c>
    </row>
    <row r="78" spans="1:18" ht="24.6" customHeight="1" x14ac:dyDescent="0.7">
      <c r="A78" s="97">
        <v>4</v>
      </c>
      <c r="B78" s="98" t="s">
        <v>45</v>
      </c>
      <c r="C78" s="98" t="s">
        <v>178</v>
      </c>
      <c r="D78" s="98" t="s">
        <v>101</v>
      </c>
      <c r="E78" s="98" t="s">
        <v>257</v>
      </c>
      <c r="F78" s="98" t="s">
        <v>166</v>
      </c>
      <c r="G78" s="98" t="s">
        <v>261</v>
      </c>
      <c r="H78" s="99">
        <v>1973</v>
      </c>
      <c r="I78" s="97">
        <v>2</v>
      </c>
      <c r="J78" s="100">
        <f>บึงกาฬ!F68</f>
        <v>327862.24</v>
      </c>
      <c r="K78" s="101">
        <f>บึงกาฬ!AK68</f>
        <v>306304.63</v>
      </c>
      <c r="L78" s="101">
        <f>บึงกาฬ!AL68</f>
        <v>1030239.88</v>
      </c>
      <c r="M78" s="101">
        <f>บึงกาฬ!AM68</f>
        <v>809765.75</v>
      </c>
      <c r="N78" s="98"/>
      <c r="O78" s="98"/>
      <c r="P78" s="98"/>
      <c r="Q78" s="90">
        <f t="shared" si="2"/>
        <v>220474.13</v>
      </c>
      <c r="R78" s="91">
        <f t="shared" si="3"/>
        <v>522.16922453117081</v>
      </c>
    </row>
    <row r="79" spans="1:18" ht="24.6" customHeight="1" x14ac:dyDescent="0.7">
      <c r="A79" s="97">
        <v>5</v>
      </c>
      <c r="B79" s="98" t="s">
        <v>45</v>
      </c>
      <c r="C79" s="98" t="s">
        <v>178</v>
      </c>
      <c r="D79" s="98" t="s">
        <v>101</v>
      </c>
      <c r="E79" s="98" t="s">
        <v>257</v>
      </c>
      <c r="F79" s="98" t="s">
        <v>166</v>
      </c>
      <c r="G79" s="98" t="s">
        <v>262</v>
      </c>
      <c r="H79" s="99">
        <v>5007</v>
      </c>
      <c r="I79" s="97">
        <v>4</v>
      </c>
      <c r="J79" s="100">
        <f>บึงกาฬ!F69</f>
        <v>129474.04</v>
      </c>
      <c r="K79" s="101">
        <f>บึงกาฬ!AK69</f>
        <v>78457.350000000006</v>
      </c>
      <c r="L79" s="101">
        <f>บึงกาฬ!AL69</f>
        <v>1518562.76</v>
      </c>
      <c r="M79" s="101">
        <f>บึงกาฬ!AM69</f>
        <v>1586891.0899999999</v>
      </c>
      <c r="N79" s="98"/>
      <c r="O79" s="98"/>
      <c r="P79" s="98"/>
      <c r="Q79" s="90">
        <f t="shared" si="2"/>
        <v>-68328.329999999842</v>
      </c>
      <c r="R79" s="91">
        <f t="shared" si="3"/>
        <v>303.28794887157977</v>
      </c>
    </row>
    <row r="80" spans="1:18" ht="24.6" customHeight="1" x14ac:dyDescent="0.7">
      <c r="A80" s="97">
        <v>6</v>
      </c>
      <c r="B80" s="98" t="s">
        <v>45</v>
      </c>
      <c r="C80" s="98" t="s">
        <v>178</v>
      </c>
      <c r="D80" s="98" t="s">
        <v>101</v>
      </c>
      <c r="E80" s="98" t="s">
        <v>257</v>
      </c>
      <c r="F80" s="98" t="s">
        <v>166</v>
      </c>
      <c r="G80" s="98" t="s">
        <v>263</v>
      </c>
      <c r="H80" s="99">
        <v>5318</v>
      </c>
      <c r="I80" s="97">
        <v>4</v>
      </c>
      <c r="J80" s="100">
        <f>บึงกาฬ!F70</f>
        <v>265053.40999999997</v>
      </c>
      <c r="K80" s="101">
        <f>บึงกาฬ!AK70</f>
        <v>-195976.05000000005</v>
      </c>
      <c r="L80" s="101">
        <f>บึงกาฬ!AL70</f>
        <v>1457996.76</v>
      </c>
      <c r="M80" s="101">
        <f>บึงกาฬ!AM70</f>
        <v>1948558.09</v>
      </c>
      <c r="N80" s="98"/>
      <c r="O80" s="98"/>
      <c r="P80" s="98"/>
      <c r="Q80" s="90">
        <f t="shared" si="2"/>
        <v>-490561.33000000007</v>
      </c>
      <c r="R80" s="91">
        <f t="shared" si="3"/>
        <v>274.16261000376079</v>
      </c>
    </row>
    <row r="81" spans="1:18" s="109" customFormat="1" ht="24.6" customHeight="1" x14ac:dyDescent="0.7">
      <c r="A81" s="103">
        <v>8</v>
      </c>
      <c r="B81" s="104" t="s">
        <v>45</v>
      </c>
      <c r="C81" s="104"/>
      <c r="D81" s="104"/>
      <c r="E81" s="104" t="s">
        <v>63</v>
      </c>
      <c r="F81" s="104"/>
      <c r="G81" s="104" t="s">
        <v>264</v>
      </c>
      <c r="H81" s="110">
        <f>SUM(H75:H80)</f>
        <v>22433</v>
      </c>
      <c r="I81" s="103"/>
      <c r="J81" s="106">
        <f>SUM(J75:J80)</f>
        <v>1957369.92</v>
      </c>
      <c r="K81" s="106">
        <f>SUM(K75:K80)</f>
        <v>1410208.78</v>
      </c>
      <c r="L81" s="106">
        <f>SUM(L75:L80)</f>
        <v>7149075.1899999995</v>
      </c>
      <c r="M81" s="106">
        <f>SUM(M75:M80)</f>
        <v>7236068.29</v>
      </c>
      <c r="N81" s="104">
        <v>5</v>
      </c>
      <c r="O81" s="104">
        <v>5</v>
      </c>
      <c r="P81" s="104">
        <f>N81-O81</f>
        <v>0</v>
      </c>
      <c r="Q81" s="107">
        <f t="shared" si="2"/>
        <v>-86993.100000000559</v>
      </c>
      <c r="R81" s="108">
        <f t="shared" si="3"/>
        <v>318.68565015824896</v>
      </c>
    </row>
    <row r="82" spans="1:18" s="109" customFormat="1" ht="25.2" customHeight="1" thickBot="1" x14ac:dyDescent="0.75">
      <c r="A82" s="118"/>
      <c r="B82" s="119" t="s">
        <v>45</v>
      </c>
      <c r="C82" s="119" t="s">
        <v>45</v>
      </c>
      <c r="D82" s="119" t="s">
        <v>45</v>
      </c>
      <c r="E82" s="119" t="s">
        <v>45</v>
      </c>
      <c r="F82" s="119"/>
      <c r="G82" s="119" t="s">
        <v>265</v>
      </c>
      <c r="H82" s="120">
        <f>H20+H34+H47+H52+H58+H66+H74+H81</f>
        <v>250017</v>
      </c>
      <c r="I82" s="118"/>
      <c r="J82" s="121">
        <f t="shared" ref="J82:O82" si="4">J20+J34+J47+J52+J58+J66+J74+J81</f>
        <v>42891647.020000003</v>
      </c>
      <c r="K82" s="122">
        <f t="shared" si="4"/>
        <v>36722363.210000001</v>
      </c>
      <c r="L82" s="121">
        <f t="shared" si="4"/>
        <v>160648334.54999998</v>
      </c>
      <c r="M82" s="121">
        <f t="shared" si="4"/>
        <v>151316096.72</v>
      </c>
      <c r="N82" s="119">
        <f t="shared" si="4"/>
        <v>61</v>
      </c>
      <c r="O82" s="119">
        <f t="shared" si="4"/>
        <v>61</v>
      </c>
      <c r="P82" s="119">
        <f>N82-O82</f>
        <v>0</v>
      </c>
      <c r="Q82" s="107">
        <f t="shared" si="2"/>
        <v>9332237.8299999833</v>
      </c>
      <c r="R82" s="108">
        <f t="shared" si="3"/>
        <v>642.54964482415187</v>
      </c>
    </row>
    <row r="83" spans="1:18" s="109" customFormat="1" ht="25.8" customHeight="1" thickTop="1" thickBot="1" x14ac:dyDescent="0.75">
      <c r="A83" s="123"/>
      <c r="B83" s="124"/>
      <c r="C83" s="124"/>
      <c r="D83" s="124"/>
      <c r="E83" s="361" t="s">
        <v>266</v>
      </c>
      <c r="F83" s="362"/>
      <c r="G83" s="363"/>
      <c r="H83" s="125"/>
      <c r="I83" s="123"/>
      <c r="J83" s="126">
        <f>J82/O82</f>
        <v>703141.75442622951</v>
      </c>
      <c r="K83" s="127">
        <f>K82/O82</f>
        <v>602005.95426229504</v>
      </c>
      <c r="L83" s="126">
        <f>L82/O82</f>
        <v>2633579.2549180323</v>
      </c>
      <c r="M83" s="126">
        <f>M82/O82</f>
        <v>2480591.7495081965</v>
      </c>
      <c r="N83" s="124"/>
      <c r="O83" s="124"/>
      <c r="P83" s="124"/>
      <c r="Q83" s="90"/>
      <c r="R83" s="91"/>
    </row>
    <row r="84" spans="1:18" ht="25.2" customHeight="1" thickTop="1" x14ac:dyDescent="0.7">
      <c r="A84" s="128">
        <v>1</v>
      </c>
      <c r="B84" s="129" t="s">
        <v>49</v>
      </c>
      <c r="C84" s="129" t="s">
        <v>267</v>
      </c>
      <c r="D84" s="129" t="s">
        <v>268</v>
      </c>
      <c r="E84" s="129" t="s">
        <v>0</v>
      </c>
      <c r="F84" s="129" t="s">
        <v>163</v>
      </c>
      <c r="G84" s="129" t="s">
        <v>269</v>
      </c>
      <c r="H84" s="130"/>
      <c r="I84" s="128"/>
      <c r="J84" s="131"/>
      <c r="K84" s="132"/>
      <c r="L84" s="133"/>
      <c r="M84" s="133"/>
      <c r="N84" s="129"/>
      <c r="O84" s="129"/>
      <c r="P84" s="129"/>
    </row>
    <row r="85" spans="1:18" ht="24.6" customHeight="1" x14ac:dyDescent="0.7">
      <c r="A85" s="97">
        <v>2</v>
      </c>
      <c r="B85" s="98" t="s">
        <v>49</v>
      </c>
      <c r="C85" s="98" t="s">
        <v>267</v>
      </c>
      <c r="D85" s="98" t="s">
        <v>268</v>
      </c>
      <c r="E85" s="98" t="s">
        <v>0</v>
      </c>
      <c r="F85" s="98" t="s">
        <v>166</v>
      </c>
      <c r="G85" s="98" t="s">
        <v>585</v>
      </c>
      <c r="H85" s="99">
        <v>4951</v>
      </c>
      <c r="I85" s="97">
        <v>4</v>
      </c>
      <c r="J85" s="100">
        <f>หนองบัวลำภู!F4</f>
        <v>987171.19</v>
      </c>
      <c r="K85" s="230">
        <f>หนองบัวลำภู!AE4</f>
        <v>1088879.3999999999</v>
      </c>
      <c r="L85" s="102">
        <f>หนองบัวลำภู!AF4</f>
        <v>3008351.98</v>
      </c>
      <c r="M85" s="102">
        <f>หนองบัวลำภู!AG4</f>
        <v>2625779.4500000002</v>
      </c>
      <c r="N85" s="98"/>
      <c r="O85" s="98"/>
      <c r="P85" s="98"/>
      <c r="Q85" s="90">
        <f t="shared" si="2"/>
        <v>382572.5299999998</v>
      </c>
      <c r="R85" s="91">
        <f t="shared" si="3"/>
        <v>607.6251221975358</v>
      </c>
    </row>
    <row r="86" spans="1:18" ht="24.6" customHeight="1" x14ac:dyDescent="0.7">
      <c r="A86" s="97">
        <v>3</v>
      </c>
      <c r="B86" s="98" t="s">
        <v>49</v>
      </c>
      <c r="C86" s="98" t="s">
        <v>267</v>
      </c>
      <c r="D86" s="98" t="s">
        <v>268</v>
      </c>
      <c r="E86" s="98" t="s">
        <v>0</v>
      </c>
      <c r="F86" s="98" t="s">
        <v>166</v>
      </c>
      <c r="G86" s="98" t="s">
        <v>586</v>
      </c>
      <c r="H86" s="99">
        <v>4392</v>
      </c>
      <c r="I86" s="97">
        <v>3</v>
      </c>
      <c r="J86" s="100">
        <f>หนองบัวลำภู!F5</f>
        <v>1322434.98</v>
      </c>
      <c r="K86" s="230">
        <f>หนองบัวลำภู!AE5</f>
        <v>1676881.1400000001</v>
      </c>
      <c r="L86" s="102">
        <f>หนองบัวลำภู!AF5</f>
        <v>3298840.5</v>
      </c>
      <c r="M86" s="102">
        <f>หนองบัวลำภู!AG5</f>
        <v>2522293.64</v>
      </c>
      <c r="N86" s="98"/>
      <c r="O86" s="98"/>
      <c r="P86" s="98"/>
      <c r="Q86" s="90">
        <f t="shared" si="2"/>
        <v>776546.85999999987</v>
      </c>
      <c r="R86" s="91">
        <f t="shared" si="3"/>
        <v>751.10211748633878</v>
      </c>
    </row>
    <row r="87" spans="1:18" ht="24.6" customHeight="1" x14ac:dyDescent="0.7">
      <c r="A87" s="97">
        <v>4</v>
      </c>
      <c r="B87" s="98" t="s">
        <v>49</v>
      </c>
      <c r="C87" s="98" t="s">
        <v>267</v>
      </c>
      <c r="D87" s="98" t="s">
        <v>268</v>
      </c>
      <c r="E87" s="98" t="s">
        <v>0</v>
      </c>
      <c r="F87" s="98" t="s">
        <v>166</v>
      </c>
      <c r="G87" s="98" t="s">
        <v>587</v>
      </c>
      <c r="H87" s="99">
        <v>5135</v>
      </c>
      <c r="I87" s="97">
        <v>4</v>
      </c>
      <c r="J87" s="100">
        <f>หนองบัวลำภู!F6</f>
        <v>816420.62</v>
      </c>
      <c r="K87" s="230">
        <f>หนองบัวลำภู!AE6</f>
        <v>888879.92999999993</v>
      </c>
      <c r="L87" s="102">
        <f>หนองบัวลำภู!AF6</f>
        <v>3254648.9</v>
      </c>
      <c r="M87" s="102">
        <f>หนองบัวลำภู!AG6</f>
        <v>3148116.26</v>
      </c>
      <c r="N87" s="98"/>
      <c r="O87" s="98"/>
      <c r="P87" s="98"/>
      <c r="Q87" s="90">
        <f t="shared" si="2"/>
        <v>106532.64000000013</v>
      </c>
      <c r="R87" s="91">
        <f t="shared" si="3"/>
        <v>633.81672833495611</v>
      </c>
    </row>
    <row r="88" spans="1:18" ht="24.6" customHeight="1" x14ac:dyDescent="0.7">
      <c r="A88" s="97">
        <v>5</v>
      </c>
      <c r="B88" s="98" t="s">
        <v>49</v>
      </c>
      <c r="C88" s="98" t="s">
        <v>267</v>
      </c>
      <c r="D88" s="98" t="s">
        <v>268</v>
      </c>
      <c r="E88" s="98" t="s">
        <v>0</v>
      </c>
      <c r="F88" s="98" t="s">
        <v>166</v>
      </c>
      <c r="G88" s="98" t="s">
        <v>588</v>
      </c>
      <c r="H88" s="99">
        <v>7670</v>
      </c>
      <c r="I88" s="97">
        <v>5</v>
      </c>
      <c r="J88" s="100">
        <f>หนองบัวลำภู!F7</f>
        <v>1474472.78</v>
      </c>
      <c r="K88" s="230">
        <f>หนองบัวลำภู!AE7</f>
        <v>1592964.4500000002</v>
      </c>
      <c r="L88" s="102">
        <f>หนองบัวลำภู!AF7</f>
        <v>5225084.209999999</v>
      </c>
      <c r="M88" s="102">
        <f>หนองบัวลำภู!AG7</f>
        <v>4491537</v>
      </c>
      <c r="N88" s="98"/>
      <c r="O88" s="98"/>
      <c r="P88" s="98"/>
      <c r="Q88" s="90">
        <f t="shared" si="2"/>
        <v>733547.20999999903</v>
      </c>
      <c r="R88" s="91">
        <f t="shared" si="3"/>
        <v>681.23653324641452</v>
      </c>
    </row>
    <row r="89" spans="1:18" ht="24.6" customHeight="1" x14ac:dyDescent="0.7">
      <c r="A89" s="97">
        <v>6</v>
      </c>
      <c r="B89" s="98" t="s">
        <v>49</v>
      </c>
      <c r="C89" s="98" t="s">
        <v>267</v>
      </c>
      <c r="D89" s="98" t="s">
        <v>268</v>
      </c>
      <c r="E89" s="98" t="s">
        <v>0</v>
      </c>
      <c r="F89" s="98" t="s">
        <v>166</v>
      </c>
      <c r="G89" s="98" t="s">
        <v>589</v>
      </c>
      <c r="H89" s="99">
        <v>5043</v>
      </c>
      <c r="I89" s="97">
        <v>4</v>
      </c>
      <c r="J89" s="100">
        <f>หนองบัวลำภู!F8</f>
        <v>894898.96</v>
      </c>
      <c r="K89" s="230">
        <f>หนองบัวลำภู!AE8</f>
        <v>1073489.53</v>
      </c>
      <c r="L89" s="102">
        <f>หนองบัวลำภู!AF8</f>
        <v>2859730.05</v>
      </c>
      <c r="M89" s="102">
        <f>หนองบัวลำภู!AG8</f>
        <v>2686578.85</v>
      </c>
      <c r="N89" s="98"/>
      <c r="O89" s="98"/>
      <c r="P89" s="98"/>
      <c r="Q89" s="90">
        <f t="shared" si="2"/>
        <v>173151.19999999972</v>
      </c>
      <c r="R89" s="91">
        <f t="shared" si="3"/>
        <v>567.06921475312311</v>
      </c>
    </row>
    <row r="90" spans="1:18" ht="24.6" customHeight="1" x14ac:dyDescent="0.7">
      <c r="A90" s="97">
        <v>7</v>
      </c>
      <c r="B90" s="98" t="s">
        <v>49</v>
      </c>
      <c r="C90" s="98" t="s">
        <v>267</v>
      </c>
      <c r="D90" s="98" t="s">
        <v>268</v>
      </c>
      <c r="E90" s="98" t="s">
        <v>0</v>
      </c>
      <c r="F90" s="98" t="s">
        <v>166</v>
      </c>
      <c r="G90" s="98" t="s">
        <v>590</v>
      </c>
      <c r="H90" s="99">
        <v>1849</v>
      </c>
      <c r="I90" s="97">
        <v>2</v>
      </c>
      <c r="J90" s="100">
        <f>หนองบัวลำภู!F9</f>
        <v>686041.99</v>
      </c>
      <c r="K90" s="230">
        <f>หนองบัวลำภู!AE9</f>
        <v>797171.97</v>
      </c>
      <c r="L90" s="102">
        <f>หนองบัวลำภู!AF9</f>
        <v>1264331.29</v>
      </c>
      <c r="M90" s="102">
        <f>หนองบัวลำภู!AG9</f>
        <v>1053059.74</v>
      </c>
      <c r="N90" s="98"/>
      <c r="O90" s="98"/>
      <c r="P90" s="98"/>
      <c r="Q90" s="90">
        <f t="shared" si="2"/>
        <v>211271.55000000005</v>
      </c>
      <c r="R90" s="91">
        <f t="shared" si="3"/>
        <v>683.79193618171985</v>
      </c>
    </row>
    <row r="91" spans="1:18" ht="24.6" customHeight="1" x14ac:dyDescent="0.7">
      <c r="A91" s="97">
        <v>8</v>
      </c>
      <c r="B91" s="98" t="s">
        <v>49</v>
      </c>
      <c r="C91" s="98" t="s">
        <v>267</v>
      </c>
      <c r="D91" s="98" t="s">
        <v>268</v>
      </c>
      <c r="E91" s="98" t="s">
        <v>0</v>
      </c>
      <c r="F91" s="98" t="s">
        <v>166</v>
      </c>
      <c r="G91" s="98" t="s">
        <v>591</v>
      </c>
      <c r="H91" s="99">
        <v>7078</v>
      </c>
      <c r="I91" s="97">
        <v>5</v>
      </c>
      <c r="J91" s="100">
        <f>หนองบัวลำภู!F10</f>
        <v>1519363.15</v>
      </c>
      <c r="K91" s="101">
        <f>หนองบัวลำภู!AE10</f>
        <v>1834559.79</v>
      </c>
      <c r="L91" s="102">
        <f>หนองบัวลำภู!AF10</f>
        <v>3893198.42</v>
      </c>
      <c r="M91" s="102">
        <f>หนองบัวลำภู!AG10</f>
        <v>3418874.27</v>
      </c>
      <c r="N91" s="98"/>
      <c r="O91" s="98"/>
      <c r="P91" s="98"/>
      <c r="Q91" s="90">
        <f t="shared" si="2"/>
        <v>474324.14999999991</v>
      </c>
      <c r="R91" s="91">
        <f t="shared" si="3"/>
        <v>550.04216162757837</v>
      </c>
    </row>
    <row r="92" spans="1:18" ht="24.6" customHeight="1" x14ac:dyDescent="0.7">
      <c r="A92" s="97">
        <v>9</v>
      </c>
      <c r="B92" s="98" t="s">
        <v>49</v>
      </c>
      <c r="C92" s="98" t="s">
        <v>267</v>
      </c>
      <c r="D92" s="98" t="s">
        <v>268</v>
      </c>
      <c r="E92" s="98" t="s">
        <v>0</v>
      </c>
      <c r="F92" s="98" t="s">
        <v>166</v>
      </c>
      <c r="G92" s="98" t="s">
        <v>592</v>
      </c>
      <c r="H92" s="99">
        <v>2787</v>
      </c>
      <c r="I92" s="97">
        <v>2</v>
      </c>
      <c r="J92" s="100">
        <f>หนองบัวลำภู!F11</f>
        <v>708723.06</v>
      </c>
      <c r="K92" s="230">
        <f>หนองบัวลำภู!AE11</f>
        <v>902665.03</v>
      </c>
      <c r="L92" s="102">
        <f>หนองบัวลำภู!AF11</f>
        <v>2227961.3600000003</v>
      </c>
      <c r="M92" s="102">
        <f>หนองบัวลำภู!AG11</f>
        <v>1934326.8099999998</v>
      </c>
      <c r="N92" s="98"/>
      <c r="O92" s="98"/>
      <c r="P92" s="98"/>
      <c r="Q92" s="90">
        <f t="shared" si="2"/>
        <v>293634.55000000051</v>
      </c>
      <c r="R92" s="91">
        <f t="shared" si="3"/>
        <v>799.41204162181566</v>
      </c>
    </row>
    <row r="93" spans="1:18" ht="24.6" customHeight="1" x14ac:dyDescent="0.7">
      <c r="A93" s="97">
        <v>10</v>
      </c>
      <c r="B93" s="98" t="s">
        <v>49</v>
      </c>
      <c r="C93" s="98" t="s">
        <v>267</v>
      </c>
      <c r="D93" s="98" t="s">
        <v>268</v>
      </c>
      <c r="E93" s="98" t="s">
        <v>0</v>
      </c>
      <c r="F93" s="98" t="s">
        <v>166</v>
      </c>
      <c r="G93" s="98" t="s">
        <v>593</v>
      </c>
      <c r="H93" s="99">
        <v>4346</v>
      </c>
      <c r="I93" s="97">
        <v>3</v>
      </c>
      <c r="J93" s="100">
        <f>หนองบัวลำภู!F12</f>
        <v>1434953.76</v>
      </c>
      <c r="K93" s="101">
        <f>หนองบัวลำภู!AE12</f>
        <v>1714974.94</v>
      </c>
      <c r="L93" s="102">
        <f>หนองบัวลำภู!AF12</f>
        <v>3345386.14</v>
      </c>
      <c r="M93" s="102">
        <f>หนองบัวลำภู!AG12</f>
        <v>2775979.44</v>
      </c>
      <c r="N93" s="98"/>
      <c r="O93" s="98"/>
      <c r="P93" s="98"/>
      <c r="Q93" s="90">
        <f t="shared" si="2"/>
        <v>569406.70000000019</v>
      </c>
      <c r="R93" s="91">
        <f t="shared" si="3"/>
        <v>769.76211228716068</v>
      </c>
    </row>
    <row r="94" spans="1:18" ht="24.6" customHeight="1" x14ac:dyDescent="0.7">
      <c r="A94" s="97">
        <v>11</v>
      </c>
      <c r="B94" s="98" t="s">
        <v>49</v>
      </c>
      <c r="C94" s="98" t="s">
        <v>267</v>
      </c>
      <c r="D94" s="98" t="s">
        <v>268</v>
      </c>
      <c r="E94" s="98" t="s">
        <v>0</v>
      </c>
      <c r="F94" s="98" t="s">
        <v>166</v>
      </c>
      <c r="G94" s="98" t="s">
        <v>594</v>
      </c>
      <c r="H94" s="99">
        <v>2971</v>
      </c>
      <c r="I94" s="97">
        <v>2</v>
      </c>
      <c r="J94" s="100">
        <f>หนองบัวลำภู!F13</f>
        <v>593314.38</v>
      </c>
      <c r="K94" s="101">
        <f>หนองบัวลำภู!AE13</f>
        <v>648064.52</v>
      </c>
      <c r="L94" s="102">
        <f>หนองบัวลำภู!AF13</f>
        <v>1286337.83</v>
      </c>
      <c r="M94" s="102">
        <f>หนองบัวลำภู!AG13</f>
        <v>919574.67999999993</v>
      </c>
      <c r="N94" s="98"/>
      <c r="O94" s="98"/>
      <c r="P94" s="98"/>
      <c r="Q94" s="90">
        <f t="shared" si="2"/>
        <v>366763.15000000014</v>
      </c>
      <c r="R94" s="91">
        <f t="shared" si="3"/>
        <v>432.96460114439583</v>
      </c>
    </row>
    <row r="95" spans="1:18" ht="24.6" customHeight="1" x14ac:dyDescent="0.7">
      <c r="A95" s="97">
        <v>12</v>
      </c>
      <c r="B95" s="98" t="s">
        <v>49</v>
      </c>
      <c r="C95" s="98" t="s">
        <v>267</v>
      </c>
      <c r="D95" s="98" t="s">
        <v>268</v>
      </c>
      <c r="E95" s="98" t="s">
        <v>0</v>
      </c>
      <c r="F95" s="98" t="s">
        <v>166</v>
      </c>
      <c r="G95" s="98" t="s">
        <v>595</v>
      </c>
      <c r="H95" s="99">
        <v>2720</v>
      </c>
      <c r="I95" s="97">
        <v>2</v>
      </c>
      <c r="J95" s="100">
        <f>หนองบัวลำภู!F14</f>
        <v>747651.71</v>
      </c>
      <c r="K95" s="101">
        <f>หนองบัวลำภู!AE14</f>
        <v>893175.22</v>
      </c>
      <c r="L95" s="102">
        <f>หนองบัวลำภู!AF14</f>
        <v>1989023.26</v>
      </c>
      <c r="M95" s="102">
        <f>หนองบัวลำภู!AG14</f>
        <v>1704954.86</v>
      </c>
      <c r="N95" s="98"/>
      <c r="O95" s="98"/>
      <c r="P95" s="98"/>
      <c r="Q95" s="90">
        <f t="shared" si="2"/>
        <v>284068.39999999991</v>
      </c>
      <c r="R95" s="91">
        <f t="shared" si="3"/>
        <v>731.25855147058826</v>
      </c>
    </row>
    <row r="96" spans="1:18" ht="24.6" customHeight="1" x14ac:dyDescent="0.7">
      <c r="A96" s="97">
        <v>13</v>
      </c>
      <c r="B96" s="98" t="s">
        <v>49</v>
      </c>
      <c r="C96" s="98" t="s">
        <v>267</v>
      </c>
      <c r="D96" s="98" t="s">
        <v>268</v>
      </c>
      <c r="E96" s="98" t="s">
        <v>0</v>
      </c>
      <c r="F96" s="98" t="s">
        <v>166</v>
      </c>
      <c r="G96" s="98" t="s">
        <v>596</v>
      </c>
      <c r="H96" s="99">
        <v>4608</v>
      </c>
      <c r="I96" s="97">
        <v>4</v>
      </c>
      <c r="J96" s="100">
        <f>หนองบัวลำภู!F15</f>
        <v>1294327.8500000001</v>
      </c>
      <c r="K96" s="230">
        <f>หนองบัวลำภู!AE15</f>
        <v>1625243.06</v>
      </c>
      <c r="L96" s="102">
        <f>หนองบัวลำภู!AF15</f>
        <v>3176001.77</v>
      </c>
      <c r="M96" s="102">
        <f>หนองบัวลำภู!AG15</f>
        <v>2717945.0300000003</v>
      </c>
      <c r="N96" s="98"/>
      <c r="O96" s="98"/>
      <c r="P96" s="98"/>
      <c r="Q96" s="90">
        <f t="shared" si="2"/>
        <v>458056.73999999976</v>
      </c>
      <c r="R96" s="91">
        <f t="shared" si="3"/>
        <v>689.2364952256944</v>
      </c>
    </row>
    <row r="97" spans="1:18" ht="24.6" customHeight="1" x14ac:dyDescent="0.7">
      <c r="A97" s="97">
        <v>14</v>
      </c>
      <c r="B97" s="98" t="s">
        <v>49</v>
      </c>
      <c r="C97" s="98" t="s">
        <v>267</v>
      </c>
      <c r="D97" s="98" t="s">
        <v>268</v>
      </c>
      <c r="E97" s="98" t="s">
        <v>0</v>
      </c>
      <c r="F97" s="98" t="s">
        <v>166</v>
      </c>
      <c r="G97" s="98" t="s">
        <v>597</v>
      </c>
      <c r="H97" s="99">
        <v>4866</v>
      </c>
      <c r="I97" s="97">
        <v>4</v>
      </c>
      <c r="J97" s="100">
        <f>หนองบัวลำภู!F16</f>
        <v>1387433.52</v>
      </c>
      <c r="K97" s="101">
        <f>หนองบัวลำภู!AE16</f>
        <v>1486953.7</v>
      </c>
      <c r="L97" s="102">
        <f>หนองบัวลำภู!AF16</f>
        <v>3502209.6399999997</v>
      </c>
      <c r="M97" s="102">
        <f>หนองบัวลำภู!AG16</f>
        <v>2904962.6199999996</v>
      </c>
      <c r="N97" s="98"/>
      <c r="O97" s="98"/>
      <c r="P97" s="98"/>
      <c r="Q97" s="90">
        <f t="shared" si="2"/>
        <v>597247.02</v>
      </c>
      <c r="R97" s="91">
        <f t="shared" si="3"/>
        <v>719.73071105630902</v>
      </c>
    </row>
    <row r="98" spans="1:18" ht="24.6" customHeight="1" x14ac:dyDescent="0.7">
      <c r="A98" s="97">
        <v>15</v>
      </c>
      <c r="B98" s="98" t="s">
        <v>49</v>
      </c>
      <c r="C98" s="98" t="s">
        <v>267</v>
      </c>
      <c r="D98" s="98" t="s">
        <v>268</v>
      </c>
      <c r="E98" s="98" t="s">
        <v>0</v>
      </c>
      <c r="F98" s="98" t="s">
        <v>166</v>
      </c>
      <c r="G98" s="98" t="s">
        <v>598</v>
      </c>
      <c r="H98" s="99">
        <v>3427</v>
      </c>
      <c r="I98" s="97">
        <v>3</v>
      </c>
      <c r="J98" s="100">
        <f>หนองบัวลำภู!F17</f>
        <v>1423353.07</v>
      </c>
      <c r="K98" s="101">
        <f>หนองบัวลำภู!AE17</f>
        <v>1526945.05</v>
      </c>
      <c r="L98" s="102">
        <f>หนองบัวลำภู!AF17</f>
        <v>2844200.4000000004</v>
      </c>
      <c r="M98" s="102">
        <f>หนองบัวลำภู!AG17</f>
        <v>2568049.1599999997</v>
      </c>
      <c r="N98" s="98"/>
      <c r="O98" s="98"/>
      <c r="P98" s="98"/>
      <c r="Q98" s="90">
        <f t="shared" si="2"/>
        <v>276151.24000000069</v>
      </c>
      <c r="R98" s="91">
        <f t="shared" si="3"/>
        <v>829.93883863437418</v>
      </c>
    </row>
    <row r="99" spans="1:18" ht="24.6" customHeight="1" x14ac:dyDescent="0.7">
      <c r="A99" s="97">
        <v>16</v>
      </c>
      <c r="B99" s="98" t="s">
        <v>49</v>
      </c>
      <c r="C99" s="98" t="s">
        <v>267</v>
      </c>
      <c r="D99" s="98" t="s">
        <v>268</v>
      </c>
      <c r="E99" s="98" t="s">
        <v>0</v>
      </c>
      <c r="F99" s="98" t="s">
        <v>166</v>
      </c>
      <c r="G99" s="98" t="s">
        <v>599</v>
      </c>
      <c r="H99" s="99">
        <v>5652</v>
      </c>
      <c r="I99" s="97">
        <v>4</v>
      </c>
      <c r="J99" s="100">
        <f>หนองบัวลำภู!F18</f>
        <v>1029374.21</v>
      </c>
      <c r="K99" s="101">
        <f>หนองบัวลำภู!AE18</f>
        <v>1094880.54</v>
      </c>
      <c r="L99" s="102">
        <f>หนองบัวลำภู!AF18</f>
        <v>2684203.4900000002</v>
      </c>
      <c r="M99" s="102">
        <f>หนองบัวลำภู!AG18</f>
        <v>2599663.92</v>
      </c>
      <c r="N99" s="98"/>
      <c r="O99" s="98"/>
      <c r="P99" s="98"/>
      <c r="Q99" s="90">
        <f t="shared" si="2"/>
        <v>84539.570000000298</v>
      </c>
      <c r="R99" s="91">
        <f t="shared" si="3"/>
        <v>474.91215322009913</v>
      </c>
    </row>
    <row r="100" spans="1:18" ht="24.6" customHeight="1" x14ac:dyDescent="0.7">
      <c r="A100" s="97">
        <v>17</v>
      </c>
      <c r="B100" s="98" t="s">
        <v>49</v>
      </c>
      <c r="C100" s="98" t="s">
        <v>267</v>
      </c>
      <c r="D100" s="98" t="s">
        <v>268</v>
      </c>
      <c r="E100" s="98" t="s">
        <v>0</v>
      </c>
      <c r="F100" s="98" t="s">
        <v>166</v>
      </c>
      <c r="G100" s="98" t="s">
        <v>600</v>
      </c>
      <c r="H100" s="99">
        <v>3912</v>
      </c>
      <c r="I100" s="97">
        <v>3</v>
      </c>
      <c r="J100" s="100">
        <f>หนองบัวลำภู!F19</f>
        <v>960285.51</v>
      </c>
      <c r="K100" s="230">
        <f>หนองบัวลำภู!AE19</f>
        <v>1073818.29</v>
      </c>
      <c r="L100" s="102">
        <f>หนองบัวลำภู!AF19</f>
        <v>3434569.04</v>
      </c>
      <c r="M100" s="102">
        <f>หนองบัวลำภู!AG19</f>
        <v>2995825.57</v>
      </c>
      <c r="N100" s="98"/>
      <c r="O100" s="98"/>
      <c r="P100" s="98"/>
      <c r="Q100" s="90">
        <f t="shared" si="2"/>
        <v>438743.4700000002</v>
      </c>
      <c r="R100" s="91">
        <f t="shared" si="3"/>
        <v>877.95732106339472</v>
      </c>
    </row>
    <row r="101" spans="1:18" ht="24.6" customHeight="1" x14ac:dyDescent="0.7">
      <c r="A101" s="97">
        <v>18</v>
      </c>
      <c r="B101" s="98" t="s">
        <v>49</v>
      </c>
      <c r="C101" s="98" t="s">
        <v>267</v>
      </c>
      <c r="D101" s="98" t="s">
        <v>268</v>
      </c>
      <c r="E101" s="98" t="s">
        <v>0</v>
      </c>
      <c r="F101" s="98" t="s">
        <v>166</v>
      </c>
      <c r="G101" s="98" t="s">
        <v>601</v>
      </c>
      <c r="H101" s="99">
        <v>2731</v>
      </c>
      <c r="I101" s="97">
        <v>2</v>
      </c>
      <c r="J101" s="100">
        <f>หนองบัวลำภู!F20</f>
        <v>1064633.96</v>
      </c>
      <c r="K101" s="230">
        <f>หนองบัวลำภู!AE20</f>
        <v>1160719.22</v>
      </c>
      <c r="L101" s="102">
        <f>หนองบัวลำภู!AF20</f>
        <v>2037143.21</v>
      </c>
      <c r="M101" s="102">
        <f>หนองบัวลำภู!AG20</f>
        <v>2011143.25</v>
      </c>
      <c r="N101" s="98"/>
      <c r="O101" s="98"/>
      <c r="P101" s="98"/>
      <c r="Q101" s="90">
        <f t="shared" si="2"/>
        <v>25999.959999999963</v>
      </c>
      <c r="R101" s="91">
        <f t="shared" si="3"/>
        <v>745.93306847308679</v>
      </c>
    </row>
    <row r="102" spans="1:18" ht="24.6" customHeight="1" x14ac:dyDescent="0.7">
      <c r="A102" s="97">
        <v>19</v>
      </c>
      <c r="B102" s="98" t="s">
        <v>49</v>
      </c>
      <c r="C102" s="98" t="s">
        <v>267</v>
      </c>
      <c r="D102" s="98" t="s">
        <v>268</v>
      </c>
      <c r="E102" s="98" t="s">
        <v>0</v>
      </c>
      <c r="F102" s="98" t="s">
        <v>166</v>
      </c>
      <c r="G102" s="98" t="s">
        <v>602</v>
      </c>
      <c r="H102" s="99">
        <v>2945</v>
      </c>
      <c r="I102" s="97">
        <v>2</v>
      </c>
      <c r="J102" s="100">
        <f>หนองบัวลำภู!F21</f>
        <v>742310.95</v>
      </c>
      <c r="K102" s="101">
        <f>หนองบัวลำภู!AE21</f>
        <v>804551.63</v>
      </c>
      <c r="L102" s="102">
        <f>หนองบัวลำภู!AF21</f>
        <v>2131698.25</v>
      </c>
      <c r="M102" s="102">
        <f>หนองบัวลำภู!AG21</f>
        <v>1986899.27</v>
      </c>
      <c r="N102" s="98"/>
      <c r="O102" s="98"/>
      <c r="P102" s="98"/>
      <c r="Q102" s="90">
        <f t="shared" si="2"/>
        <v>144798.97999999998</v>
      </c>
      <c r="R102" s="91">
        <f t="shared" si="3"/>
        <v>723.83641765704579</v>
      </c>
    </row>
    <row r="103" spans="1:18" ht="24.6" customHeight="1" x14ac:dyDescent="0.7">
      <c r="A103" s="97">
        <v>20</v>
      </c>
      <c r="B103" s="98" t="s">
        <v>49</v>
      </c>
      <c r="C103" s="98" t="s">
        <v>267</v>
      </c>
      <c r="D103" s="98" t="s">
        <v>268</v>
      </c>
      <c r="E103" s="98" t="s">
        <v>0</v>
      </c>
      <c r="F103" s="98" t="s">
        <v>166</v>
      </c>
      <c r="G103" s="98" t="s">
        <v>603</v>
      </c>
      <c r="H103" s="99">
        <v>3678</v>
      </c>
      <c r="I103" s="97">
        <v>3</v>
      </c>
      <c r="J103" s="100">
        <f>หนองบัวลำภู!F22</f>
        <v>1002737.82</v>
      </c>
      <c r="K103" s="230">
        <f>หนองบัวลำภู!AE22</f>
        <v>1039596.35</v>
      </c>
      <c r="L103" s="102">
        <f>หนองบัวลำภู!AF22</f>
        <v>2260438.27</v>
      </c>
      <c r="M103" s="102">
        <f>หนองบัวลำภู!AG22</f>
        <v>2019807.97</v>
      </c>
      <c r="N103" s="98"/>
      <c r="O103" s="98"/>
      <c r="P103" s="98"/>
      <c r="Q103" s="90">
        <f t="shared" si="2"/>
        <v>240630.30000000005</v>
      </c>
      <c r="R103" s="91">
        <f t="shared" si="3"/>
        <v>614.58354268624248</v>
      </c>
    </row>
    <row r="104" spans="1:18" ht="24.6" customHeight="1" x14ac:dyDescent="0.7">
      <c r="A104" s="97">
        <v>21</v>
      </c>
      <c r="B104" s="98" t="s">
        <v>49</v>
      </c>
      <c r="C104" s="98" t="s">
        <v>267</v>
      </c>
      <c r="D104" s="98" t="s">
        <v>268</v>
      </c>
      <c r="E104" s="98" t="s">
        <v>0</v>
      </c>
      <c r="F104" s="98" t="s">
        <v>166</v>
      </c>
      <c r="G104" s="98" t="s">
        <v>604</v>
      </c>
      <c r="H104" s="99">
        <v>4213</v>
      </c>
      <c r="I104" s="97">
        <v>3</v>
      </c>
      <c r="J104" s="100">
        <f>หนองบัวลำภู!F23</f>
        <v>2316615.62</v>
      </c>
      <c r="K104" s="101">
        <f>หนองบัวลำภู!AE23</f>
        <v>2404296.13</v>
      </c>
      <c r="L104" s="102">
        <f>หนองบัวลำภู!AF23</f>
        <v>2550224.2800000003</v>
      </c>
      <c r="M104" s="102">
        <f>หนองบัวลำภู!AG23</f>
        <v>1757176.4900000002</v>
      </c>
      <c r="N104" s="98"/>
      <c r="O104" s="98"/>
      <c r="P104" s="98"/>
      <c r="Q104" s="90">
        <f t="shared" si="2"/>
        <v>793047.79</v>
      </c>
      <c r="R104" s="91">
        <f t="shared" si="3"/>
        <v>605.32263944932356</v>
      </c>
    </row>
    <row r="105" spans="1:18" s="109" customFormat="1" ht="24.6" customHeight="1" x14ac:dyDescent="0.7">
      <c r="A105" s="103">
        <v>1</v>
      </c>
      <c r="B105" s="104" t="s">
        <v>49</v>
      </c>
      <c r="C105" s="104"/>
      <c r="D105" s="104"/>
      <c r="E105" s="104" t="s">
        <v>63</v>
      </c>
      <c r="F105" s="104"/>
      <c r="G105" s="104" t="s">
        <v>270</v>
      </c>
      <c r="H105" s="110">
        <f>SUM(H84:H104)</f>
        <v>84974</v>
      </c>
      <c r="I105" s="103"/>
      <c r="J105" s="106">
        <f>SUM(J84:J104)</f>
        <v>22406519.090000004</v>
      </c>
      <c r="K105" s="106">
        <f>SUM(K84:K104)</f>
        <v>25328709.889999997</v>
      </c>
      <c r="L105" s="106">
        <f>SUM(L84:L104)</f>
        <v>56273582.290000007</v>
      </c>
      <c r="M105" s="106">
        <f>SUM(M84:M104)</f>
        <v>48842548.280000009</v>
      </c>
      <c r="N105" s="104">
        <v>20</v>
      </c>
      <c r="O105" s="104">
        <v>20</v>
      </c>
      <c r="P105" s="104">
        <f>N105-O105</f>
        <v>0</v>
      </c>
      <c r="Q105" s="107">
        <f t="shared" si="2"/>
        <v>7431034.0099999979</v>
      </c>
      <c r="R105" s="108">
        <f>L105/H105</f>
        <v>662.24471355944183</v>
      </c>
    </row>
    <row r="106" spans="1:18" ht="24.6" customHeight="1" x14ac:dyDescent="0.7">
      <c r="A106" s="97">
        <v>1</v>
      </c>
      <c r="B106" s="98" t="s">
        <v>49</v>
      </c>
      <c r="C106" s="98" t="s">
        <v>271</v>
      </c>
      <c r="D106" s="98" t="s">
        <v>70</v>
      </c>
      <c r="E106" s="98" t="s">
        <v>1</v>
      </c>
      <c r="F106" s="98" t="s">
        <v>196</v>
      </c>
      <c r="G106" s="98" t="s">
        <v>272</v>
      </c>
      <c r="H106" s="99"/>
      <c r="I106" s="97"/>
      <c r="J106" s="100"/>
      <c r="K106" s="101"/>
      <c r="L106" s="102"/>
      <c r="M106" s="102"/>
      <c r="N106" s="98"/>
      <c r="O106" s="98"/>
      <c r="P106" s="98"/>
    </row>
    <row r="107" spans="1:18" ht="24.6" customHeight="1" x14ac:dyDescent="0.7">
      <c r="A107" s="97">
        <v>2</v>
      </c>
      <c r="B107" s="98" t="s">
        <v>49</v>
      </c>
      <c r="C107" s="98" t="s">
        <v>271</v>
      </c>
      <c r="D107" s="98" t="s">
        <v>70</v>
      </c>
      <c r="E107" s="98" t="s">
        <v>1</v>
      </c>
      <c r="F107" s="98" t="s">
        <v>166</v>
      </c>
      <c r="G107" s="98" t="s">
        <v>605</v>
      </c>
      <c r="H107" s="99">
        <v>7384</v>
      </c>
      <c r="I107" s="97">
        <v>5</v>
      </c>
      <c r="J107" s="100">
        <f>หนองบัวลำภู!F24</f>
        <v>1588406.26</v>
      </c>
      <c r="K107" s="101">
        <f>หนองบัวลำภู!AE24</f>
        <v>1746928.47</v>
      </c>
      <c r="L107" s="102">
        <f>หนองบัวลำภู!AF24</f>
        <v>4533975.8599999994</v>
      </c>
      <c r="M107" s="102">
        <f>หนองบัวลำภู!AG24</f>
        <v>3863310.2</v>
      </c>
      <c r="N107" s="98"/>
      <c r="O107" s="98"/>
      <c r="P107" s="98"/>
      <c r="Q107" s="90">
        <f t="shared" si="2"/>
        <v>670665.65999999922</v>
      </c>
      <c r="R107" s="91">
        <f t="shared" si="3"/>
        <v>614.02706663055244</v>
      </c>
    </row>
    <row r="108" spans="1:18" ht="24.6" customHeight="1" x14ac:dyDescent="0.7">
      <c r="A108" s="97">
        <v>3</v>
      </c>
      <c r="B108" s="98" t="s">
        <v>49</v>
      </c>
      <c r="C108" s="98" t="s">
        <v>271</v>
      </c>
      <c r="D108" s="98" t="s">
        <v>70</v>
      </c>
      <c r="E108" s="98" t="s">
        <v>1</v>
      </c>
      <c r="F108" s="98" t="s">
        <v>166</v>
      </c>
      <c r="G108" s="98" t="s">
        <v>606</v>
      </c>
      <c r="H108" s="99">
        <v>4311</v>
      </c>
      <c r="I108" s="97">
        <v>3</v>
      </c>
      <c r="J108" s="100">
        <f>หนองบัวลำภู!F25</f>
        <v>344776.15</v>
      </c>
      <c r="K108" s="100">
        <f>หนองบัวลำภู!AE25</f>
        <v>423408.05000000005</v>
      </c>
      <c r="L108" s="102">
        <f>หนองบัวลำภู!AF25</f>
        <v>2785228.3</v>
      </c>
      <c r="M108" s="102">
        <f>หนองบัวลำภู!AG25</f>
        <v>2896978.88</v>
      </c>
      <c r="N108" s="98"/>
      <c r="O108" s="98"/>
      <c r="P108" s="98"/>
      <c r="Q108" s="90">
        <f t="shared" si="2"/>
        <v>-111750.58000000007</v>
      </c>
      <c r="R108" s="91">
        <f t="shared" si="3"/>
        <v>646.07476223614003</v>
      </c>
    </row>
    <row r="109" spans="1:18" ht="24.6" customHeight="1" x14ac:dyDescent="0.7">
      <c r="A109" s="97">
        <v>4</v>
      </c>
      <c r="B109" s="98" t="s">
        <v>49</v>
      </c>
      <c r="C109" s="98" t="s">
        <v>271</v>
      </c>
      <c r="D109" s="98" t="s">
        <v>70</v>
      </c>
      <c r="E109" s="98" t="s">
        <v>1</v>
      </c>
      <c r="F109" s="98" t="s">
        <v>166</v>
      </c>
      <c r="G109" s="98" t="s">
        <v>607</v>
      </c>
      <c r="H109" s="99">
        <v>7424</v>
      </c>
      <c r="I109" s="97">
        <v>5</v>
      </c>
      <c r="J109" s="100">
        <f>หนองบัวลำภู!F26</f>
        <v>1031395.69</v>
      </c>
      <c r="K109" s="101">
        <f>หนองบัวลำภู!AE26</f>
        <v>1147098.95</v>
      </c>
      <c r="L109" s="102">
        <f>หนองบัวลำภู!AF26</f>
        <v>3862585.51</v>
      </c>
      <c r="M109" s="102">
        <f>หนองบัวลำภู!AG26</f>
        <v>3787152.1100000003</v>
      </c>
      <c r="N109" s="98"/>
      <c r="O109" s="98"/>
      <c r="P109" s="98"/>
      <c r="Q109" s="90">
        <f t="shared" si="2"/>
        <v>75433.399999999441</v>
      </c>
      <c r="R109" s="91">
        <f t="shared" si="3"/>
        <v>520.28360856681036</v>
      </c>
    </row>
    <row r="110" spans="1:18" ht="24.6" customHeight="1" x14ac:dyDescent="0.7">
      <c r="A110" s="97">
        <v>5</v>
      </c>
      <c r="B110" s="98" t="s">
        <v>49</v>
      </c>
      <c r="C110" s="98" t="s">
        <v>271</v>
      </c>
      <c r="D110" s="98" t="s">
        <v>70</v>
      </c>
      <c r="E110" s="98" t="s">
        <v>1</v>
      </c>
      <c r="F110" s="98" t="s">
        <v>166</v>
      </c>
      <c r="G110" s="98" t="s">
        <v>608</v>
      </c>
      <c r="H110" s="99">
        <v>4841</v>
      </c>
      <c r="I110" s="97">
        <v>4</v>
      </c>
      <c r="J110" s="100">
        <f>หนองบัวลำภู!F27</f>
        <v>763595.77</v>
      </c>
      <c r="K110" s="101">
        <f>หนองบัวลำภู!AE27</f>
        <v>896109.72000000009</v>
      </c>
      <c r="L110" s="102">
        <f>หนองบัวลำภู!AF27</f>
        <v>3529802.68</v>
      </c>
      <c r="M110" s="102">
        <f>หนองบัวลำภู!AG27</f>
        <v>3601273.35</v>
      </c>
      <c r="N110" s="98"/>
      <c r="O110" s="98"/>
      <c r="P110" s="98"/>
      <c r="Q110" s="90">
        <f t="shared" si="2"/>
        <v>-71470.669999999925</v>
      </c>
      <c r="R110" s="91">
        <f t="shared" si="3"/>
        <v>729.1474240859327</v>
      </c>
    </row>
    <row r="111" spans="1:18" ht="24.6" customHeight="1" x14ac:dyDescent="0.7">
      <c r="A111" s="97">
        <v>6</v>
      </c>
      <c r="B111" s="98" t="s">
        <v>49</v>
      </c>
      <c r="C111" s="98" t="s">
        <v>271</v>
      </c>
      <c r="D111" s="98" t="s">
        <v>70</v>
      </c>
      <c r="E111" s="98" t="s">
        <v>1</v>
      </c>
      <c r="F111" s="98" t="s">
        <v>166</v>
      </c>
      <c r="G111" s="98" t="s">
        <v>609</v>
      </c>
      <c r="H111" s="99">
        <v>3165</v>
      </c>
      <c r="I111" s="97">
        <v>3</v>
      </c>
      <c r="J111" s="100">
        <f>หนองบัวลำภู!F28</f>
        <v>875510.19</v>
      </c>
      <c r="K111" s="101">
        <f>หนองบัวลำภู!AE28</f>
        <v>919530.85</v>
      </c>
      <c r="L111" s="102">
        <f>หนองบัวลำภู!AF28</f>
        <v>3517960.5300000003</v>
      </c>
      <c r="M111" s="102">
        <f>หนองบัวลำภู!AG28</f>
        <v>3040767.62</v>
      </c>
      <c r="N111" s="98"/>
      <c r="O111" s="98"/>
      <c r="P111" s="98"/>
      <c r="Q111" s="90">
        <f t="shared" si="2"/>
        <v>477192.91000000015</v>
      </c>
      <c r="R111" s="91">
        <f t="shared" si="3"/>
        <v>1111.5199146919433</v>
      </c>
    </row>
    <row r="112" spans="1:18" ht="24.6" customHeight="1" x14ac:dyDescent="0.7">
      <c r="A112" s="97">
        <v>7</v>
      </c>
      <c r="B112" s="98" t="s">
        <v>49</v>
      </c>
      <c r="C112" s="98" t="s">
        <v>271</v>
      </c>
      <c r="D112" s="98" t="s">
        <v>70</v>
      </c>
      <c r="E112" s="98" t="s">
        <v>1</v>
      </c>
      <c r="F112" s="98" t="s">
        <v>166</v>
      </c>
      <c r="G112" s="98" t="s">
        <v>610</v>
      </c>
      <c r="H112" s="99">
        <v>3662</v>
      </c>
      <c r="I112" s="97">
        <v>3</v>
      </c>
      <c r="J112" s="100">
        <f>หนองบัวลำภู!F29</f>
        <v>664518.01</v>
      </c>
      <c r="K112" s="101">
        <f>หนองบัวลำภู!AE29</f>
        <v>785558.78999999992</v>
      </c>
      <c r="L112" s="102">
        <f>หนองบัวลำภู!AF29</f>
        <v>3015036.31</v>
      </c>
      <c r="M112" s="102">
        <f>หนองบัวลำภู!AG29</f>
        <v>2527998.83</v>
      </c>
      <c r="N112" s="98"/>
      <c r="O112" s="98"/>
      <c r="P112" s="98"/>
      <c r="Q112" s="90">
        <f t="shared" si="2"/>
        <v>487037.48</v>
      </c>
      <c r="R112" s="91">
        <f t="shared" si="3"/>
        <v>823.33050518842163</v>
      </c>
    </row>
    <row r="113" spans="1:18" ht="24.6" customHeight="1" x14ac:dyDescent="0.7">
      <c r="A113" s="97">
        <v>8</v>
      </c>
      <c r="B113" s="98" t="s">
        <v>49</v>
      </c>
      <c r="C113" s="98" t="s">
        <v>271</v>
      </c>
      <c r="D113" s="98" t="s">
        <v>70</v>
      </c>
      <c r="E113" s="98" t="s">
        <v>1</v>
      </c>
      <c r="F113" s="98" t="s">
        <v>166</v>
      </c>
      <c r="G113" s="98" t="s">
        <v>611</v>
      </c>
      <c r="H113" s="99">
        <v>2860</v>
      </c>
      <c r="I113" s="97">
        <v>2</v>
      </c>
      <c r="J113" s="100">
        <f>หนองบัวลำภู!F30</f>
        <v>641550.57999999996</v>
      </c>
      <c r="K113" s="101">
        <f>หนองบัวลำภู!AE30</f>
        <v>867058.83</v>
      </c>
      <c r="L113" s="102">
        <f>หนองบัวลำภู!AF30</f>
        <v>1984698.51</v>
      </c>
      <c r="M113" s="102">
        <f>หนองบัวลำภู!AG30</f>
        <v>1658090.06</v>
      </c>
      <c r="N113" s="98"/>
      <c r="O113" s="98"/>
      <c r="P113" s="98"/>
      <c r="Q113" s="90">
        <f t="shared" si="2"/>
        <v>326608.44999999995</v>
      </c>
      <c r="R113" s="91">
        <f t="shared" si="3"/>
        <v>693.950527972028</v>
      </c>
    </row>
    <row r="114" spans="1:18" ht="24.6" customHeight="1" x14ac:dyDescent="0.7">
      <c r="A114" s="97">
        <v>9</v>
      </c>
      <c r="B114" s="98" t="s">
        <v>49</v>
      </c>
      <c r="C114" s="98" t="s">
        <v>271</v>
      </c>
      <c r="D114" s="98" t="s">
        <v>70</v>
      </c>
      <c r="E114" s="98" t="s">
        <v>1</v>
      </c>
      <c r="F114" s="98" t="s">
        <v>166</v>
      </c>
      <c r="G114" s="98" t="s">
        <v>612</v>
      </c>
      <c r="H114" s="99">
        <v>6859</v>
      </c>
      <c r="I114" s="97">
        <v>5</v>
      </c>
      <c r="J114" s="100">
        <f>หนองบัวลำภู!F31</f>
        <v>709269.18</v>
      </c>
      <c r="K114" s="101">
        <f>หนองบัวลำภู!AE31</f>
        <v>860916.72</v>
      </c>
      <c r="L114" s="102">
        <f>หนองบัวลำภู!AF31</f>
        <v>3264612.1100000003</v>
      </c>
      <c r="M114" s="102">
        <f>หนองบัวลำภู!AG31</f>
        <v>3042280.3200000003</v>
      </c>
      <c r="N114" s="98"/>
      <c r="O114" s="98"/>
      <c r="P114" s="98"/>
      <c r="Q114" s="90">
        <f t="shared" si="2"/>
        <v>222331.79000000004</v>
      </c>
      <c r="R114" s="91">
        <f t="shared" si="3"/>
        <v>475.96036011080338</v>
      </c>
    </row>
    <row r="115" spans="1:18" ht="24.6" customHeight="1" x14ac:dyDescent="0.7">
      <c r="A115" s="97">
        <v>10</v>
      </c>
      <c r="B115" s="98" t="s">
        <v>49</v>
      </c>
      <c r="C115" s="98" t="s">
        <v>271</v>
      </c>
      <c r="D115" s="98" t="s">
        <v>70</v>
      </c>
      <c r="E115" s="98" t="s">
        <v>1</v>
      </c>
      <c r="F115" s="98" t="s">
        <v>166</v>
      </c>
      <c r="G115" s="98" t="s">
        <v>613</v>
      </c>
      <c r="H115" s="99">
        <v>2919</v>
      </c>
      <c r="I115" s="97">
        <v>2</v>
      </c>
      <c r="J115" s="100">
        <f>หนองบัวลำภู!F32</f>
        <v>513207.47</v>
      </c>
      <c r="K115" s="101">
        <f>หนองบัวลำภู!AE32</f>
        <v>648811.29999999993</v>
      </c>
      <c r="L115" s="102">
        <f>หนองบัวลำภู!AF32</f>
        <v>2364214.84</v>
      </c>
      <c r="M115" s="102">
        <f>หนองบัวลำภู!AG32</f>
        <v>2078614.1300000001</v>
      </c>
      <c r="N115" s="98"/>
      <c r="O115" s="98"/>
      <c r="P115" s="98"/>
      <c r="Q115" s="90">
        <f t="shared" si="2"/>
        <v>285600.70999999973</v>
      </c>
      <c r="R115" s="91">
        <f t="shared" si="3"/>
        <v>809.93999314833843</v>
      </c>
    </row>
    <row r="116" spans="1:18" ht="24.6" customHeight="1" x14ac:dyDescent="0.7">
      <c r="A116" s="97">
        <v>11</v>
      </c>
      <c r="B116" s="98" t="s">
        <v>49</v>
      </c>
      <c r="C116" s="98" t="s">
        <v>271</v>
      </c>
      <c r="D116" s="98" t="s">
        <v>70</v>
      </c>
      <c r="E116" s="98" t="s">
        <v>1</v>
      </c>
      <c r="F116" s="98" t="s">
        <v>166</v>
      </c>
      <c r="G116" s="98" t="s">
        <v>614</v>
      </c>
      <c r="H116" s="99">
        <v>5877</v>
      </c>
      <c r="I116" s="97">
        <v>4</v>
      </c>
      <c r="J116" s="100">
        <f>หนองบัวลำภู!F33</f>
        <v>847729.93</v>
      </c>
      <c r="K116" s="101">
        <f>หนองบัวลำภู!AE33</f>
        <v>1081550.78</v>
      </c>
      <c r="L116" s="102">
        <f>หนองบัวลำภู!AF33</f>
        <v>3624935.13</v>
      </c>
      <c r="M116" s="102">
        <f>หนองบัวลำภู!AG33</f>
        <v>3043962.4299999997</v>
      </c>
      <c r="N116" s="98"/>
      <c r="O116" s="98"/>
      <c r="P116" s="98"/>
      <c r="Q116" s="90">
        <f t="shared" si="2"/>
        <v>580972.70000000019</v>
      </c>
      <c r="R116" s="91">
        <f t="shared" si="3"/>
        <v>616.8002603369066</v>
      </c>
    </row>
    <row r="117" spans="1:18" ht="24.6" customHeight="1" x14ac:dyDescent="0.7">
      <c r="A117" s="97">
        <v>12</v>
      </c>
      <c r="B117" s="98" t="s">
        <v>49</v>
      </c>
      <c r="C117" s="98" t="s">
        <v>271</v>
      </c>
      <c r="D117" s="98" t="s">
        <v>70</v>
      </c>
      <c r="E117" s="98" t="s">
        <v>1</v>
      </c>
      <c r="F117" s="98" t="s">
        <v>166</v>
      </c>
      <c r="G117" s="98" t="s">
        <v>615</v>
      </c>
      <c r="H117" s="99">
        <v>5647</v>
      </c>
      <c r="I117" s="97">
        <v>4</v>
      </c>
      <c r="J117" s="100">
        <f>หนองบัวลำภู!F34</f>
        <v>1114891.25</v>
      </c>
      <c r="K117" s="101">
        <f>หนองบัวลำภู!AE34</f>
        <v>1189652.74</v>
      </c>
      <c r="L117" s="102">
        <f>หนองบัวลำภู!AF34</f>
        <v>3527455.55</v>
      </c>
      <c r="M117" s="102">
        <f>หนองบัวลำภู!AG34</f>
        <v>3054607.96</v>
      </c>
      <c r="N117" s="98"/>
      <c r="O117" s="98"/>
      <c r="P117" s="98"/>
      <c r="Q117" s="90">
        <f t="shared" si="2"/>
        <v>472847.58999999985</v>
      </c>
      <c r="R117" s="91">
        <f t="shared" si="3"/>
        <v>624.66009385514428</v>
      </c>
    </row>
    <row r="118" spans="1:18" ht="24.6" customHeight="1" x14ac:dyDescent="0.7">
      <c r="A118" s="97">
        <v>13</v>
      </c>
      <c r="B118" s="98" t="s">
        <v>49</v>
      </c>
      <c r="C118" s="98" t="s">
        <v>271</v>
      </c>
      <c r="D118" s="98" t="s">
        <v>70</v>
      </c>
      <c r="E118" s="98" t="s">
        <v>1</v>
      </c>
      <c r="F118" s="98" t="s">
        <v>166</v>
      </c>
      <c r="G118" s="98" t="s">
        <v>616</v>
      </c>
      <c r="H118" s="99">
        <v>4300</v>
      </c>
      <c r="I118" s="97">
        <v>3</v>
      </c>
      <c r="J118" s="100">
        <f>หนองบัวลำภู!F35</f>
        <v>491807</v>
      </c>
      <c r="K118" s="101">
        <f>หนองบัวลำภู!AE35</f>
        <v>678174.57000000007</v>
      </c>
      <c r="L118" s="102">
        <f>หนองบัวลำภู!AF35</f>
        <v>2588213.36</v>
      </c>
      <c r="M118" s="102">
        <f>หนองบัวลำภู!AG35</f>
        <v>2513447.11</v>
      </c>
      <c r="N118" s="98"/>
      <c r="O118" s="98"/>
      <c r="P118" s="98"/>
      <c r="Q118" s="90">
        <f t="shared" si="2"/>
        <v>74766.25</v>
      </c>
      <c r="R118" s="91">
        <f t="shared" si="3"/>
        <v>601.91008372093017</v>
      </c>
    </row>
    <row r="119" spans="1:18" s="109" customFormat="1" ht="24.6" customHeight="1" x14ac:dyDescent="0.7">
      <c r="A119" s="103">
        <v>2</v>
      </c>
      <c r="B119" s="104" t="s">
        <v>49</v>
      </c>
      <c r="C119" s="104"/>
      <c r="D119" s="104"/>
      <c r="E119" s="104" t="s">
        <v>63</v>
      </c>
      <c r="F119" s="104"/>
      <c r="G119" s="104" t="s">
        <v>273</v>
      </c>
      <c r="H119" s="110">
        <f>SUM(H106:H118)</f>
        <v>59249</v>
      </c>
      <c r="I119" s="103"/>
      <c r="J119" s="106">
        <f>SUM(J106:J118)</f>
        <v>9586657.4800000004</v>
      </c>
      <c r="K119" s="106">
        <f>SUM(K106:K118)</f>
        <v>11244799.77</v>
      </c>
      <c r="L119" s="106">
        <f>SUM(L106:L118)</f>
        <v>38598718.689999998</v>
      </c>
      <c r="M119" s="106">
        <f>SUM(M106:M118)</f>
        <v>35108483</v>
      </c>
      <c r="N119" s="104">
        <v>12</v>
      </c>
      <c r="O119" s="104">
        <v>12</v>
      </c>
      <c r="P119" s="104">
        <f>N119-O119</f>
        <v>0</v>
      </c>
      <c r="Q119" s="107">
        <f t="shared" si="2"/>
        <v>3490235.6899999976</v>
      </c>
      <c r="R119" s="108">
        <f>L119/H119</f>
        <v>651.46616297321475</v>
      </c>
    </row>
    <row r="120" spans="1:18" ht="24.6" customHeight="1" x14ac:dyDescent="0.7">
      <c r="A120" s="97">
        <v>1</v>
      </c>
      <c r="B120" s="98" t="s">
        <v>49</v>
      </c>
      <c r="C120" s="98" t="s">
        <v>274</v>
      </c>
      <c r="D120" s="98" t="s">
        <v>77</v>
      </c>
      <c r="E120" s="98" t="s">
        <v>2</v>
      </c>
      <c r="F120" s="98" t="s">
        <v>196</v>
      </c>
      <c r="G120" s="98" t="s">
        <v>275</v>
      </c>
      <c r="H120" s="99"/>
      <c r="I120" s="97"/>
      <c r="J120" s="100"/>
      <c r="K120" s="101"/>
      <c r="L120" s="102"/>
      <c r="M120" s="102"/>
      <c r="N120" s="98"/>
      <c r="O120" s="98"/>
      <c r="P120" s="98"/>
    </row>
    <row r="121" spans="1:18" ht="24.6" customHeight="1" x14ac:dyDescent="0.7">
      <c r="A121" s="97">
        <v>2</v>
      </c>
      <c r="B121" s="98" t="s">
        <v>49</v>
      </c>
      <c r="C121" s="98" t="s">
        <v>274</v>
      </c>
      <c r="D121" s="98" t="s">
        <v>77</v>
      </c>
      <c r="E121" s="98" t="s">
        <v>2</v>
      </c>
      <c r="F121" s="98" t="s">
        <v>166</v>
      </c>
      <c r="G121" s="98" t="s">
        <v>617</v>
      </c>
      <c r="H121" s="99">
        <v>1926</v>
      </c>
      <c r="I121" s="97">
        <v>2</v>
      </c>
      <c r="J121" s="100">
        <f>หนองบัวลำภู!F36</f>
        <v>311994.89</v>
      </c>
      <c r="K121" s="101">
        <f>หนองบัวลำภู!AE36</f>
        <v>433967.61000000004</v>
      </c>
      <c r="L121" s="102">
        <f>หนองบัวลำภู!AF36</f>
        <v>768554.58</v>
      </c>
      <c r="M121" s="102">
        <f>หนองบัวลำภู!AG36</f>
        <v>563495.9</v>
      </c>
      <c r="N121" s="98"/>
      <c r="O121" s="98"/>
      <c r="P121" s="98"/>
      <c r="Q121" s="90">
        <f t="shared" si="2"/>
        <v>205058.67999999993</v>
      </c>
      <c r="R121" s="91">
        <f t="shared" si="3"/>
        <v>399.04183800623053</v>
      </c>
    </row>
    <row r="122" spans="1:18" ht="24.6" customHeight="1" x14ac:dyDescent="0.7">
      <c r="A122" s="97">
        <v>3</v>
      </c>
      <c r="B122" s="98" t="s">
        <v>49</v>
      </c>
      <c r="C122" s="98" t="s">
        <v>274</v>
      </c>
      <c r="D122" s="98" t="s">
        <v>77</v>
      </c>
      <c r="E122" s="98" t="s">
        <v>2</v>
      </c>
      <c r="F122" s="98" t="s">
        <v>166</v>
      </c>
      <c r="G122" s="98" t="s">
        <v>618</v>
      </c>
      <c r="H122" s="99">
        <v>4146</v>
      </c>
      <c r="I122" s="97">
        <v>3</v>
      </c>
      <c r="J122" s="100">
        <f>หนองบัวลำภู!F37</f>
        <v>718737.71</v>
      </c>
      <c r="K122" s="101">
        <f>หนองบัวลำภู!AE37</f>
        <v>1092578.03</v>
      </c>
      <c r="L122" s="102">
        <f>หนองบัวลำภู!AF37</f>
        <v>1730305.74</v>
      </c>
      <c r="M122" s="102">
        <f>หนองบัวลำภู!AG37</f>
        <v>849515.63</v>
      </c>
      <c r="N122" s="98"/>
      <c r="O122" s="98"/>
      <c r="P122" s="98"/>
      <c r="Q122" s="90">
        <f t="shared" si="2"/>
        <v>880790.11</v>
      </c>
      <c r="R122" s="91">
        <f t="shared" si="3"/>
        <v>417.34340086830679</v>
      </c>
    </row>
    <row r="123" spans="1:18" ht="24.6" customHeight="1" x14ac:dyDescent="0.7">
      <c r="A123" s="97">
        <v>4</v>
      </c>
      <c r="B123" s="98" t="s">
        <v>49</v>
      </c>
      <c r="C123" s="98" t="s">
        <v>274</v>
      </c>
      <c r="D123" s="98" t="s">
        <v>77</v>
      </c>
      <c r="E123" s="98" t="s">
        <v>2</v>
      </c>
      <c r="F123" s="98" t="s">
        <v>166</v>
      </c>
      <c r="G123" s="98" t="s">
        <v>619</v>
      </c>
      <c r="H123" s="99">
        <v>1218</v>
      </c>
      <c r="I123" s="97">
        <v>1</v>
      </c>
      <c r="J123" s="100">
        <f>หนองบัวลำภู!F38</f>
        <v>284314.03999999998</v>
      </c>
      <c r="K123" s="101">
        <f>หนองบัวลำภู!AE38</f>
        <v>393006.16999999993</v>
      </c>
      <c r="L123" s="102">
        <f>หนองบัวลำภู!AF38</f>
        <v>669395.82000000007</v>
      </c>
      <c r="M123" s="102">
        <f>หนองบัวลำภู!AG38</f>
        <v>623517.19000000006</v>
      </c>
      <c r="N123" s="98"/>
      <c r="O123" s="98"/>
      <c r="P123" s="98"/>
      <c r="Q123" s="90">
        <f t="shared" si="2"/>
        <v>45878.630000000005</v>
      </c>
      <c r="R123" s="91">
        <f t="shared" si="3"/>
        <v>549.58605911330051</v>
      </c>
    </row>
    <row r="124" spans="1:18" ht="24.6" customHeight="1" x14ac:dyDescent="0.7">
      <c r="A124" s="97">
        <v>5</v>
      </c>
      <c r="B124" s="98" t="s">
        <v>49</v>
      </c>
      <c r="C124" s="98" t="s">
        <v>274</v>
      </c>
      <c r="D124" s="98" t="s">
        <v>77</v>
      </c>
      <c r="E124" s="98" t="s">
        <v>2</v>
      </c>
      <c r="F124" s="98" t="s">
        <v>166</v>
      </c>
      <c r="G124" s="98" t="s">
        <v>620</v>
      </c>
      <c r="H124" s="99">
        <v>5296</v>
      </c>
      <c r="I124" s="97">
        <v>4</v>
      </c>
      <c r="J124" s="100">
        <f>หนองบัวลำภู!F39</f>
        <v>1098066.6000000001</v>
      </c>
      <c r="K124" s="101">
        <f>หนองบัวลำภู!AE39</f>
        <v>1349263.6700000002</v>
      </c>
      <c r="L124" s="102">
        <f>หนองบัวลำภู!AF39</f>
        <v>1473675.74</v>
      </c>
      <c r="M124" s="102">
        <f>หนองบัวลำภู!AG39</f>
        <v>1163544.3400000001</v>
      </c>
      <c r="N124" s="98"/>
      <c r="O124" s="98"/>
      <c r="P124" s="98"/>
      <c r="Q124" s="90">
        <f t="shared" si="2"/>
        <v>310131.39999999991</v>
      </c>
      <c r="R124" s="91">
        <f t="shared" si="3"/>
        <v>278.26203549848941</v>
      </c>
    </row>
    <row r="125" spans="1:18" ht="24.6" customHeight="1" x14ac:dyDescent="0.7">
      <c r="A125" s="97">
        <v>6</v>
      </c>
      <c r="B125" s="98" t="s">
        <v>49</v>
      </c>
      <c r="C125" s="98" t="s">
        <v>274</v>
      </c>
      <c r="D125" s="98" t="s">
        <v>77</v>
      </c>
      <c r="E125" s="98" t="s">
        <v>2</v>
      </c>
      <c r="F125" s="98" t="s">
        <v>166</v>
      </c>
      <c r="G125" s="98" t="s">
        <v>621</v>
      </c>
      <c r="H125" s="99">
        <v>3642</v>
      </c>
      <c r="I125" s="97">
        <v>3</v>
      </c>
      <c r="J125" s="100">
        <f>หนองบัวลำภู!F40</f>
        <v>1031278.96</v>
      </c>
      <c r="K125" s="101">
        <f>หนองบัวลำภู!AE40</f>
        <v>1364466.21</v>
      </c>
      <c r="L125" s="102">
        <f>หนองบัวลำภู!AF40</f>
        <v>1533573.4500000002</v>
      </c>
      <c r="M125" s="102">
        <f>หนองบัวลำภู!AG40</f>
        <v>1137052.9099999999</v>
      </c>
      <c r="N125" s="98"/>
      <c r="O125" s="98"/>
      <c r="P125" s="98"/>
      <c r="Q125" s="90">
        <f t="shared" si="2"/>
        <v>396520.54000000027</v>
      </c>
      <c r="R125" s="91">
        <f t="shared" si="3"/>
        <v>421.08002471169692</v>
      </c>
    </row>
    <row r="126" spans="1:18" ht="24.6" customHeight="1" x14ac:dyDescent="0.7">
      <c r="A126" s="97">
        <v>7</v>
      </c>
      <c r="B126" s="98" t="s">
        <v>49</v>
      </c>
      <c r="C126" s="98" t="s">
        <v>274</v>
      </c>
      <c r="D126" s="98" t="s">
        <v>77</v>
      </c>
      <c r="E126" s="98" t="s">
        <v>2</v>
      </c>
      <c r="F126" s="98" t="s">
        <v>166</v>
      </c>
      <c r="G126" s="98" t="s">
        <v>622</v>
      </c>
      <c r="H126" s="99">
        <v>3621</v>
      </c>
      <c r="I126" s="97">
        <v>3</v>
      </c>
      <c r="J126" s="100">
        <f>หนองบัวลำภู!F41</f>
        <v>808768.32</v>
      </c>
      <c r="K126" s="101">
        <f>หนองบัวลำภู!AE41</f>
        <v>1184588.7</v>
      </c>
      <c r="L126" s="102">
        <f>หนองบัวลำภู!AF41</f>
        <v>1283902.94</v>
      </c>
      <c r="M126" s="102">
        <f>หนองบัวลำภู!AG41</f>
        <v>857492.03999999992</v>
      </c>
      <c r="N126" s="98"/>
      <c r="O126" s="98"/>
      <c r="P126" s="98"/>
      <c r="Q126" s="90">
        <f t="shared" si="2"/>
        <v>426410.9</v>
      </c>
      <c r="R126" s="91">
        <f t="shared" si="3"/>
        <v>354.5713725490196</v>
      </c>
    </row>
    <row r="127" spans="1:18" ht="24.6" customHeight="1" x14ac:dyDescent="0.7">
      <c r="A127" s="97">
        <v>8</v>
      </c>
      <c r="B127" s="98" t="s">
        <v>49</v>
      </c>
      <c r="C127" s="98" t="s">
        <v>274</v>
      </c>
      <c r="D127" s="98" t="s">
        <v>77</v>
      </c>
      <c r="E127" s="98" t="s">
        <v>2</v>
      </c>
      <c r="F127" s="98" t="s">
        <v>166</v>
      </c>
      <c r="G127" s="98" t="s">
        <v>623</v>
      </c>
      <c r="H127" s="99">
        <v>1853</v>
      </c>
      <c r="I127" s="97">
        <v>2</v>
      </c>
      <c r="J127" s="100">
        <f>หนองบัวลำภู!F42</f>
        <v>389873.46</v>
      </c>
      <c r="K127" s="101">
        <f>หนองบัวลำภู!AE42</f>
        <v>596051.97</v>
      </c>
      <c r="L127" s="102">
        <f>หนองบัวลำภู!AF42</f>
        <v>798013.2300000001</v>
      </c>
      <c r="M127" s="102">
        <f>หนองบัวลำภู!AG42</f>
        <v>671956.41</v>
      </c>
      <c r="N127" s="98"/>
      <c r="O127" s="98"/>
      <c r="P127" s="98"/>
      <c r="Q127" s="90">
        <f t="shared" si="2"/>
        <v>126056.82000000007</v>
      </c>
      <c r="R127" s="91">
        <f t="shared" si="3"/>
        <v>430.66013491635192</v>
      </c>
    </row>
    <row r="128" spans="1:18" ht="24.6" customHeight="1" x14ac:dyDescent="0.7">
      <c r="A128" s="97">
        <v>9</v>
      </c>
      <c r="B128" s="98" t="s">
        <v>49</v>
      </c>
      <c r="C128" s="98" t="s">
        <v>274</v>
      </c>
      <c r="D128" s="98" t="s">
        <v>77</v>
      </c>
      <c r="E128" s="98" t="s">
        <v>2</v>
      </c>
      <c r="F128" s="98" t="s">
        <v>166</v>
      </c>
      <c r="G128" s="98" t="s">
        <v>624</v>
      </c>
      <c r="H128" s="99">
        <v>1606</v>
      </c>
      <c r="I128" s="97">
        <v>2</v>
      </c>
      <c r="J128" s="100">
        <f>หนองบัวลำภู!F43</f>
        <v>328976.7</v>
      </c>
      <c r="K128" s="101">
        <f>หนองบัวลำภู!AE43</f>
        <v>497218.53</v>
      </c>
      <c r="L128" s="102">
        <f>หนองบัวลำภู!AF43</f>
        <v>607804.66</v>
      </c>
      <c r="M128" s="102">
        <f>หนองบัวลำภู!AG43</f>
        <v>508319.72000000003</v>
      </c>
      <c r="N128" s="98"/>
      <c r="O128" s="98"/>
      <c r="P128" s="98"/>
      <c r="Q128" s="90">
        <f t="shared" si="2"/>
        <v>99484.94</v>
      </c>
      <c r="R128" s="91">
        <f t="shared" si="3"/>
        <v>378.45869240348696</v>
      </c>
    </row>
    <row r="129" spans="1:18" ht="24.6" customHeight="1" x14ac:dyDescent="0.7">
      <c r="A129" s="97">
        <v>10</v>
      </c>
      <c r="B129" s="98" t="s">
        <v>49</v>
      </c>
      <c r="C129" s="98" t="s">
        <v>274</v>
      </c>
      <c r="D129" s="98" t="s">
        <v>77</v>
      </c>
      <c r="E129" s="98" t="s">
        <v>2</v>
      </c>
      <c r="F129" s="98" t="s">
        <v>166</v>
      </c>
      <c r="G129" s="98" t="s">
        <v>625</v>
      </c>
      <c r="H129" s="99">
        <v>4293</v>
      </c>
      <c r="I129" s="97">
        <v>3</v>
      </c>
      <c r="J129" s="100">
        <f>หนองบัวลำภู!F44</f>
        <v>871658.33</v>
      </c>
      <c r="K129" s="101">
        <f>หนองบัวลำภู!AE44</f>
        <v>1082095.68</v>
      </c>
      <c r="L129" s="102">
        <f>หนองบัวลำภู!AF44</f>
        <v>962641.85000000009</v>
      </c>
      <c r="M129" s="102">
        <f>หนองบัวลำภู!AG44</f>
        <v>639814.40000000002</v>
      </c>
      <c r="N129" s="98"/>
      <c r="O129" s="98"/>
      <c r="P129" s="98"/>
      <c r="Q129" s="90">
        <f t="shared" si="2"/>
        <v>322827.45000000007</v>
      </c>
      <c r="R129" s="91">
        <f t="shared" si="3"/>
        <v>224.23523177265318</v>
      </c>
    </row>
    <row r="130" spans="1:18" ht="24.6" customHeight="1" x14ac:dyDescent="0.7">
      <c r="A130" s="97">
        <v>11</v>
      </c>
      <c r="B130" s="98" t="s">
        <v>49</v>
      </c>
      <c r="C130" s="98" t="s">
        <v>274</v>
      </c>
      <c r="D130" s="98" t="s">
        <v>77</v>
      </c>
      <c r="E130" s="98" t="s">
        <v>2</v>
      </c>
      <c r="F130" s="98" t="s">
        <v>166</v>
      </c>
      <c r="G130" s="98" t="s">
        <v>626</v>
      </c>
      <c r="H130" s="99">
        <v>2536</v>
      </c>
      <c r="I130" s="97">
        <v>2</v>
      </c>
      <c r="J130" s="100">
        <f>หนองบัวลำภู!F45</f>
        <v>509008.38</v>
      </c>
      <c r="K130" s="101">
        <f>หนองบัวลำภู!AE45</f>
        <v>682064.65</v>
      </c>
      <c r="L130" s="102">
        <f>หนองบัวลำภู!AF45</f>
        <v>988119.67</v>
      </c>
      <c r="M130" s="102">
        <f>หนองบัวลำภู!AG45</f>
        <v>619345.85000000009</v>
      </c>
      <c r="N130" s="98"/>
      <c r="O130" s="98"/>
      <c r="P130" s="98"/>
      <c r="Q130" s="90">
        <f t="shared" si="2"/>
        <v>368773.81999999995</v>
      </c>
      <c r="R130" s="91">
        <f t="shared" si="3"/>
        <v>389.63709384858043</v>
      </c>
    </row>
    <row r="131" spans="1:18" ht="24.6" customHeight="1" x14ac:dyDescent="0.7">
      <c r="A131" s="97">
        <v>12</v>
      </c>
      <c r="B131" s="98" t="s">
        <v>49</v>
      </c>
      <c r="C131" s="98" t="s">
        <v>274</v>
      </c>
      <c r="D131" s="98" t="s">
        <v>77</v>
      </c>
      <c r="E131" s="98" t="s">
        <v>2</v>
      </c>
      <c r="F131" s="98" t="s">
        <v>166</v>
      </c>
      <c r="G131" s="98" t="s">
        <v>627</v>
      </c>
      <c r="H131" s="99">
        <v>3568</v>
      </c>
      <c r="I131" s="97">
        <v>3</v>
      </c>
      <c r="J131" s="100">
        <f>หนองบัวลำภู!F46</f>
        <v>435657.28</v>
      </c>
      <c r="K131" s="101">
        <f>หนองบัวลำภู!AE46</f>
        <v>606873.81000000006</v>
      </c>
      <c r="L131" s="102">
        <f>หนองบัวลำภู!AF46</f>
        <v>1329287.19</v>
      </c>
      <c r="M131" s="102">
        <f>หนองบัวลำภู!AG46</f>
        <v>925203.01</v>
      </c>
      <c r="N131" s="98"/>
      <c r="O131" s="98"/>
      <c r="P131" s="98"/>
      <c r="Q131" s="90">
        <f t="shared" si="2"/>
        <v>404084.17999999993</v>
      </c>
      <c r="R131" s="91">
        <f t="shared" si="3"/>
        <v>372.55806894618831</v>
      </c>
    </row>
    <row r="132" spans="1:18" ht="24.6" customHeight="1" x14ac:dyDescent="0.7">
      <c r="A132" s="97">
        <v>13</v>
      </c>
      <c r="B132" s="98" t="s">
        <v>49</v>
      </c>
      <c r="C132" s="98" t="s">
        <v>274</v>
      </c>
      <c r="D132" s="98" t="s">
        <v>77</v>
      </c>
      <c r="E132" s="98" t="s">
        <v>2</v>
      </c>
      <c r="F132" s="98" t="s">
        <v>166</v>
      </c>
      <c r="G132" s="98" t="s">
        <v>628</v>
      </c>
      <c r="H132" s="99">
        <v>2724</v>
      </c>
      <c r="I132" s="97">
        <v>2</v>
      </c>
      <c r="J132" s="100">
        <f>หนองบัวลำภู!F47</f>
        <v>177566.88</v>
      </c>
      <c r="K132" s="101">
        <f>หนองบัวลำภู!AE47</f>
        <v>548495.67000000004</v>
      </c>
      <c r="L132" s="102">
        <f>หนองบัวลำภู!AF47</f>
        <v>2125049.7599999998</v>
      </c>
      <c r="M132" s="102">
        <f>หนองบัวลำภู!AG47</f>
        <v>1690772.5799999998</v>
      </c>
      <c r="N132" s="98"/>
      <c r="O132" s="98"/>
      <c r="P132" s="98"/>
      <c r="Q132" s="90">
        <f t="shared" si="2"/>
        <v>434277.17999999993</v>
      </c>
      <c r="R132" s="91">
        <f t="shared" si="3"/>
        <v>780.12105726872244</v>
      </c>
    </row>
    <row r="133" spans="1:18" ht="24.6" customHeight="1" x14ac:dyDescent="0.7">
      <c r="A133" s="97">
        <v>14</v>
      </c>
      <c r="B133" s="98" t="s">
        <v>49</v>
      </c>
      <c r="C133" s="98" t="s">
        <v>274</v>
      </c>
      <c r="D133" s="98" t="s">
        <v>77</v>
      </c>
      <c r="E133" s="98" t="s">
        <v>2</v>
      </c>
      <c r="F133" s="98" t="s">
        <v>166</v>
      </c>
      <c r="G133" s="98" t="s">
        <v>629</v>
      </c>
      <c r="H133" s="99">
        <v>1550</v>
      </c>
      <c r="I133" s="97">
        <v>2</v>
      </c>
      <c r="J133" s="100">
        <f>หนองบัวลำภู!F48</f>
        <v>324434.98</v>
      </c>
      <c r="K133" s="101">
        <f>หนองบัวลำภู!AE48</f>
        <v>557906.68999999994</v>
      </c>
      <c r="L133" s="102">
        <f>หนองบัวลำภู!AF48</f>
        <v>1517016.1400000001</v>
      </c>
      <c r="M133" s="102">
        <f>หนองบัวลำภู!AG48</f>
        <v>1250195.42</v>
      </c>
      <c r="N133" s="98"/>
      <c r="O133" s="98"/>
      <c r="P133" s="98"/>
      <c r="Q133" s="90">
        <f t="shared" si="2"/>
        <v>266820.7200000002</v>
      </c>
      <c r="R133" s="91">
        <f t="shared" si="3"/>
        <v>978.72009032258075</v>
      </c>
    </row>
    <row r="134" spans="1:18" ht="24.6" customHeight="1" x14ac:dyDescent="0.7">
      <c r="A134" s="97">
        <v>15</v>
      </c>
      <c r="B134" s="98" t="s">
        <v>49</v>
      </c>
      <c r="C134" s="98" t="s">
        <v>274</v>
      </c>
      <c r="D134" s="98" t="s">
        <v>77</v>
      </c>
      <c r="E134" s="98" t="s">
        <v>2</v>
      </c>
      <c r="F134" s="98" t="s">
        <v>166</v>
      </c>
      <c r="G134" s="98" t="s">
        <v>3345</v>
      </c>
      <c r="H134" s="99">
        <v>2348</v>
      </c>
      <c r="I134" s="97">
        <v>2</v>
      </c>
      <c r="J134" s="100">
        <f>หนองบัวลำภู!F49</f>
        <v>622330.81000000006</v>
      </c>
      <c r="K134" s="101">
        <f>หนองบัวลำภู!AE49</f>
        <v>662076.78</v>
      </c>
      <c r="L134" s="102">
        <f>หนองบัวลำภู!AF49</f>
        <v>70893.47</v>
      </c>
      <c r="M134" s="102">
        <f>หนองบัวลำภู!AG49</f>
        <v>184870.64</v>
      </c>
      <c r="N134" s="98"/>
      <c r="O134" s="98"/>
      <c r="P134" s="98"/>
      <c r="Q134" s="90">
        <f t="shared" si="2"/>
        <v>-113977.17000000001</v>
      </c>
      <c r="R134" s="91">
        <f t="shared" si="3"/>
        <v>30.193130323679728</v>
      </c>
    </row>
    <row r="135" spans="1:18" s="109" customFormat="1" ht="24.6" customHeight="1" x14ac:dyDescent="0.7">
      <c r="A135" s="103">
        <v>3</v>
      </c>
      <c r="B135" s="104" t="s">
        <v>49</v>
      </c>
      <c r="C135" s="104"/>
      <c r="D135" s="104"/>
      <c r="E135" s="104" t="s">
        <v>63</v>
      </c>
      <c r="F135" s="104"/>
      <c r="G135" s="104" t="s">
        <v>276</v>
      </c>
      <c r="H135" s="110">
        <f>SUM(H120:H134)</f>
        <v>40327</v>
      </c>
      <c r="I135" s="103"/>
      <c r="J135" s="106">
        <f>SUM(J121:J134)</f>
        <v>7912667.3400000017</v>
      </c>
      <c r="K135" s="106">
        <f>SUM(K120:K134)</f>
        <v>11050654.17</v>
      </c>
      <c r="L135" s="106">
        <f>SUM(L120:L134)</f>
        <v>15858234.24</v>
      </c>
      <c r="M135" s="106">
        <f>SUM(M120:M134)</f>
        <v>11685096.040000001</v>
      </c>
      <c r="N135" s="104">
        <v>14</v>
      </c>
      <c r="O135" s="104">
        <v>14</v>
      </c>
      <c r="P135" s="104">
        <f>N135-O135</f>
        <v>0</v>
      </c>
      <c r="Q135" s="107">
        <f t="shared" ref="Q135:Q197" si="5">L135-M135</f>
        <v>4173138.1999999993</v>
      </c>
      <c r="R135" s="108">
        <f>L135/H135</f>
        <v>393.24110992635207</v>
      </c>
    </row>
    <row r="136" spans="1:18" ht="24.6" customHeight="1" x14ac:dyDescent="0.7">
      <c r="A136" s="97">
        <v>1</v>
      </c>
      <c r="B136" s="98" t="s">
        <v>49</v>
      </c>
      <c r="C136" s="98" t="s">
        <v>277</v>
      </c>
      <c r="D136" s="98" t="s">
        <v>84</v>
      </c>
      <c r="E136" s="98" t="s">
        <v>3</v>
      </c>
      <c r="F136" s="98" t="s">
        <v>196</v>
      </c>
      <c r="G136" s="98" t="s">
        <v>278</v>
      </c>
      <c r="H136" s="99"/>
      <c r="I136" s="97"/>
      <c r="J136" s="100"/>
      <c r="K136" s="101"/>
      <c r="L136" s="102"/>
      <c r="M136" s="102"/>
      <c r="N136" s="98"/>
      <c r="O136" s="98"/>
      <c r="P136" s="98"/>
    </row>
    <row r="137" spans="1:18" ht="24.6" customHeight="1" x14ac:dyDescent="0.7">
      <c r="A137" s="97">
        <v>2</v>
      </c>
      <c r="B137" s="98" t="s">
        <v>49</v>
      </c>
      <c r="C137" s="98" t="s">
        <v>277</v>
      </c>
      <c r="D137" s="98" t="s">
        <v>84</v>
      </c>
      <c r="E137" s="98" t="s">
        <v>3</v>
      </c>
      <c r="F137" s="98" t="s">
        <v>166</v>
      </c>
      <c r="G137" s="98" t="s">
        <v>631</v>
      </c>
      <c r="H137" s="99">
        <v>5674</v>
      </c>
      <c r="I137" s="97">
        <v>4</v>
      </c>
      <c r="J137" s="100">
        <f>หนองบัวลำภู!F50</f>
        <v>856194.93</v>
      </c>
      <c r="K137" s="101">
        <f>หนองบัวลำภู!AE50</f>
        <v>872423.91</v>
      </c>
      <c r="L137" s="102">
        <f>หนองบัวลำภู!AF50</f>
        <v>4978697.5200000005</v>
      </c>
      <c r="M137" s="102">
        <f>หนองบัวลำภู!AG50</f>
        <v>4571647.32</v>
      </c>
      <c r="N137" s="98"/>
      <c r="O137" s="98"/>
      <c r="P137" s="98"/>
      <c r="Q137" s="90">
        <f t="shared" si="5"/>
        <v>407050.20000000019</v>
      </c>
      <c r="R137" s="91">
        <f t="shared" ref="R137:R197" si="6">L137/H137</f>
        <v>877.4581459287981</v>
      </c>
    </row>
    <row r="138" spans="1:18" ht="24.6" customHeight="1" x14ac:dyDescent="0.7">
      <c r="A138" s="97">
        <v>3</v>
      </c>
      <c r="B138" s="98" t="s">
        <v>49</v>
      </c>
      <c r="C138" s="98" t="s">
        <v>277</v>
      </c>
      <c r="D138" s="98" t="s">
        <v>84</v>
      </c>
      <c r="E138" s="98" t="s">
        <v>3</v>
      </c>
      <c r="F138" s="98" t="s">
        <v>166</v>
      </c>
      <c r="G138" s="98" t="s">
        <v>632</v>
      </c>
      <c r="H138" s="99">
        <v>5329</v>
      </c>
      <c r="I138" s="97">
        <v>4</v>
      </c>
      <c r="J138" s="100">
        <f>หนองบัวลำภู!F51</f>
        <v>1429787.56</v>
      </c>
      <c r="K138" s="101">
        <f>หนองบัวลำภู!AE51</f>
        <v>1531848.3800000001</v>
      </c>
      <c r="L138" s="102">
        <f>หนองบัวลำภู!AF51</f>
        <v>4293674.37</v>
      </c>
      <c r="M138" s="102">
        <f>หนองบัวลำภู!AG51</f>
        <v>4084220.21</v>
      </c>
      <c r="N138" s="98"/>
      <c r="O138" s="98"/>
      <c r="P138" s="98"/>
      <c r="Q138" s="90">
        <f t="shared" si="5"/>
        <v>209454.16000000015</v>
      </c>
      <c r="R138" s="91">
        <f t="shared" si="6"/>
        <v>805.71859072996813</v>
      </c>
    </row>
    <row r="139" spans="1:18" ht="24.6" customHeight="1" x14ac:dyDescent="0.7">
      <c r="A139" s="97">
        <v>4</v>
      </c>
      <c r="B139" s="98" t="s">
        <v>49</v>
      </c>
      <c r="C139" s="98" t="s">
        <v>277</v>
      </c>
      <c r="D139" s="98" t="s">
        <v>84</v>
      </c>
      <c r="E139" s="98" t="s">
        <v>3</v>
      </c>
      <c r="F139" s="98" t="s">
        <v>166</v>
      </c>
      <c r="G139" s="98" t="s">
        <v>633</v>
      </c>
      <c r="H139" s="99">
        <v>3741</v>
      </c>
      <c r="I139" s="97">
        <v>3</v>
      </c>
      <c r="J139" s="100">
        <f>หนองบัวลำภู!F52</f>
        <v>770356.99</v>
      </c>
      <c r="K139" s="101">
        <f>หนองบัวลำภู!AE52</f>
        <v>848159.32</v>
      </c>
      <c r="L139" s="102">
        <f>หนองบัวลำภู!AF52</f>
        <v>2333247.37</v>
      </c>
      <c r="M139" s="102">
        <f>หนองบัวลำภู!AG52</f>
        <v>2094218.33</v>
      </c>
      <c r="N139" s="98"/>
      <c r="O139" s="98"/>
      <c r="P139" s="98"/>
      <c r="Q139" s="90">
        <f t="shared" si="5"/>
        <v>239029.04000000004</v>
      </c>
      <c r="R139" s="91">
        <f t="shared" si="6"/>
        <v>623.69616947340285</v>
      </c>
    </row>
    <row r="140" spans="1:18" ht="24.6" customHeight="1" x14ac:dyDescent="0.7">
      <c r="A140" s="97">
        <v>5</v>
      </c>
      <c r="B140" s="98" t="s">
        <v>49</v>
      </c>
      <c r="C140" s="98" t="s">
        <v>277</v>
      </c>
      <c r="D140" s="98" t="s">
        <v>84</v>
      </c>
      <c r="E140" s="98" t="s">
        <v>3</v>
      </c>
      <c r="F140" s="98" t="s">
        <v>166</v>
      </c>
      <c r="G140" s="98" t="s">
        <v>634</v>
      </c>
      <c r="H140" s="99">
        <v>10085</v>
      </c>
      <c r="I140" s="97">
        <v>5</v>
      </c>
      <c r="J140" s="100">
        <f>หนองบัวลำภู!F53</f>
        <v>899284.99</v>
      </c>
      <c r="K140" s="101">
        <f>หนองบัวลำภู!AE53</f>
        <v>1127432.07</v>
      </c>
      <c r="L140" s="102">
        <f>หนองบัวลำภู!AF53</f>
        <v>5816486.9500000002</v>
      </c>
      <c r="M140" s="102">
        <f>หนองบัวลำภู!AG53</f>
        <v>5360124.3</v>
      </c>
      <c r="N140" s="98"/>
      <c r="O140" s="98"/>
      <c r="P140" s="98"/>
      <c r="Q140" s="90">
        <f t="shared" si="5"/>
        <v>456362.65000000037</v>
      </c>
      <c r="R140" s="91">
        <f t="shared" si="6"/>
        <v>576.7463510163609</v>
      </c>
    </row>
    <row r="141" spans="1:18" ht="24.6" customHeight="1" x14ac:dyDescent="0.7">
      <c r="A141" s="97">
        <v>6</v>
      </c>
      <c r="B141" s="98" t="s">
        <v>49</v>
      </c>
      <c r="C141" s="98" t="s">
        <v>277</v>
      </c>
      <c r="D141" s="98" t="s">
        <v>84</v>
      </c>
      <c r="E141" s="98" t="s">
        <v>3</v>
      </c>
      <c r="F141" s="98" t="s">
        <v>166</v>
      </c>
      <c r="G141" s="98" t="s">
        <v>635</v>
      </c>
      <c r="H141" s="99">
        <v>1758</v>
      </c>
      <c r="I141" s="97">
        <v>2</v>
      </c>
      <c r="J141" s="100">
        <f>หนองบัวลำภู!F54</f>
        <v>982172.29</v>
      </c>
      <c r="K141" s="101">
        <f>หนองบัวลำภู!AE54</f>
        <v>997588.05</v>
      </c>
      <c r="L141" s="102">
        <f>หนองบัวลำภู!AF54</f>
        <v>2749230.4699999997</v>
      </c>
      <c r="M141" s="102">
        <f>หนองบัวลำภู!AG54</f>
        <v>2307501.0199999996</v>
      </c>
      <c r="N141" s="98"/>
      <c r="O141" s="98"/>
      <c r="P141" s="98"/>
      <c r="Q141" s="90">
        <f t="shared" si="5"/>
        <v>441729.45000000019</v>
      </c>
      <c r="R141" s="91">
        <f t="shared" si="6"/>
        <v>1563.8398577929463</v>
      </c>
    </row>
    <row r="142" spans="1:18" ht="24.6" customHeight="1" x14ac:dyDescent="0.7">
      <c r="A142" s="97">
        <v>7</v>
      </c>
      <c r="B142" s="98" t="s">
        <v>49</v>
      </c>
      <c r="C142" s="98" t="s">
        <v>277</v>
      </c>
      <c r="D142" s="98" t="s">
        <v>84</v>
      </c>
      <c r="E142" s="98" t="s">
        <v>3</v>
      </c>
      <c r="F142" s="98" t="s">
        <v>166</v>
      </c>
      <c r="G142" s="98" t="s">
        <v>636</v>
      </c>
      <c r="H142" s="99">
        <v>3359</v>
      </c>
      <c r="I142" s="97">
        <v>3</v>
      </c>
      <c r="J142" s="100">
        <f>หนองบัวลำภู!F55</f>
        <v>655965.43999999994</v>
      </c>
      <c r="K142" s="101">
        <f>หนองบัวลำภู!AE55</f>
        <v>671840.598</v>
      </c>
      <c r="L142" s="102">
        <f>หนองบัวลำภู!AF55</f>
        <v>3911637.84</v>
      </c>
      <c r="M142" s="102">
        <f>หนองบัวลำภู!AG55</f>
        <v>3486622.8020000001</v>
      </c>
      <c r="N142" s="98"/>
      <c r="O142" s="98"/>
      <c r="P142" s="98"/>
      <c r="Q142" s="90">
        <f t="shared" si="5"/>
        <v>425015.03799999971</v>
      </c>
      <c r="R142" s="91">
        <f t="shared" si="6"/>
        <v>1164.5245132479904</v>
      </c>
    </row>
    <row r="143" spans="1:18" ht="24.6" customHeight="1" x14ac:dyDescent="0.7">
      <c r="A143" s="97">
        <v>8</v>
      </c>
      <c r="B143" s="98" t="s">
        <v>49</v>
      </c>
      <c r="C143" s="98" t="s">
        <v>277</v>
      </c>
      <c r="D143" s="98" t="s">
        <v>84</v>
      </c>
      <c r="E143" s="98" t="s">
        <v>3</v>
      </c>
      <c r="F143" s="98" t="s">
        <v>166</v>
      </c>
      <c r="G143" s="98" t="s">
        <v>1400</v>
      </c>
      <c r="H143" s="99">
        <v>5691</v>
      </c>
      <c r="I143" s="97">
        <v>4</v>
      </c>
      <c r="J143" s="100">
        <f>หนองบัวลำภู!F56</f>
        <v>390331</v>
      </c>
      <c r="K143" s="101">
        <f>หนองบัวลำภู!AE56</f>
        <v>501705.53</v>
      </c>
      <c r="L143" s="102">
        <f>หนองบัวลำภู!AF56</f>
        <v>3776092.0300000003</v>
      </c>
      <c r="M143" s="102">
        <f>หนองบัวลำภู!AG56</f>
        <v>3463594.59</v>
      </c>
      <c r="N143" s="98"/>
      <c r="O143" s="98"/>
      <c r="P143" s="98"/>
      <c r="Q143" s="90">
        <f t="shared" si="5"/>
        <v>312497.44000000041</v>
      </c>
      <c r="R143" s="91">
        <f t="shared" si="6"/>
        <v>663.51994904234766</v>
      </c>
    </row>
    <row r="144" spans="1:18" ht="24.6" customHeight="1" x14ac:dyDescent="0.7">
      <c r="A144" s="97">
        <v>9</v>
      </c>
      <c r="B144" s="98" t="s">
        <v>49</v>
      </c>
      <c r="C144" s="98" t="s">
        <v>277</v>
      </c>
      <c r="D144" s="98" t="s">
        <v>84</v>
      </c>
      <c r="E144" s="98" t="s">
        <v>3</v>
      </c>
      <c r="F144" s="98" t="s">
        <v>166</v>
      </c>
      <c r="G144" s="98" t="s">
        <v>638</v>
      </c>
      <c r="H144" s="99">
        <v>2989</v>
      </c>
      <c r="I144" s="97">
        <v>2</v>
      </c>
      <c r="J144" s="100">
        <f>หนองบัวลำภู!F57</f>
        <v>264671.12</v>
      </c>
      <c r="K144" s="101">
        <f>หนองบัวลำภู!AE57</f>
        <v>296305.55</v>
      </c>
      <c r="L144" s="102">
        <f>หนองบัวลำภู!AF57</f>
        <v>2560782.34</v>
      </c>
      <c r="M144" s="102">
        <f>หนองบัวลำภู!AG57</f>
        <v>2558224.39</v>
      </c>
      <c r="N144" s="98"/>
      <c r="O144" s="98"/>
      <c r="P144" s="98"/>
      <c r="Q144" s="90">
        <f t="shared" si="5"/>
        <v>2557.9499999997206</v>
      </c>
      <c r="R144" s="91">
        <f t="shared" si="6"/>
        <v>856.73547674807628</v>
      </c>
    </row>
    <row r="145" spans="1:18" ht="24.6" customHeight="1" x14ac:dyDescent="0.7">
      <c r="A145" s="97">
        <v>10</v>
      </c>
      <c r="B145" s="98" t="s">
        <v>49</v>
      </c>
      <c r="C145" s="98" t="s">
        <v>277</v>
      </c>
      <c r="D145" s="98" t="s">
        <v>84</v>
      </c>
      <c r="E145" s="98" t="s">
        <v>3</v>
      </c>
      <c r="F145" s="98" t="s">
        <v>166</v>
      </c>
      <c r="G145" s="98" t="s">
        <v>639</v>
      </c>
      <c r="H145" s="99">
        <v>5028</v>
      </c>
      <c r="I145" s="97">
        <v>4</v>
      </c>
      <c r="J145" s="100">
        <f>หนองบัวลำภู!F58</f>
        <v>587411.63</v>
      </c>
      <c r="K145" s="101">
        <f>หนองบัวลำภู!AE58</f>
        <v>685390.5</v>
      </c>
      <c r="L145" s="102">
        <f>หนองบัวลำภู!AF58</f>
        <v>3738966.68</v>
      </c>
      <c r="M145" s="102">
        <f>หนองบัวลำภู!AG58</f>
        <v>3434365.0200000005</v>
      </c>
      <c r="N145" s="98"/>
      <c r="O145" s="98"/>
      <c r="P145" s="98"/>
      <c r="Q145" s="90">
        <f t="shared" si="5"/>
        <v>304601.65999999968</v>
      </c>
      <c r="R145" s="91">
        <f t="shared" si="6"/>
        <v>743.62901352426411</v>
      </c>
    </row>
    <row r="146" spans="1:18" ht="24.6" customHeight="1" x14ac:dyDescent="0.7">
      <c r="A146" s="97">
        <v>11</v>
      </c>
      <c r="B146" s="98" t="s">
        <v>49</v>
      </c>
      <c r="C146" s="98" t="s">
        <v>277</v>
      </c>
      <c r="D146" s="98" t="s">
        <v>84</v>
      </c>
      <c r="E146" s="98" t="s">
        <v>3</v>
      </c>
      <c r="F146" s="98" t="s">
        <v>166</v>
      </c>
      <c r="G146" s="98" t="s">
        <v>640</v>
      </c>
      <c r="H146" s="99">
        <v>3475</v>
      </c>
      <c r="I146" s="97">
        <v>3</v>
      </c>
      <c r="J146" s="100">
        <f>หนองบัวลำภู!F59</f>
        <v>680645.81</v>
      </c>
      <c r="K146" s="101">
        <f>หนองบัวลำภู!AE59</f>
        <v>902088.71000000008</v>
      </c>
      <c r="L146" s="102">
        <f>หนองบัวลำภู!AF59</f>
        <v>2866848.77</v>
      </c>
      <c r="M146" s="102">
        <f>หนองบัวลำภู!AG59</f>
        <v>2317670.7999999998</v>
      </c>
      <c r="N146" s="98"/>
      <c r="O146" s="98"/>
      <c r="P146" s="98"/>
      <c r="Q146" s="90">
        <f t="shared" si="5"/>
        <v>549177.9700000002</v>
      </c>
      <c r="R146" s="91">
        <f t="shared" si="6"/>
        <v>824.99245179856121</v>
      </c>
    </row>
    <row r="147" spans="1:18" ht="24.6" customHeight="1" x14ac:dyDescent="0.7">
      <c r="A147" s="97">
        <v>12</v>
      </c>
      <c r="B147" s="98" t="s">
        <v>49</v>
      </c>
      <c r="C147" s="98" t="s">
        <v>277</v>
      </c>
      <c r="D147" s="98" t="s">
        <v>84</v>
      </c>
      <c r="E147" s="98" t="s">
        <v>3</v>
      </c>
      <c r="F147" s="98" t="s">
        <v>166</v>
      </c>
      <c r="G147" s="98" t="s">
        <v>641</v>
      </c>
      <c r="H147" s="99">
        <v>2888</v>
      </c>
      <c r="I147" s="97">
        <v>2</v>
      </c>
      <c r="J147" s="100">
        <f>หนองบัวลำภู!F60</f>
        <v>330159.34000000003</v>
      </c>
      <c r="K147" s="101">
        <f>หนองบัวลำภู!AE60</f>
        <v>335719.34</v>
      </c>
      <c r="L147" s="102">
        <f>หนองบัวลำภู!AF60</f>
        <v>2448386.12</v>
      </c>
      <c r="M147" s="102">
        <f>หนองบัวลำภู!AG60</f>
        <v>2151470.2400000002</v>
      </c>
      <c r="N147" s="98"/>
      <c r="O147" s="98"/>
      <c r="P147" s="98"/>
      <c r="Q147" s="90">
        <f t="shared" si="5"/>
        <v>296915.87999999989</v>
      </c>
      <c r="R147" s="91">
        <f t="shared" si="6"/>
        <v>847.77912742382273</v>
      </c>
    </row>
    <row r="148" spans="1:18" ht="24.6" customHeight="1" x14ac:dyDescent="0.7">
      <c r="A148" s="97">
        <v>13</v>
      </c>
      <c r="B148" s="98" t="s">
        <v>49</v>
      </c>
      <c r="C148" s="98" t="s">
        <v>277</v>
      </c>
      <c r="D148" s="98" t="s">
        <v>84</v>
      </c>
      <c r="E148" s="98" t="s">
        <v>3</v>
      </c>
      <c r="F148" s="98" t="s">
        <v>166</v>
      </c>
      <c r="G148" s="98" t="s">
        <v>642</v>
      </c>
      <c r="H148" s="99">
        <v>1354</v>
      </c>
      <c r="I148" s="97">
        <v>1</v>
      </c>
      <c r="J148" s="100">
        <f>หนองบัวลำภู!F61</f>
        <v>146334.26999999999</v>
      </c>
      <c r="K148" s="101">
        <f>หนองบัวลำภู!AE61</f>
        <v>269603.36</v>
      </c>
      <c r="L148" s="102">
        <f>หนองบัวลำภู!AF61</f>
        <v>1930521.4200000002</v>
      </c>
      <c r="M148" s="102">
        <f>หนองบัวลำภู!AG61</f>
        <v>1981495.26</v>
      </c>
      <c r="N148" s="98"/>
      <c r="O148" s="98"/>
      <c r="P148" s="98"/>
      <c r="Q148" s="90">
        <f t="shared" si="5"/>
        <v>-50973.839999999851</v>
      </c>
      <c r="R148" s="91">
        <f t="shared" si="6"/>
        <v>1425.7912998522897</v>
      </c>
    </row>
    <row r="149" spans="1:18" ht="24.6" customHeight="1" x14ac:dyDescent="0.7">
      <c r="A149" s="97">
        <v>14</v>
      </c>
      <c r="B149" s="98" t="s">
        <v>49</v>
      </c>
      <c r="C149" s="98" t="s">
        <v>277</v>
      </c>
      <c r="D149" s="98" t="s">
        <v>84</v>
      </c>
      <c r="E149" s="98" t="s">
        <v>3</v>
      </c>
      <c r="F149" s="98" t="s">
        <v>166</v>
      </c>
      <c r="G149" s="98" t="s">
        <v>643</v>
      </c>
      <c r="H149" s="99">
        <v>3500</v>
      </c>
      <c r="I149" s="97">
        <v>3</v>
      </c>
      <c r="J149" s="100">
        <f>หนองบัวลำภู!F62</f>
        <v>613745.07999999996</v>
      </c>
      <c r="K149" s="101">
        <f>หนองบัวลำภู!AE62</f>
        <v>691936.71</v>
      </c>
      <c r="L149" s="102">
        <f>หนองบัวลำภู!AF62</f>
        <v>2870408.87</v>
      </c>
      <c r="M149" s="102">
        <f>หนองบัวลำภู!AG62</f>
        <v>2574550.7600000002</v>
      </c>
      <c r="N149" s="98"/>
      <c r="O149" s="98"/>
      <c r="P149" s="98"/>
      <c r="Q149" s="90">
        <f t="shared" si="5"/>
        <v>295858.10999999987</v>
      </c>
      <c r="R149" s="91">
        <f t="shared" si="6"/>
        <v>820.11682000000008</v>
      </c>
    </row>
    <row r="150" spans="1:18" ht="24.6" customHeight="1" x14ac:dyDescent="0.7">
      <c r="A150" s="97">
        <v>15</v>
      </c>
      <c r="B150" s="98" t="s">
        <v>49</v>
      </c>
      <c r="C150" s="98" t="s">
        <v>277</v>
      </c>
      <c r="D150" s="98" t="s">
        <v>84</v>
      </c>
      <c r="E150" s="98" t="s">
        <v>3</v>
      </c>
      <c r="F150" s="98" t="s">
        <v>166</v>
      </c>
      <c r="G150" s="98" t="s">
        <v>644</v>
      </c>
      <c r="H150" s="99">
        <v>6506</v>
      </c>
      <c r="I150" s="97">
        <v>5</v>
      </c>
      <c r="J150" s="100">
        <f>หนองบัวลำภู!F63</f>
        <v>1339310.6399999999</v>
      </c>
      <c r="K150" s="101">
        <f>หนองบัวลำภู!AE63</f>
        <v>1390408.6199999999</v>
      </c>
      <c r="L150" s="102">
        <f>หนองบัวลำภู!AF63</f>
        <v>4246206.1100000003</v>
      </c>
      <c r="M150" s="102">
        <f>หนองบัวลำภู!AG63</f>
        <v>3696790.7700000005</v>
      </c>
      <c r="N150" s="98"/>
      <c r="O150" s="98"/>
      <c r="P150" s="98"/>
      <c r="Q150" s="90">
        <f t="shared" si="5"/>
        <v>549415.33999999985</v>
      </c>
      <c r="R150" s="91">
        <f t="shared" si="6"/>
        <v>652.66002305564098</v>
      </c>
    </row>
    <row r="151" spans="1:18" ht="24.6" customHeight="1" x14ac:dyDescent="0.7">
      <c r="A151" s="97">
        <v>16</v>
      </c>
      <c r="B151" s="98" t="s">
        <v>49</v>
      </c>
      <c r="C151" s="98" t="s">
        <v>277</v>
      </c>
      <c r="D151" s="98" t="s">
        <v>84</v>
      </c>
      <c r="E151" s="98" t="s">
        <v>3</v>
      </c>
      <c r="F151" s="98" t="s">
        <v>166</v>
      </c>
      <c r="G151" s="98" t="s">
        <v>645</v>
      </c>
      <c r="H151" s="99">
        <v>4556</v>
      </c>
      <c r="I151" s="97">
        <v>4</v>
      </c>
      <c r="J151" s="100">
        <f>หนองบัวลำภู!F64</f>
        <v>844620.19</v>
      </c>
      <c r="K151" s="101">
        <f>หนองบัวลำภู!AE64</f>
        <v>1171528.52</v>
      </c>
      <c r="L151" s="102">
        <f>หนองบัวลำภู!AF64</f>
        <v>3112112.29</v>
      </c>
      <c r="M151" s="102">
        <f>หนองบัวลำภู!AG64</f>
        <v>2803701.73</v>
      </c>
      <c r="N151" s="98"/>
      <c r="O151" s="98"/>
      <c r="P151" s="98"/>
      <c r="Q151" s="90">
        <f t="shared" si="5"/>
        <v>308410.56000000006</v>
      </c>
      <c r="R151" s="91">
        <f t="shared" si="6"/>
        <v>683.07995829675156</v>
      </c>
    </row>
    <row r="152" spans="1:18" ht="24.6" customHeight="1" x14ac:dyDescent="0.7">
      <c r="A152" s="97">
        <v>17</v>
      </c>
      <c r="B152" s="98" t="s">
        <v>49</v>
      </c>
      <c r="C152" s="98" t="s">
        <v>277</v>
      </c>
      <c r="D152" s="98" t="s">
        <v>84</v>
      </c>
      <c r="E152" s="98" t="s">
        <v>3</v>
      </c>
      <c r="F152" s="98" t="s">
        <v>166</v>
      </c>
      <c r="G152" s="98" t="s">
        <v>646</v>
      </c>
      <c r="H152" s="99">
        <v>3413</v>
      </c>
      <c r="I152" s="97">
        <v>3</v>
      </c>
      <c r="J152" s="100">
        <f>หนองบัวลำภู!F65</f>
        <v>403176.22</v>
      </c>
      <c r="K152" s="101">
        <f>หนองบัวลำภู!AE65</f>
        <v>452530.74</v>
      </c>
      <c r="L152" s="102">
        <f>หนองบัวลำภู!AF65</f>
        <v>3081021.13</v>
      </c>
      <c r="M152" s="102">
        <f>หนองบัวลำภู!AG65</f>
        <v>3132908.43</v>
      </c>
      <c r="N152" s="98"/>
      <c r="O152" s="98"/>
      <c r="P152" s="98"/>
      <c r="Q152" s="90">
        <f t="shared" si="5"/>
        <v>-51887.300000000279</v>
      </c>
      <c r="R152" s="91">
        <f t="shared" si="6"/>
        <v>902.73106651040132</v>
      </c>
    </row>
    <row r="153" spans="1:18" ht="24.6" customHeight="1" x14ac:dyDescent="0.7">
      <c r="A153" s="97">
        <v>18</v>
      </c>
      <c r="B153" s="98" t="s">
        <v>49</v>
      </c>
      <c r="C153" s="98" t="s">
        <v>277</v>
      </c>
      <c r="D153" s="98" t="s">
        <v>84</v>
      </c>
      <c r="E153" s="98" t="s">
        <v>3</v>
      </c>
      <c r="F153" s="98" t="s">
        <v>166</v>
      </c>
      <c r="G153" s="98" t="s">
        <v>647</v>
      </c>
      <c r="H153" s="99">
        <v>3744</v>
      </c>
      <c r="I153" s="97">
        <v>3</v>
      </c>
      <c r="J153" s="100">
        <f>หนองบัวลำภู!F66</f>
        <v>575076.56000000006</v>
      </c>
      <c r="K153" s="101">
        <f>หนองบัวลำภู!AE66</f>
        <v>611045.95000000007</v>
      </c>
      <c r="L153" s="102">
        <f>หนองบัวลำภู!AF66</f>
        <v>2389391.0499999998</v>
      </c>
      <c r="M153" s="102">
        <f>หนองบัวลำภู!AG66</f>
        <v>2630661.04</v>
      </c>
      <c r="N153" s="98"/>
      <c r="O153" s="98"/>
      <c r="P153" s="98"/>
      <c r="Q153" s="90">
        <f t="shared" si="5"/>
        <v>-241269.99000000022</v>
      </c>
      <c r="R153" s="91">
        <f t="shared" si="6"/>
        <v>638.19205395299139</v>
      </c>
    </row>
    <row r="154" spans="1:18" s="109" customFormat="1" ht="24.6" customHeight="1" x14ac:dyDescent="0.7">
      <c r="A154" s="103">
        <v>4</v>
      </c>
      <c r="B154" s="104" t="s">
        <v>49</v>
      </c>
      <c r="C154" s="104"/>
      <c r="D154" s="104"/>
      <c r="E154" s="104" t="s">
        <v>63</v>
      </c>
      <c r="F154" s="104"/>
      <c r="G154" s="104" t="s">
        <v>279</v>
      </c>
      <c r="H154" s="110">
        <f>SUM(H136:H153)</f>
        <v>73090</v>
      </c>
      <c r="I154" s="103"/>
      <c r="J154" s="106">
        <f>SUM(J136:J153)</f>
        <v>11769244.060000002</v>
      </c>
      <c r="K154" s="106">
        <f>SUM(K136:K153)</f>
        <v>13357555.857999999</v>
      </c>
      <c r="L154" s="106">
        <f>SUM(L136:L153)</f>
        <v>57103711.329999998</v>
      </c>
      <c r="M154" s="106">
        <f>SUM(M136:M153)</f>
        <v>52649767.011999995</v>
      </c>
      <c r="N154" s="104">
        <v>17</v>
      </c>
      <c r="O154" s="104">
        <v>17</v>
      </c>
      <c r="P154" s="104">
        <f>N154-O154</f>
        <v>0</v>
      </c>
      <c r="Q154" s="107">
        <f t="shared" si="5"/>
        <v>4453944.3180000037</v>
      </c>
      <c r="R154" s="108">
        <f>L154/H154</f>
        <v>781.2793997810918</v>
      </c>
    </row>
    <row r="155" spans="1:18" ht="24.6" customHeight="1" x14ac:dyDescent="0.7">
      <c r="A155" s="97">
        <v>1</v>
      </c>
      <c r="B155" s="98" t="s">
        <v>49</v>
      </c>
      <c r="C155" s="98" t="s">
        <v>280</v>
      </c>
      <c r="D155" s="98" t="s">
        <v>91</v>
      </c>
      <c r="E155" s="98" t="s">
        <v>4</v>
      </c>
      <c r="F155" s="98" t="s">
        <v>196</v>
      </c>
      <c r="G155" s="98" t="s">
        <v>281</v>
      </c>
      <c r="H155" s="99"/>
      <c r="I155" s="97"/>
      <c r="J155" s="100"/>
      <c r="K155" s="101"/>
      <c r="L155" s="102"/>
      <c r="M155" s="102"/>
      <c r="N155" s="98"/>
      <c r="O155" s="98"/>
      <c r="P155" s="98"/>
    </row>
    <row r="156" spans="1:18" ht="24.6" customHeight="1" x14ac:dyDescent="0.7">
      <c r="A156" s="97">
        <v>2</v>
      </c>
      <c r="B156" s="98" t="s">
        <v>49</v>
      </c>
      <c r="C156" s="98" t="s">
        <v>280</v>
      </c>
      <c r="D156" s="98" t="s">
        <v>91</v>
      </c>
      <c r="E156" s="98" t="s">
        <v>4</v>
      </c>
      <c r="F156" s="98" t="s">
        <v>166</v>
      </c>
      <c r="G156" s="98" t="s">
        <v>648</v>
      </c>
      <c r="H156" s="99">
        <v>3395</v>
      </c>
      <c r="I156" s="97">
        <v>3</v>
      </c>
      <c r="J156" s="100">
        <f>หนองบัวลำภู!F67</f>
        <v>791198.96</v>
      </c>
      <c r="K156" s="101">
        <f>หนองบัวลำภู!AE67</f>
        <v>929804.75</v>
      </c>
      <c r="L156" s="102">
        <f>หนองบัวลำภู!AF67</f>
        <v>2406410.5399999996</v>
      </c>
      <c r="M156" s="102">
        <f>หนองบัวลำภู!AG67</f>
        <v>2153040.21</v>
      </c>
      <c r="N156" s="98"/>
      <c r="O156" s="98"/>
      <c r="P156" s="98"/>
      <c r="Q156" s="90">
        <f t="shared" si="5"/>
        <v>253370.32999999961</v>
      </c>
      <c r="R156" s="91">
        <f t="shared" si="6"/>
        <v>708.81017378497779</v>
      </c>
    </row>
    <row r="157" spans="1:18" ht="24.6" customHeight="1" x14ac:dyDescent="0.7">
      <c r="A157" s="97">
        <v>3</v>
      </c>
      <c r="B157" s="98" t="s">
        <v>49</v>
      </c>
      <c r="C157" s="98" t="s">
        <v>280</v>
      </c>
      <c r="D157" s="98" t="s">
        <v>91</v>
      </c>
      <c r="E157" s="98" t="s">
        <v>4</v>
      </c>
      <c r="F157" s="98" t="s">
        <v>166</v>
      </c>
      <c r="G157" s="98" t="s">
        <v>649</v>
      </c>
      <c r="H157" s="99">
        <v>3310</v>
      </c>
      <c r="I157" s="97">
        <v>3</v>
      </c>
      <c r="J157" s="100">
        <f>หนองบัวลำภู!F68</f>
        <v>588150.86</v>
      </c>
      <c r="K157" s="100">
        <f>หนองบัวลำภู!AE68</f>
        <v>801159.06</v>
      </c>
      <c r="L157" s="102">
        <f>หนองบัวลำภู!AF68</f>
        <v>2229050.88</v>
      </c>
      <c r="M157" s="102">
        <f>หนองบัวลำภู!AG68</f>
        <v>1577316.42</v>
      </c>
      <c r="N157" s="98"/>
      <c r="O157" s="98"/>
      <c r="P157" s="98"/>
      <c r="Q157" s="90">
        <f t="shared" si="5"/>
        <v>651734.46</v>
      </c>
      <c r="R157" s="91">
        <f t="shared" si="6"/>
        <v>673.42926888217517</v>
      </c>
    </row>
    <row r="158" spans="1:18" ht="24.6" customHeight="1" x14ac:dyDescent="0.7">
      <c r="A158" s="97">
        <v>4</v>
      </c>
      <c r="B158" s="98" t="s">
        <v>49</v>
      </c>
      <c r="C158" s="98" t="s">
        <v>280</v>
      </c>
      <c r="D158" s="98" t="s">
        <v>91</v>
      </c>
      <c r="E158" s="98" t="s">
        <v>4</v>
      </c>
      <c r="F158" s="98" t="s">
        <v>166</v>
      </c>
      <c r="G158" s="98" t="s">
        <v>650</v>
      </c>
      <c r="H158" s="99">
        <v>9421</v>
      </c>
      <c r="I158" s="97">
        <v>5</v>
      </c>
      <c r="J158" s="100">
        <f>หนองบัวลำภู!F69</f>
        <v>1179633.96</v>
      </c>
      <c r="K158" s="101">
        <f>หนองบัวลำภู!AE69</f>
        <v>1041196.6800000002</v>
      </c>
      <c r="L158" s="102">
        <f>หนองบัวลำภู!AF69</f>
        <v>4881838.83</v>
      </c>
      <c r="M158" s="102">
        <f>หนองบัวลำภู!AG69</f>
        <v>4080606.24</v>
      </c>
      <c r="N158" s="98"/>
      <c r="O158" s="98"/>
      <c r="P158" s="98"/>
      <c r="Q158" s="90">
        <f t="shared" si="5"/>
        <v>801232.58999999985</v>
      </c>
      <c r="R158" s="91">
        <f t="shared" si="6"/>
        <v>518.18690478717758</v>
      </c>
    </row>
    <row r="159" spans="1:18" ht="24.6" customHeight="1" x14ac:dyDescent="0.7">
      <c r="A159" s="97">
        <v>5</v>
      </c>
      <c r="B159" s="98" t="s">
        <v>49</v>
      </c>
      <c r="C159" s="98" t="s">
        <v>280</v>
      </c>
      <c r="D159" s="98" t="s">
        <v>91</v>
      </c>
      <c r="E159" s="98" t="s">
        <v>4</v>
      </c>
      <c r="F159" s="98" t="s">
        <v>166</v>
      </c>
      <c r="G159" s="98" t="s">
        <v>651</v>
      </c>
      <c r="H159" s="99">
        <v>2850</v>
      </c>
      <c r="I159" s="97">
        <v>2</v>
      </c>
      <c r="J159" s="100">
        <f>หนองบัวลำภู!F70</f>
        <v>163035.04</v>
      </c>
      <c r="K159" s="100">
        <f>หนองบัวลำภู!AE70</f>
        <v>267722.66000000003</v>
      </c>
      <c r="L159" s="102">
        <f>หนองบัวลำภู!AF70</f>
        <v>1900413.8399999999</v>
      </c>
      <c r="M159" s="102">
        <f>หนองบัวลำภู!AG70</f>
        <v>1490269.1099999999</v>
      </c>
      <c r="N159" s="98"/>
      <c r="O159" s="98"/>
      <c r="P159" s="98"/>
      <c r="Q159" s="90">
        <f t="shared" si="5"/>
        <v>410144.73</v>
      </c>
      <c r="R159" s="91">
        <f t="shared" si="6"/>
        <v>666.81187368421047</v>
      </c>
    </row>
    <row r="160" spans="1:18" ht="24.6" customHeight="1" x14ac:dyDescent="0.7">
      <c r="A160" s="97">
        <v>6</v>
      </c>
      <c r="B160" s="98" t="s">
        <v>49</v>
      </c>
      <c r="C160" s="98" t="s">
        <v>280</v>
      </c>
      <c r="D160" s="98" t="s">
        <v>91</v>
      </c>
      <c r="E160" s="98" t="s">
        <v>4</v>
      </c>
      <c r="F160" s="98" t="s">
        <v>166</v>
      </c>
      <c r="G160" s="98" t="s">
        <v>652</v>
      </c>
      <c r="H160" s="99">
        <v>3674</v>
      </c>
      <c r="I160" s="97">
        <v>3</v>
      </c>
      <c r="J160" s="100">
        <f>หนองบัวลำภู!F71</f>
        <v>602188.68999999994</v>
      </c>
      <c r="K160" s="101">
        <f>หนองบัวลำภู!AE71</f>
        <v>623299.14999999991</v>
      </c>
      <c r="L160" s="102">
        <f>หนองบัวลำภู!AF71</f>
        <v>3597028.9799999995</v>
      </c>
      <c r="M160" s="102">
        <f>หนองบัวลำภู!AG71</f>
        <v>3476014.6199999996</v>
      </c>
      <c r="N160" s="98"/>
      <c r="O160" s="98"/>
      <c r="P160" s="98"/>
      <c r="Q160" s="90">
        <f t="shared" si="5"/>
        <v>121014.35999999987</v>
      </c>
      <c r="R160" s="91">
        <f t="shared" si="6"/>
        <v>979.04980402830688</v>
      </c>
    </row>
    <row r="161" spans="1:18" ht="24.6" customHeight="1" x14ac:dyDescent="0.7">
      <c r="A161" s="97">
        <v>7</v>
      </c>
      <c r="B161" s="98" t="s">
        <v>49</v>
      </c>
      <c r="C161" s="98" t="s">
        <v>280</v>
      </c>
      <c r="D161" s="98" t="s">
        <v>91</v>
      </c>
      <c r="E161" s="98" t="s">
        <v>4</v>
      </c>
      <c r="F161" s="98" t="s">
        <v>166</v>
      </c>
      <c r="G161" s="98" t="s">
        <v>653</v>
      </c>
      <c r="H161" s="99">
        <v>3134</v>
      </c>
      <c r="I161" s="97">
        <v>3</v>
      </c>
      <c r="J161" s="100">
        <f>หนองบัวลำภู!F72</f>
        <v>573186.26</v>
      </c>
      <c r="K161" s="101">
        <f>หนองบัวลำภู!AE72</f>
        <v>849703.32000000007</v>
      </c>
      <c r="L161" s="102">
        <f>หนองบัวลำภู!AF72</f>
        <v>2936073.92</v>
      </c>
      <c r="M161" s="102">
        <f>หนองบัวลำภู!AG72</f>
        <v>2663218.86</v>
      </c>
      <c r="N161" s="98"/>
      <c r="O161" s="98"/>
      <c r="P161" s="98"/>
      <c r="Q161" s="90">
        <f t="shared" si="5"/>
        <v>272855.06000000006</v>
      </c>
      <c r="R161" s="91">
        <f t="shared" si="6"/>
        <v>936.84553924696866</v>
      </c>
    </row>
    <row r="162" spans="1:18" ht="24.6" customHeight="1" x14ac:dyDescent="0.7">
      <c r="A162" s="97">
        <v>8</v>
      </c>
      <c r="B162" s="98" t="s">
        <v>49</v>
      </c>
      <c r="C162" s="98" t="s">
        <v>280</v>
      </c>
      <c r="D162" s="98" t="s">
        <v>91</v>
      </c>
      <c r="E162" s="98" t="s">
        <v>4</v>
      </c>
      <c r="F162" s="98" t="s">
        <v>166</v>
      </c>
      <c r="G162" s="98" t="s">
        <v>654</v>
      </c>
      <c r="H162" s="99">
        <v>3983</v>
      </c>
      <c r="I162" s="97">
        <v>3</v>
      </c>
      <c r="J162" s="100">
        <f>หนองบัวลำภู!F73</f>
        <v>913288.13</v>
      </c>
      <c r="K162" s="100">
        <f>หนองบัวลำภู!AE73</f>
        <v>1060948.57</v>
      </c>
      <c r="L162" s="102">
        <f>หนองบัวลำภู!AF73</f>
        <v>2638197.06</v>
      </c>
      <c r="M162" s="102">
        <f>หนองบัวลำภู!AG73</f>
        <v>2032801.1099999999</v>
      </c>
      <c r="N162" s="98"/>
      <c r="O162" s="98"/>
      <c r="P162" s="98"/>
      <c r="Q162" s="90">
        <f t="shared" si="5"/>
        <v>605395.95000000019</v>
      </c>
      <c r="R162" s="91">
        <f t="shared" si="6"/>
        <v>662.36431333165956</v>
      </c>
    </row>
    <row r="163" spans="1:18" ht="24.6" customHeight="1" x14ac:dyDescent="0.7">
      <c r="A163" s="97">
        <v>9</v>
      </c>
      <c r="B163" s="98" t="s">
        <v>49</v>
      </c>
      <c r="C163" s="98" t="s">
        <v>280</v>
      </c>
      <c r="D163" s="98" t="s">
        <v>91</v>
      </c>
      <c r="E163" s="98" t="s">
        <v>4</v>
      </c>
      <c r="F163" s="98" t="s">
        <v>166</v>
      </c>
      <c r="G163" s="98" t="s">
        <v>655</v>
      </c>
      <c r="H163" s="99">
        <v>4514</v>
      </c>
      <c r="I163" s="97">
        <v>4</v>
      </c>
      <c r="J163" s="100">
        <f>หนองบัวลำภู!F74</f>
        <v>1130610.44</v>
      </c>
      <c r="K163" s="100">
        <f>หนองบัวลำภู!AE74</f>
        <v>1363878.39</v>
      </c>
      <c r="L163" s="102">
        <f>หนองบัวลำภู!AF74</f>
        <v>2899802.51</v>
      </c>
      <c r="M163" s="102">
        <f>หนองบัวลำภู!AG74</f>
        <v>1959506.65</v>
      </c>
      <c r="N163" s="98"/>
      <c r="O163" s="98"/>
      <c r="P163" s="98"/>
      <c r="Q163" s="90">
        <f t="shared" si="5"/>
        <v>940295.85999999987</v>
      </c>
      <c r="R163" s="91">
        <f t="shared" si="6"/>
        <v>642.40197385910494</v>
      </c>
    </row>
    <row r="164" spans="1:18" ht="24.6" customHeight="1" x14ac:dyDescent="0.7">
      <c r="A164" s="97">
        <v>10</v>
      </c>
      <c r="B164" s="98" t="s">
        <v>49</v>
      </c>
      <c r="C164" s="98" t="s">
        <v>280</v>
      </c>
      <c r="D164" s="98" t="s">
        <v>91</v>
      </c>
      <c r="E164" s="98" t="s">
        <v>4</v>
      </c>
      <c r="F164" s="98" t="s">
        <v>166</v>
      </c>
      <c r="G164" s="98" t="s">
        <v>656</v>
      </c>
      <c r="H164" s="99">
        <v>2730</v>
      </c>
      <c r="I164" s="97">
        <v>2</v>
      </c>
      <c r="J164" s="100">
        <f>หนองบัวลำภู!F75</f>
        <v>578091.06000000006</v>
      </c>
      <c r="K164" s="100">
        <f>หนองบัวลำภู!AE75</f>
        <v>544511.25</v>
      </c>
      <c r="L164" s="102">
        <f>หนองบัวลำภู!AF75</f>
        <v>2545233.98</v>
      </c>
      <c r="M164" s="102">
        <f>หนองบัวลำภู!AG75</f>
        <v>2250340.5199999996</v>
      </c>
      <c r="N164" s="98"/>
      <c r="O164" s="98"/>
      <c r="P164" s="98"/>
      <c r="Q164" s="90">
        <f t="shared" si="5"/>
        <v>294893.46000000043</v>
      </c>
      <c r="R164" s="91">
        <f t="shared" si="6"/>
        <v>932.32013919413919</v>
      </c>
    </row>
    <row r="165" spans="1:18" ht="24.6" customHeight="1" x14ac:dyDescent="0.7">
      <c r="A165" s="97">
        <v>11</v>
      </c>
      <c r="B165" s="98" t="s">
        <v>49</v>
      </c>
      <c r="C165" s="98" t="s">
        <v>280</v>
      </c>
      <c r="D165" s="98" t="s">
        <v>91</v>
      </c>
      <c r="E165" s="98" t="s">
        <v>4</v>
      </c>
      <c r="F165" s="98" t="s">
        <v>166</v>
      </c>
      <c r="G165" s="98" t="s">
        <v>657</v>
      </c>
      <c r="H165" s="99">
        <v>2300</v>
      </c>
      <c r="I165" s="97">
        <v>2</v>
      </c>
      <c r="J165" s="100">
        <f>หนองบัวลำภู!F76</f>
        <v>232886.68</v>
      </c>
      <c r="K165" s="101">
        <f>หนองบัวลำภู!AE76</f>
        <v>282151.42</v>
      </c>
      <c r="L165" s="102">
        <f>หนองบัวลำภู!AF76</f>
        <v>2079458.51</v>
      </c>
      <c r="M165" s="102">
        <f>หนองบัวลำภู!AG76</f>
        <v>1808632.36</v>
      </c>
      <c r="N165" s="98"/>
      <c r="O165" s="98"/>
      <c r="P165" s="98"/>
      <c r="Q165" s="90">
        <f t="shared" si="5"/>
        <v>270826.14999999991</v>
      </c>
      <c r="R165" s="91">
        <f t="shared" si="6"/>
        <v>904.11239565217397</v>
      </c>
    </row>
    <row r="166" spans="1:18" ht="24.6" customHeight="1" x14ac:dyDescent="0.7">
      <c r="A166" s="97">
        <v>12</v>
      </c>
      <c r="B166" s="98" t="s">
        <v>49</v>
      </c>
      <c r="C166" s="98" t="s">
        <v>280</v>
      </c>
      <c r="D166" s="98" t="s">
        <v>91</v>
      </c>
      <c r="E166" s="98" t="s">
        <v>4</v>
      </c>
      <c r="F166" s="98" t="s">
        <v>166</v>
      </c>
      <c r="G166" s="98" t="s">
        <v>658</v>
      </c>
      <c r="H166" s="99">
        <v>4344</v>
      </c>
      <c r="I166" s="97">
        <v>3</v>
      </c>
      <c r="J166" s="100">
        <f>หนองบัวลำภู!F77</f>
        <v>888507.69</v>
      </c>
      <c r="K166" s="101">
        <f>หนองบัวลำภู!AE77</f>
        <v>1016162.1799999999</v>
      </c>
      <c r="L166" s="102">
        <f>หนองบัวลำภู!AF77</f>
        <v>3905727.2800000003</v>
      </c>
      <c r="M166" s="102">
        <f>หนองบัวลำภู!AG77</f>
        <v>3163925.13</v>
      </c>
      <c r="N166" s="98"/>
      <c r="O166" s="98"/>
      <c r="P166" s="98"/>
      <c r="Q166" s="90">
        <f t="shared" si="5"/>
        <v>741802.15000000037</v>
      </c>
      <c r="R166" s="91">
        <f t="shared" si="6"/>
        <v>899.10848987108659</v>
      </c>
    </row>
    <row r="167" spans="1:18" ht="24.6" customHeight="1" x14ac:dyDescent="0.7">
      <c r="A167" s="97">
        <v>13</v>
      </c>
      <c r="B167" s="98" t="s">
        <v>49</v>
      </c>
      <c r="C167" s="98" t="s">
        <v>280</v>
      </c>
      <c r="D167" s="98" t="s">
        <v>91</v>
      </c>
      <c r="E167" s="98" t="s">
        <v>4</v>
      </c>
      <c r="F167" s="98" t="s">
        <v>166</v>
      </c>
      <c r="G167" s="98" t="s">
        <v>659</v>
      </c>
      <c r="H167" s="99">
        <v>1502</v>
      </c>
      <c r="I167" s="97">
        <v>1</v>
      </c>
      <c r="J167" s="100">
        <f>หนองบัวลำภู!F78</f>
        <v>266900.98</v>
      </c>
      <c r="K167" s="100">
        <f>หนองบัวลำภู!AE78</f>
        <v>286150.03999999998</v>
      </c>
      <c r="L167" s="102">
        <f>หนองบัวลำภู!AF78</f>
        <v>1594406.3399999999</v>
      </c>
      <c r="M167" s="102">
        <f>หนองบัวลำภู!AG78</f>
        <v>1534887.54</v>
      </c>
      <c r="N167" s="98"/>
      <c r="O167" s="98"/>
      <c r="P167" s="98"/>
      <c r="Q167" s="90">
        <f t="shared" si="5"/>
        <v>59518.799999999814</v>
      </c>
      <c r="R167" s="91">
        <f t="shared" si="6"/>
        <v>1061.5221970705725</v>
      </c>
    </row>
    <row r="168" spans="1:18" ht="24.6" customHeight="1" x14ac:dyDescent="0.7">
      <c r="A168" s="97">
        <v>14</v>
      </c>
      <c r="B168" s="98" t="s">
        <v>49</v>
      </c>
      <c r="C168" s="98" t="s">
        <v>280</v>
      </c>
      <c r="D168" s="98" t="s">
        <v>91</v>
      </c>
      <c r="E168" s="98" t="s">
        <v>4</v>
      </c>
      <c r="F168" s="98" t="s">
        <v>166</v>
      </c>
      <c r="G168" s="98" t="s">
        <v>660</v>
      </c>
      <c r="H168" s="99">
        <v>2803</v>
      </c>
      <c r="I168" s="97">
        <v>2</v>
      </c>
      <c r="J168" s="100">
        <f>หนองบัวลำภู!F79</f>
        <v>1028670.44</v>
      </c>
      <c r="K168" s="101">
        <f>หนองบัวลำภู!AE79</f>
        <v>1126278.3599999999</v>
      </c>
      <c r="L168" s="102">
        <f>หนองบัวลำภู!AF79</f>
        <v>3057721.67</v>
      </c>
      <c r="M168" s="102">
        <f>หนองบัวลำภู!AG79</f>
        <v>2610540.3000000003</v>
      </c>
      <c r="N168" s="98"/>
      <c r="O168" s="98"/>
      <c r="P168" s="98"/>
      <c r="Q168" s="90">
        <f t="shared" si="5"/>
        <v>447181.36999999965</v>
      </c>
      <c r="R168" s="91">
        <f t="shared" si="6"/>
        <v>1090.8746592936141</v>
      </c>
    </row>
    <row r="169" spans="1:18" s="109" customFormat="1" ht="24.6" customHeight="1" x14ac:dyDescent="0.7">
      <c r="A169" s="103">
        <v>5</v>
      </c>
      <c r="B169" s="104" t="s">
        <v>49</v>
      </c>
      <c r="C169" s="104"/>
      <c r="D169" s="104"/>
      <c r="E169" s="104" t="s">
        <v>63</v>
      </c>
      <c r="F169" s="104"/>
      <c r="G169" s="104" t="s">
        <v>282</v>
      </c>
      <c r="H169" s="110">
        <f>SUM(H155:H168)</f>
        <v>47960</v>
      </c>
      <c r="I169" s="103"/>
      <c r="J169" s="106">
        <f>SUM(J155:J168)</f>
        <v>8936349.1899999995</v>
      </c>
      <c r="K169" s="106">
        <f>SUM(K155:K168)</f>
        <v>10192965.829999998</v>
      </c>
      <c r="L169" s="106">
        <f>SUM(L155:L168)</f>
        <v>36671364.340000004</v>
      </c>
      <c r="M169" s="106">
        <f>SUM(M155:M168)</f>
        <v>30801099.069999997</v>
      </c>
      <c r="N169" s="104">
        <v>13</v>
      </c>
      <c r="O169" s="104">
        <v>13</v>
      </c>
      <c r="P169" s="104">
        <f>N169-O169</f>
        <v>0</v>
      </c>
      <c r="Q169" s="107">
        <f t="shared" si="5"/>
        <v>5870265.270000007</v>
      </c>
      <c r="R169" s="108">
        <f>L169/H169</f>
        <v>764.62394370308596</v>
      </c>
    </row>
    <row r="170" spans="1:18" ht="24.6" customHeight="1" x14ac:dyDescent="0.7">
      <c r="A170" s="97">
        <v>1</v>
      </c>
      <c r="B170" s="98" t="s">
        <v>49</v>
      </c>
      <c r="C170" s="98" t="s">
        <v>283</v>
      </c>
      <c r="D170" s="98" t="s">
        <v>98</v>
      </c>
      <c r="E170" s="98" t="s">
        <v>5</v>
      </c>
      <c r="F170" s="98" t="s">
        <v>196</v>
      </c>
      <c r="G170" s="98" t="s">
        <v>284</v>
      </c>
      <c r="H170" s="99"/>
      <c r="I170" s="97"/>
      <c r="J170" s="100"/>
      <c r="K170" s="101"/>
      <c r="L170" s="102"/>
      <c r="M170" s="102"/>
      <c r="N170" s="98"/>
      <c r="O170" s="98"/>
      <c r="P170" s="98"/>
    </row>
    <row r="171" spans="1:18" ht="24.6" customHeight="1" x14ac:dyDescent="0.7">
      <c r="A171" s="97">
        <v>2</v>
      </c>
      <c r="B171" s="98" t="s">
        <v>49</v>
      </c>
      <c r="C171" s="98" t="s">
        <v>283</v>
      </c>
      <c r="D171" s="98" t="s">
        <v>98</v>
      </c>
      <c r="E171" s="98" t="s">
        <v>5</v>
      </c>
      <c r="F171" s="98" t="s">
        <v>166</v>
      </c>
      <c r="G171" s="98" t="s">
        <v>661</v>
      </c>
      <c r="H171" s="99">
        <v>4273</v>
      </c>
      <c r="I171" s="97">
        <v>3</v>
      </c>
      <c r="J171" s="100">
        <f>หนองบัวลำภู!F80</f>
        <v>697909.89</v>
      </c>
      <c r="K171" s="101">
        <f>หนองบัวลำภู!AE80</f>
        <v>891311.49</v>
      </c>
      <c r="L171" s="102">
        <f>หนองบัวลำภู!AF80</f>
        <v>2908466.9699999997</v>
      </c>
      <c r="M171" s="102">
        <f>หนองบัวลำภู!AG80</f>
        <v>2619600.46</v>
      </c>
      <c r="N171" s="98"/>
      <c r="O171" s="98"/>
      <c r="P171" s="98"/>
      <c r="Q171" s="90">
        <f t="shared" si="5"/>
        <v>288866.50999999978</v>
      </c>
      <c r="R171" s="91">
        <f t="shared" si="6"/>
        <v>680.6615890475075</v>
      </c>
    </row>
    <row r="172" spans="1:18" ht="24.6" customHeight="1" x14ac:dyDescent="0.7">
      <c r="A172" s="97">
        <v>3</v>
      </c>
      <c r="B172" s="98" t="s">
        <v>49</v>
      </c>
      <c r="C172" s="98" t="s">
        <v>283</v>
      </c>
      <c r="D172" s="98" t="s">
        <v>98</v>
      </c>
      <c r="E172" s="98" t="s">
        <v>5</v>
      </c>
      <c r="F172" s="98" t="s">
        <v>166</v>
      </c>
      <c r="G172" s="98" t="s">
        <v>662</v>
      </c>
      <c r="H172" s="99">
        <v>1852</v>
      </c>
      <c r="I172" s="97">
        <v>2</v>
      </c>
      <c r="J172" s="100">
        <f>หนองบัวลำภู!F81</f>
        <v>467352.4</v>
      </c>
      <c r="K172" s="101">
        <f>หนองบัวลำภู!AE81</f>
        <v>510938.2</v>
      </c>
      <c r="L172" s="102">
        <f>หนองบัวลำภู!AF81</f>
        <v>2009883.81</v>
      </c>
      <c r="M172" s="102">
        <f>หนองบัวลำภู!AG81</f>
        <v>1904812.11</v>
      </c>
      <c r="N172" s="98"/>
      <c r="O172" s="98"/>
      <c r="P172" s="98"/>
      <c r="Q172" s="90">
        <f t="shared" si="5"/>
        <v>105071.69999999995</v>
      </c>
      <c r="R172" s="91">
        <f t="shared" si="6"/>
        <v>1085.2504373650108</v>
      </c>
    </row>
    <row r="173" spans="1:18" ht="24.6" customHeight="1" x14ac:dyDescent="0.7">
      <c r="A173" s="97">
        <v>4</v>
      </c>
      <c r="B173" s="98" t="s">
        <v>49</v>
      </c>
      <c r="C173" s="98" t="s">
        <v>283</v>
      </c>
      <c r="D173" s="98" t="s">
        <v>98</v>
      </c>
      <c r="E173" s="98" t="s">
        <v>5</v>
      </c>
      <c r="F173" s="98" t="s">
        <v>166</v>
      </c>
      <c r="G173" s="98" t="s">
        <v>663</v>
      </c>
      <c r="H173" s="99">
        <v>4269</v>
      </c>
      <c r="I173" s="97">
        <v>3</v>
      </c>
      <c r="J173" s="100">
        <f>หนองบัวลำภู!F82</f>
        <v>978848.55</v>
      </c>
      <c r="K173" s="101">
        <f>หนองบัวลำภู!AE82</f>
        <v>1053534.69</v>
      </c>
      <c r="L173" s="102">
        <f>หนองบัวลำภู!AF82</f>
        <v>1907248.64</v>
      </c>
      <c r="M173" s="102">
        <f>หนองบัวลำภู!AG82</f>
        <v>1752123.9</v>
      </c>
      <c r="N173" s="98"/>
      <c r="O173" s="98"/>
      <c r="P173" s="98"/>
      <c r="Q173" s="90">
        <f t="shared" si="5"/>
        <v>155124.74</v>
      </c>
      <c r="R173" s="91">
        <f t="shared" si="6"/>
        <v>446.76707425626608</v>
      </c>
    </row>
    <row r="174" spans="1:18" ht="24.6" customHeight="1" x14ac:dyDescent="0.7">
      <c r="A174" s="97">
        <v>5</v>
      </c>
      <c r="B174" s="98" t="s">
        <v>49</v>
      </c>
      <c r="C174" s="98" t="s">
        <v>283</v>
      </c>
      <c r="D174" s="98" t="s">
        <v>98</v>
      </c>
      <c r="E174" s="98" t="s">
        <v>5</v>
      </c>
      <c r="F174" s="98" t="s">
        <v>166</v>
      </c>
      <c r="G174" s="98" t="s">
        <v>664</v>
      </c>
      <c r="H174" s="99">
        <v>4484</v>
      </c>
      <c r="I174" s="97">
        <v>3</v>
      </c>
      <c r="J174" s="100">
        <f>หนองบัวลำภู!F83</f>
        <v>1147021.76</v>
      </c>
      <c r="K174" s="101">
        <f>หนองบัวลำภู!AE83</f>
        <v>1213426.3600000001</v>
      </c>
      <c r="L174" s="102">
        <f>หนองบัวลำภู!AF83</f>
        <v>2820789.9299999997</v>
      </c>
      <c r="M174" s="102">
        <f>หนองบัวลำภู!AG83</f>
        <v>2625389.02</v>
      </c>
      <c r="N174" s="98"/>
      <c r="O174" s="98"/>
      <c r="P174" s="98"/>
      <c r="Q174" s="90">
        <f t="shared" si="5"/>
        <v>195400.90999999968</v>
      </c>
      <c r="R174" s="91">
        <f t="shared" si="6"/>
        <v>629.07893175735944</v>
      </c>
    </row>
    <row r="175" spans="1:18" ht="24.6" customHeight="1" x14ac:dyDescent="0.7">
      <c r="A175" s="97">
        <v>6</v>
      </c>
      <c r="B175" s="98" t="s">
        <v>49</v>
      </c>
      <c r="C175" s="98" t="s">
        <v>283</v>
      </c>
      <c r="D175" s="98" t="s">
        <v>98</v>
      </c>
      <c r="E175" s="98" t="s">
        <v>5</v>
      </c>
      <c r="F175" s="98" t="s">
        <v>166</v>
      </c>
      <c r="G175" s="98" t="s">
        <v>665</v>
      </c>
      <c r="H175" s="99">
        <v>2010</v>
      </c>
      <c r="I175" s="97">
        <v>2</v>
      </c>
      <c r="J175" s="100">
        <f>หนองบัวลำภู!F84</f>
        <v>162261.44</v>
      </c>
      <c r="K175" s="101">
        <f>หนองบัวลำภู!AE84</f>
        <v>199057.44</v>
      </c>
      <c r="L175" s="102">
        <f>หนองบัวลำภู!AF84</f>
        <v>1879831.33</v>
      </c>
      <c r="M175" s="102">
        <f>หนองบัวลำภู!AG84</f>
        <v>1749750.75</v>
      </c>
      <c r="N175" s="98"/>
      <c r="O175" s="98"/>
      <c r="P175" s="98"/>
      <c r="Q175" s="90">
        <f t="shared" si="5"/>
        <v>130080.58000000007</v>
      </c>
      <c r="R175" s="91">
        <f t="shared" si="6"/>
        <v>935.23946766169161</v>
      </c>
    </row>
    <row r="176" spans="1:18" ht="24.6" customHeight="1" x14ac:dyDescent="0.7">
      <c r="A176" s="97">
        <v>7</v>
      </c>
      <c r="B176" s="98" t="s">
        <v>49</v>
      </c>
      <c r="C176" s="98" t="s">
        <v>283</v>
      </c>
      <c r="D176" s="98" t="s">
        <v>98</v>
      </c>
      <c r="E176" s="98" t="s">
        <v>5</v>
      </c>
      <c r="F176" s="98" t="s">
        <v>166</v>
      </c>
      <c r="G176" s="98" t="s">
        <v>666</v>
      </c>
      <c r="H176" s="99">
        <v>5203</v>
      </c>
      <c r="I176" s="97">
        <v>4</v>
      </c>
      <c r="J176" s="100">
        <f>หนองบัวลำภู!F85</f>
        <v>491735.85</v>
      </c>
      <c r="K176" s="101">
        <f>หนองบัวลำภู!AE85</f>
        <v>511887.05</v>
      </c>
      <c r="L176" s="102">
        <f>หนองบัวลำภู!AF85</f>
        <v>2617764.62</v>
      </c>
      <c r="M176" s="102">
        <f>หนองบัวลำภู!AG85</f>
        <v>2484150.0500000003</v>
      </c>
      <c r="N176" s="98"/>
      <c r="O176" s="98"/>
      <c r="P176" s="98"/>
      <c r="Q176" s="90">
        <f t="shared" si="5"/>
        <v>133614.56999999983</v>
      </c>
      <c r="R176" s="91">
        <f t="shared" si="6"/>
        <v>503.12600807226602</v>
      </c>
    </row>
    <row r="177" spans="1:18" ht="24.6" customHeight="1" x14ac:dyDescent="0.7">
      <c r="A177" s="97">
        <v>8</v>
      </c>
      <c r="B177" s="98" t="s">
        <v>49</v>
      </c>
      <c r="C177" s="98" t="s">
        <v>283</v>
      </c>
      <c r="D177" s="98" t="s">
        <v>98</v>
      </c>
      <c r="E177" s="98" t="s">
        <v>5</v>
      </c>
      <c r="F177" s="98" t="s">
        <v>166</v>
      </c>
      <c r="G177" s="98" t="s">
        <v>667</v>
      </c>
      <c r="H177" s="99">
        <v>3490</v>
      </c>
      <c r="I177" s="97">
        <v>3</v>
      </c>
      <c r="J177" s="100">
        <f>หนองบัวลำภู!F86</f>
        <v>933173.47</v>
      </c>
      <c r="K177" s="101">
        <f>หนองบัวลำภู!AE86</f>
        <v>1020909.27</v>
      </c>
      <c r="L177" s="102">
        <f>หนองบัวลำภู!AF86</f>
        <v>2088309.6400000001</v>
      </c>
      <c r="M177" s="102">
        <f>หนองบัวลำภู!AG86</f>
        <v>1967477.55</v>
      </c>
      <c r="N177" s="98"/>
      <c r="O177" s="98"/>
      <c r="P177" s="98"/>
      <c r="Q177" s="90">
        <f t="shared" si="5"/>
        <v>120832.09000000008</v>
      </c>
      <c r="R177" s="91">
        <f t="shared" si="6"/>
        <v>598.36952435530088</v>
      </c>
    </row>
    <row r="178" spans="1:18" s="109" customFormat="1" ht="24.6" customHeight="1" x14ac:dyDescent="0.7">
      <c r="A178" s="103">
        <v>6</v>
      </c>
      <c r="B178" s="104" t="s">
        <v>49</v>
      </c>
      <c r="C178" s="104"/>
      <c r="D178" s="104"/>
      <c r="E178" s="104" t="s">
        <v>63</v>
      </c>
      <c r="F178" s="104"/>
      <c r="G178" s="104" t="s">
        <v>285</v>
      </c>
      <c r="H178" s="110">
        <f>SUM(H170:H177)</f>
        <v>25581</v>
      </c>
      <c r="I178" s="103"/>
      <c r="J178" s="106">
        <f>SUM(J170:J177)</f>
        <v>4878303.3599999994</v>
      </c>
      <c r="K178" s="106">
        <f>SUM(K170:K177)</f>
        <v>5401064.5</v>
      </c>
      <c r="L178" s="106">
        <f>SUM(L170:L177)</f>
        <v>16232294.939999998</v>
      </c>
      <c r="M178" s="106">
        <f>SUM(M170:M177)</f>
        <v>15103303.840000002</v>
      </c>
      <c r="N178" s="104">
        <v>7</v>
      </c>
      <c r="O178" s="104">
        <v>7</v>
      </c>
      <c r="P178" s="104">
        <v>0</v>
      </c>
      <c r="Q178" s="107">
        <f t="shared" si="5"/>
        <v>1128991.0999999959</v>
      </c>
      <c r="R178" s="108">
        <f t="shared" si="6"/>
        <v>634.54497244048309</v>
      </c>
    </row>
    <row r="179" spans="1:18" s="109" customFormat="1" ht="25.2" customHeight="1" thickBot="1" x14ac:dyDescent="0.75">
      <c r="A179" s="118"/>
      <c r="B179" s="119" t="s">
        <v>49</v>
      </c>
      <c r="C179" s="119" t="s">
        <v>49</v>
      </c>
      <c r="D179" s="119" t="s">
        <v>49</v>
      </c>
      <c r="E179" s="119" t="s">
        <v>49</v>
      </c>
      <c r="F179" s="119"/>
      <c r="G179" s="119" t="s">
        <v>286</v>
      </c>
      <c r="H179" s="120">
        <f>H105+H119+H135+H154+H169+H178</f>
        <v>331181</v>
      </c>
      <c r="I179" s="118"/>
      <c r="J179" s="121">
        <f t="shared" ref="J179:N179" si="7">J105+J119+J135+J154+J169+J178</f>
        <v>65489740.520000003</v>
      </c>
      <c r="K179" s="122">
        <f t="shared" si="7"/>
        <v>76575750.017999992</v>
      </c>
      <c r="L179" s="121">
        <f t="shared" si="7"/>
        <v>220737905.83000001</v>
      </c>
      <c r="M179" s="121">
        <f t="shared" si="7"/>
        <v>194190297.24200001</v>
      </c>
      <c r="N179" s="119">
        <f t="shared" si="7"/>
        <v>83</v>
      </c>
      <c r="O179" s="119">
        <f>O105+O119+O135+O154+O169+O178</f>
        <v>83</v>
      </c>
      <c r="P179" s="119">
        <f>N179-O179</f>
        <v>0</v>
      </c>
      <c r="Q179" s="107">
        <f t="shared" si="5"/>
        <v>26547608.588</v>
      </c>
      <c r="R179" s="108">
        <f t="shared" si="6"/>
        <v>666.51742047400069</v>
      </c>
    </row>
    <row r="180" spans="1:18" s="109" customFormat="1" ht="25.8" customHeight="1" thickTop="1" thickBot="1" x14ac:dyDescent="0.75">
      <c r="A180" s="123"/>
      <c r="B180" s="124"/>
      <c r="C180" s="124"/>
      <c r="D180" s="124"/>
      <c r="E180" s="361" t="s">
        <v>287</v>
      </c>
      <c r="F180" s="362"/>
      <c r="G180" s="363"/>
      <c r="H180" s="125"/>
      <c r="I180" s="123"/>
      <c r="J180" s="126">
        <f>J179/O179</f>
        <v>789033.01831325307</v>
      </c>
      <c r="K180" s="127">
        <f>K179/O179</f>
        <v>922599.39780722884</v>
      </c>
      <c r="L180" s="126">
        <f>L179/O179</f>
        <v>2659492.8413253012</v>
      </c>
      <c r="M180" s="126">
        <f>M179/O179</f>
        <v>2339642.1354457834</v>
      </c>
      <c r="N180" s="124"/>
      <c r="O180" s="124"/>
      <c r="P180" s="124"/>
      <c r="Q180" s="90">
        <f t="shared" si="5"/>
        <v>319850.70587951783</v>
      </c>
      <c r="R180" s="91"/>
    </row>
    <row r="181" spans="1:18" s="109" customFormat="1" ht="25.2" customHeight="1" thickTop="1" x14ac:dyDescent="0.7">
      <c r="A181" s="134">
        <v>1</v>
      </c>
      <c r="B181" s="135" t="s">
        <v>50</v>
      </c>
      <c r="C181" s="135" t="s">
        <v>288</v>
      </c>
      <c r="D181" s="135" t="s">
        <v>289</v>
      </c>
      <c r="E181" s="135" t="s">
        <v>29</v>
      </c>
      <c r="F181" s="135" t="s">
        <v>290</v>
      </c>
      <c r="G181" s="135" t="s">
        <v>29</v>
      </c>
      <c r="H181" s="136"/>
      <c r="I181" s="134"/>
      <c r="J181" s="137"/>
      <c r="K181" s="138"/>
      <c r="L181" s="139"/>
      <c r="M181" s="139"/>
      <c r="N181" s="140"/>
      <c r="O181" s="140"/>
      <c r="P181" s="140"/>
      <c r="Q181" s="107"/>
      <c r="R181" s="108"/>
    </row>
    <row r="182" spans="1:18" ht="24.6" customHeight="1" x14ac:dyDescent="0.7">
      <c r="A182" s="97">
        <v>2</v>
      </c>
      <c r="B182" s="98" t="s">
        <v>50</v>
      </c>
      <c r="C182" s="98" t="s">
        <v>288</v>
      </c>
      <c r="D182" s="98" t="s">
        <v>289</v>
      </c>
      <c r="E182" s="98" t="s">
        <v>29</v>
      </c>
      <c r="F182" s="98" t="s">
        <v>166</v>
      </c>
      <c r="G182" s="98" t="s">
        <v>796</v>
      </c>
      <c r="H182" s="99">
        <v>7213</v>
      </c>
      <c r="I182" s="97">
        <v>5</v>
      </c>
      <c r="J182" s="100">
        <f>อุดรธานี!F10</f>
        <v>1076589.6100000001</v>
      </c>
      <c r="K182" s="101">
        <f>อุดรธานี!AO10</f>
        <v>1988418.34</v>
      </c>
      <c r="L182" s="101">
        <f>อุดรธานี!AP10</f>
        <v>4971695.8900000006</v>
      </c>
      <c r="M182" s="101">
        <f>อุดรธานี!AQ10</f>
        <v>4498347.8099999996</v>
      </c>
      <c r="N182" s="98"/>
      <c r="O182" s="98"/>
      <c r="P182" s="98"/>
      <c r="Q182" s="90">
        <f t="shared" si="5"/>
        <v>473348.08000000101</v>
      </c>
      <c r="R182" s="91">
        <f t="shared" si="6"/>
        <v>689.26880493553313</v>
      </c>
    </row>
    <row r="183" spans="1:18" ht="24.6" customHeight="1" x14ac:dyDescent="0.7">
      <c r="A183" s="97">
        <v>3</v>
      </c>
      <c r="B183" s="98" t="s">
        <v>50</v>
      </c>
      <c r="C183" s="98" t="s">
        <v>288</v>
      </c>
      <c r="D183" s="98" t="s">
        <v>289</v>
      </c>
      <c r="E183" s="98" t="s">
        <v>29</v>
      </c>
      <c r="F183" s="98" t="s">
        <v>166</v>
      </c>
      <c r="G183" s="98" t="s">
        <v>797</v>
      </c>
      <c r="H183" s="99">
        <v>7809</v>
      </c>
      <c r="I183" s="97">
        <v>5</v>
      </c>
      <c r="J183" s="100">
        <f>อุดรธานี!F11</f>
        <v>578481.93999999994</v>
      </c>
      <c r="K183" s="101">
        <f>อุดรธานี!AO11</f>
        <v>1185459.43</v>
      </c>
      <c r="L183" s="101">
        <f>อุดรธานี!AP11</f>
        <v>5634113.4900000002</v>
      </c>
      <c r="M183" s="101">
        <f>อุดรธานี!AQ11</f>
        <v>4744837.6900000004</v>
      </c>
      <c r="N183" s="98"/>
      <c r="O183" s="98"/>
      <c r="P183" s="98"/>
      <c r="Q183" s="90">
        <f t="shared" si="5"/>
        <v>889275.79999999981</v>
      </c>
      <c r="R183" s="91">
        <f t="shared" si="6"/>
        <v>721.48975412985021</v>
      </c>
    </row>
    <row r="184" spans="1:18" ht="24.6" customHeight="1" x14ac:dyDescent="0.7">
      <c r="A184" s="97">
        <v>5</v>
      </c>
      <c r="B184" s="98" t="s">
        <v>50</v>
      </c>
      <c r="C184" s="98" t="s">
        <v>288</v>
      </c>
      <c r="D184" s="98" t="s">
        <v>289</v>
      </c>
      <c r="E184" s="98" t="s">
        <v>29</v>
      </c>
      <c r="F184" s="98" t="s">
        <v>166</v>
      </c>
      <c r="G184" s="98" t="s">
        <v>798</v>
      </c>
      <c r="H184" s="99">
        <v>5373</v>
      </c>
      <c r="I184" s="97">
        <v>4</v>
      </c>
      <c r="J184" s="100">
        <f>อุดรธานี!F12</f>
        <v>1467355</v>
      </c>
      <c r="K184" s="101">
        <f>อุดรธานี!AO12</f>
        <v>2003801.06</v>
      </c>
      <c r="L184" s="101">
        <f>อุดรธานี!AP12</f>
        <v>3255878.2199999997</v>
      </c>
      <c r="M184" s="101">
        <f>อุดรธานี!AQ12</f>
        <v>3649968.52</v>
      </c>
      <c r="N184" s="98"/>
      <c r="O184" s="98"/>
      <c r="P184" s="98"/>
      <c r="Q184" s="90">
        <f t="shared" si="5"/>
        <v>-394090.30000000028</v>
      </c>
      <c r="R184" s="91">
        <f t="shared" si="6"/>
        <v>605.97026242322715</v>
      </c>
    </row>
    <row r="185" spans="1:18" ht="24.6" customHeight="1" x14ac:dyDescent="0.7">
      <c r="A185" s="97">
        <v>6</v>
      </c>
      <c r="B185" s="98" t="s">
        <v>50</v>
      </c>
      <c r="C185" s="98" t="s">
        <v>288</v>
      </c>
      <c r="D185" s="98" t="s">
        <v>289</v>
      </c>
      <c r="E185" s="98" t="s">
        <v>29</v>
      </c>
      <c r="F185" s="98" t="s">
        <v>166</v>
      </c>
      <c r="G185" s="98" t="s">
        <v>799</v>
      </c>
      <c r="H185" s="99">
        <v>4595</v>
      </c>
      <c r="I185" s="97">
        <v>4</v>
      </c>
      <c r="J185" s="100">
        <f>อุดรธานี!F13</f>
        <v>510025.12</v>
      </c>
      <c r="K185" s="101">
        <f>อุดรธานี!AO13</f>
        <v>698830.03</v>
      </c>
      <c r="L185" s="101">
        <f>อุดรธานี!AP13</f>
        <v>3475181.85</v>
      </c>
      <c r="M185" s="101">
        <f>อุดรธานี!AQ13</f>
        <v>3212710.75</v>
      </c>
      <c r="N185" s="98"/>
      <c r="O185" s="98"/>
      <c r="P185" s="98"/>
      <c r="Q185" s="90">
        <f t="shared" si="5"/>
        <v>262471.10000000009</v>
      </c>
      <c r="R185" s="91">
        <f t="shared" si="6"/>
        <v>756.29637649619156</v>
      </c>
    </row>
    <row r="186" spans="1:18" ht="24.6" customHeight="1" x14ac:dyDescent="0.7">
      <c r="A186" s="97">
        <v>7</v>
      </c>
      <c r="B186" s="98" t="s">
        <v>50</v>
      </c>
      <c r="C186" s="98" t="s">
        <v>288</v>
      </c>
      <c r="D186" s="98" t="s">
        <v>289</v>
      </c>
      <c r="E186" s="98" t="s">
        <v>29</v>
      </c>
      <c r="F186" s="98" t="s">
        <v>166</v>
      </c>
      <c r="G186" s="98" t="s">
        <v>800</v>
      </c>
      <c r="H186" s="99">
        <v>8160</v>
      </c>
      <c r="I186" s="97">
        <v>5</v>
      </c>
      <c r="J186" s="100">
        <f>อุดรธานี!F14</f>
        <v>563279.19999999995</v>
      </c>
      <c r="K186" s="101">
        <f>อุดรธานี!AO14</f>
        <v>1224812.3899999999</v>
      </c>
      <c r="L186" s="101">
        <f>อุดรธานี!AP14</f>
        <v>5469730.8300000001</v>
      </c>
      <c r="M186" s="101">
        <f>อุดรธานี!AQ14</f>
        <v>6248764.7300000004</v>
      </c>
      <c r="N186" s="98"/>
      <c r="O186" s="98"/>
      <c r="P186" s="98"/>
      <c r="Q186" s="90">
        <f t="shared" si="5"/>
        <v>-779033.90000000037</v>
      </c>
      <c r="R186" s="91">
        <f t="shared" si="6"/>
        <v>670.31015073529409</v>
      </c>
    </row>
    <row r="187" spans="1:18" ht="24.6" customHeight="1" x14ac:dyDescent="0.7">
      <c r="A187" s="97">
        <v>8</v>
      </c>
      <c r="B187" s="98" t="s">
        <v>50</v>
      </c>
      <c r="C187" s="98" t="s">
        <v>288</v>
      </c>
      <c r="D187" s="98" t="s">
        <v>289</v>
      </c>
      <c r="E187" s="98" t="s">
        <v>29</v>
      </c>
      <c r="F187" s="98" t="s">
        <v>166</v>
      </c>
      <c r="G187" s="98" t="s">
        <v>801</v>
      </c>
      <c r="H187" s="99">
        <v>9211</v>
      </c>
      <c r="I187" s="97">
        <v>5</v>
      </c>
      <c r="J187" s="100">
        <f>อุดรธานี!F15</f>
        <v>1266281</v>
      </c>
      <c r="K187" s="101">
        <f>อุดรธานี!AO15</f>
        <v>1839589.65</v>
      </c>
      <c r="L187" s="101">
        <f>อุดรธานี!AP15</f>
        <v>5625837.1400000006</v>
      </c>
      <c r="M187" s="101">
        <f>อุดรธานี!AQ15</f>
        <v>4377841.43</v>
      </c>
      <c r="N187" s="98"/>
      <c r="O187" s="98"/>
      <c r="P187" s="98"/>
      <c r="Q187" s="90">
        <f t="shared" si="5"/>
        <v>1247995.7100000009</v>
      </c>
      <c r="R187" s="91">
        <f t="shared" si="6"/>
        <v>610.77376397785258</v>
      </c>
    </row>
    <row r="188" spans="1:18" ht="24.6" customHeight="1" x14ac:dyDescent="0.7">
      <c r="A188" s="97">
        <v>9</v>
      </c>
      <c r="B188" s="98" t="s">
        <v>50</v>
      </c>
      <c r="C188" s="98" t="s">
        <v>288</v>
      </c>
      <c r="D188" s="98" t="s">
        <v>289</v>
      </c>
      <c r="E188" s="98" t="s">
        <v>29</v>
      </c>
      <c r="F188" s="98" t="s">
        <v>166</v>
      </c>
      <c r="G188" s="98" t="s">
        <v>802</v>
      </c>
      <c r="H188" s="99">
        <v>4740</v>
      </c>
      <c r="I188" s="97">
        <v>4</v>
      </c>
      <c r="J188" s="100">
        <f>อุดรธานี!F16</f>
        <v>465566.14</v>
      </c>
      <c r="K188" s="101">
        <f>อุดรธานี!AO16</f>
        <v>802816.72</v>
      </c>
      <c r="L188" s="101">
        <f>อุดรธานี!AP16</f>
        <v>3022985.0999999996</v>
      </c>
      <c r="M188" s="101">
        <f>อุดรธานี!AQ16</f>
        <v>2353423.7000000002</v>
      </c>
      <c r="N188" s="98"/>
      <c r="O188" s="98"/>
      <c r="P188" s="98"/>
      <c r="Q188" s="90">
        <f t="shared" si="5"/>
        <v>669561.39999999944</v>
      </c>
      <c r="R188" s="91">
        <f t="shared" si="6"/>
        <v>637.76056962025314</v>
      </c>
    </row>
    <row r="189" spans="1:18" ht="24.6" customHeight="1" x14ac:dyDescent="0.7">
      <c r="A189" s="97">
        <v>10</v>
      </c>
      <c r="B189" s="98" t="s">
        <v>50</v>
      </c>
      <c r="C189" s="98" t="s">
        <v>288</v>
      </c>
      <c r="D189" s="98" t="s">
        <v>289</v>
      </c>
      <c r="E189" s="98" t="s">
        <v>29</v>
      </c>
      <c r="F189" s="98" t="s">
        <v>166</v>
      </c>
      <c r="G189" s="98" t="s">
        <v>803</v>
      </c>
      <c r="H189" s="99">
        <v>8307</v>
      </c>
      <c r="I189" s="97">
        <v>5</v>
      </c>
      <c r="J189" s="100">
        <f>อุดรธานี!F17</f>
        <v>749881.53</v>
      </c>
      <c r="K189" s="101">
        <f>อุดรธานี!AO17</f>
        <v>1436039.24</v>
      </c>
      <c r="L189" s="101">
        <f>อุดรธานี!AP17</f>
        <v>6948108.5099999998</v>
      </c>
      <c r="M189" s="101">
        <f>อุดรธานี!AQ17</f>
        <v>5277010.75</v>
      </c>
      <c r="N189" s="98"/>
      <c r="O189" s="98"/>
      <c r="P189" s="98"/>
      <c r="Q189" s="90">
        <f t="shared" si="5"/>
        <v>1671097.7599999998</v>
      </c>
      <c r="R189" s="91">
        <f t="shared" si="6"/>
        <v>836.41609606356087</v>
      </c>
    </row>
    <row r="190" spans="1:18" ht="24.6" customHeight="1" x14ac:dyDescent="0.7">
      <c r="A190" s="97">
        <v>11</v>
      </c>
      <c r="B190" s="98" t="s">
        <v>50</v>
      </c>
      <c r="C190" s="98" t="s">
        <v>288</v>
      </c>
      <c r="D190" s="98" t="s">
        <v>289</v>
      </c>
      <c r="E190" s="98" t="s">
        <v>29</v>
      </c>
      <c r="F190" s="98" t="s">
        <v>166</v>
      </c>
      <c r="G190" s="98" t="s">
        <v>804</v>
      </c>
      <c r="H190" s="99">
        <v>9108</v>
      </c>
      <c r="I190" s="97">
        <v>5</v>
      </c>
      <c r="J190" s="100">
        <f>อุดรธานี!F18</f>
        <v>1063051.45</v>
      </c>
      <c r="K190" s="101">
        <f>อุดรธานี!AO18</f>
        <v>1177387.71</v>
      </c>
      <c r="L190" s="101">
        <f>อุดรธานี!AP18</f>
        <v>4906688.24</v>
      </c>
      <c r="M190" s="101">
        <f>อุดรธานี!AQ18</f>
        <v>5037694.2700000005</v>
      </c>
      <c r="N190" s="98"/>
      <c r="O190" s="98"/>
      <c r="P190" s="98"/>
      <c r="Q190" s="90">
        <f t="shared" si="5"/>
        <v>-131006.03000000026</v>
      </c>
      <c r="R190" s="91">
        <f t="shared" si="6"/>
        <v>538.72290733421175</v>
      </c>
    </row>
    <row r="191" spans="1:18" ht="24.6" customHeight="1" x14ac:dyDescent="0.7">
      <c r="A191" s="97">
        <v>12</v>
      </c>
      <c r="B191" s="98" t="s">
        <v>50</v>
      </c>
      <c r="C191" s="98" t="s">
        <v>288</v>
      </c>
      <c r="D191" s="98" t="s">
        <v>289</v>
      </c>
      <c r="E191" s="98" t="s">
        <v>29</v>
      </c>
      <c r="F191" s="98" t="s">
        <v>166</v>
      </c>
      <c r="G191" s="98" t="s">
        <v>805</v>
      </c>
      <c r="H191" s="99">
        <v>6368</v>
      </c>
      <c r="I191" s="97">
        <v>5</v>
      </c>
      <c r="J191" s="100">
        <f>อุดรธานี!F19</f>
        <v>1563786.71</v>
      </c>
      <c r="K191" s="101">
        <f>อุดรธานี!AO19</f>
        <v>2454374.9699999997</v>
      </c>
      <c r="L191" s="101">
        <f>อุดรธานี!AP19</f>
        <v>5381990.7200000007</v>
      </c>
      <c r="M191" s="101">
        <f>อุดรธานี!AQ19</f>
        <v>4515318.12</v>
      </c>
      <c r="N191" s="98"/>
      <c r="O191" s="98"/>
      <c r="P191" s="98"/>
      <c r="Q191" s="90">
        <f t="shared" si="5"/>
        <v>866672.60000000056</v>
      </c>
      <c r="R191" s="91">
        <f t="shared" si="6"/>
        <v>845.16185929648248</v>
      </c>
    </row>
    <row r="192" spans="1:18" ht="24.6" customHeight="1" x14ac:dyDescent="0.7">
      <c r="A192" s="97">
        <v>13</v>
      </c>
      <c r="B192" s="98" t="s">
        <v>50</v>
      </c>
      <c r="C192" s="98" t="s">
        <v>288</v>
      </c>
      <c r="D192" s="98" t="s">
        <v>289</v>
      </c>
      <c r="E192" s="98" t="s">
        <v>29</v>
      </c>
      <c r="F192" s="98" t="s">
        <v>166</v>
      </c>
      <c r="G192" s="98" t="s">
        <v>806</v>
      </c>
      <c r="H192" s="99">
        <v>5228</v>
      </c>
      <c r="I192" s="97">
        <v>4</v>
      </c>
      <c r="J192" s="100">
        <f>อุดรธานี!F20</f>
        <v>527327.35</v>
      </c>
      <c r="K192" s="101">
        <f>อุดรธานี!AO20</f>
        <v>923254.1</v>
      </c>
      <c r="L192" s="101">
        <f>อุดรธานี!AP20</f>
        <v>4014196.01</v>
      </c>
      <c r="M192" s="101">
        <f>อุดรธานี!AQ20</f>
        <v>3271099.87</v>
      </c>
      <c r="N192" s="98"/>
      <c r="O192" s="98"/>
      <c r="P192" s="98"/>
      <c r="Q192" s="90">
        <f t="shared" si="5"/>
        <v>743096.13999999966</v>
      </c>
      <c r="R192" s="91">
        <f t="shared" si="6"/>
        <v>767.82632172915066</v>
      </c>
    </row>
    <row r="193" spans="1:18" ht="24.6" customHeight="1" x14ac:dyDescent="0.7">
      <c r="A193" s="97">
        <v>14</v>
      </c>
      <c r="B193" s="98" t="s">
        <v>50</v>
      </c>
      <c r="C193" s="98" t="s">
        <v>288</v>
      </c>
      <c r="D193" s="98" t="s">
        <v>289</v>
      </c>
      <c r="E193" s="98" t="s">
        <v>29</v>
      </c>
      <c r="F193" s="98" t="s">
        <v>166</v>
      </c>
      <c r="G193" s="98" t="s">
        <v>807</v>
      </c>
      <c r="H193" s="99">
        <v>10722</v>
      </c>
      <c r="I193" s="97">
        <v>5</v>
      </c>
      <c r="J193" s="100">
        <f>อุดรธานี!F21</f>
        <v>1228783.83</v>
      </c>
      <c r="K193" s="101">
        <f>อุดรธานี!AO21</f>
        <v>1690951.83</v>
      </c>
      <c r="L193" s="101">
        <f>อุดรธานี!AP21</f>
        <v>8300680.0199999996</v>
      </c>
      <c r="M193" s="101">
        <f>อุดรธานี!AQ21</f>
        <v>7026815.2800000003</v>
      </c>
      <c r="N193" s="98"/>
      <c r="O193" s="98"/>
      <c r="P193" s="98"/>
      <c r="Q193" s="90">
        <f t="shared" si="5"/>
        <v>1273864.7399999993</v>
      </c>
      <c r="R193" s="91">
        <f t="shared" si="6"/>
        <v>774.17273083379962</v>
      </c>
    </row>
    <row r="194" spans="1:18" ht="24.6" customHeight="1" x14ac:dyDescent="0.7">
      <c r="A194" s="97">
        <v>15</v>
      </c>
      <c r="B194" s="98" t="s">
        <v>50</v>
      </c>
      <c r="C194" s="98" t="s">
        <v>288</v>
      </c>
      <c r="D194" s="98" t="s">
        <v>289</v>
      </c>
      <c r="E194" s="98" t="s">
        <v>29</v>
      </c>
      <c r="F194" s="98" t="s">
        <v>166</v>
      </c>
      <c r="G194" s="98" t="s">
        <v>808</v>
      </c>
      <c r="H194" s="99">
        <v>9139</v>
      </c>
      <c r="I194" s="97">
        <v>5</v>
      </c>
      <c r="J194" s="100">
        <f>อุดรธานี!F22</f>
        <v>1220926.21</v>
      </c>
      <c r="K194" s="101">
        <f>อุดรธานี!AO22</f>
        <v>1648456.83</v>
      </c>
      <c r="L194" s="101">
        <f>อุดรธานี!AP22</f>
        <v>7318391.1699999999</v>
      </c>
      <c r="M194" s="101">
        <f>อุดรธานี!AQ22</f>
        <v>6488689.0200000005</v>
      </c>
      <c r="N194" s="98"/>
      <c r="O194" s="98"/>
      <c r="P194" s="98"/>
      <c r="Q194" s="90">
        <f t="shared" si="5"/>
        <v>829702.14999999944</v>
      </c>
      <c r="R194" s="91">
        <f t="shared" si="6"/>
        <v>800.7868661779188</v>
      </c>
    </row>
    <row r="195" spans="1:18" ht="24.6" customHeight="1" x14ac:dyDescent="0.7">
      <c r="A195" s="97">
        <v>16</v>
      </c>
      <c r="B195" s="98" t="s">
        <v>50</v>
      </c>
      <c r="C195" s="98" t="s">
        <v>288</v>
      </c>
      <c r="D195" s="98" t="s">
        <v>289</v>
      </c>
      <c r="E195" s="98" t="s">
        <v>29</v>
      </c>
      <c r="F195" s="98" t="s">
        <v>166</v>
      </c>
      <c r="G195" s="98" t="s">
        <v>809</v>
      </c>
      <c r="H195" s="99">
        <v>13991</v>
      </c>
      <c r="I195" s="97">
        <v>5</v>
      </c>
      <c r="J195" s="100">
        <f>อุดรธานี!F23</f>
        <v>1933143.87</v>
      </c>
      <c r="K195" s="101">
        <f>อุดรธานี!AO23</f>
        <v>3633426.56</v>
      </c>
      <c r="L195" s="101">
        <f>อุดรธานี!AP23</f>
        <v>8693868.4800000004</v>
      </c>
      <c r="M195" s="101">
        <f>อุดรธานี!AQ23</f>
        <v>6288817.54</v>
      </c>
      <c r="N195" s="98"/>
      <c r="O195" s="98"/>
      <c r="P195" s="98"/>
      <c r="Q195" s="90">
        <f t="shared" si="5"/>
        <v>2405050.9400000004</v>
      </c>
      <c r="R195" s="91">
        <f t="shared" si="6"/>
        <v>621.39007075977418</v>
      </c>
    </row>
    <row r="196" spans="1:18" ht="24.6" customHeight="1" x14ac:dyDescent="0.7">
      <c r="A196" s="97">
        <v>17</v>
      </c>
      <c r="B196" s="98" t="s">
        <v>50</v>
      </c>
      <c r="C196" s="98" t="s">
        <v>288</v>
      </c>
      <c r="D196" s="98" t="s">
        <v>289</v>
      </c>
      <c r="E196" s="98" t="s">
        <v>29</v>
      </c>
      <c r="F196" s="98" t="s">
        <v>166</v>
      </c>
      <c r="G196" s="98" t="s">
        <v>810</v>
      </c>
      <c r="H196" s="99">
        <v>6392</v>
      </c>
      <c r="I196" s="97">
        <v>5</v>
      </c>
      <c r="J196" s="100">
        <f>อุดรธานี!F24</f>
        <v>910514.22</v>
      </c>
      <c r="K196" s="101">
        <f>อุดรธานี!AO24</f>
        <v>1384714.0899999999</v>
      </c>
      <c r="L196" s="101">
        <f>อุดรธานี!AP24</f>
        <v>5723706.8300000001</v>
      </c>
      <c r="M196" s="101">
        <f>อุดรธานี!AQ24</f>
        <v>5005519.4799999995</v>
      </c>
      <c r="N196" s="98"/>
      <c r="O196" s="98"/>
      <c r="P196" s="98"/>
      <c r="Q196" s="90">
        <f t="shared" si="5"/>
        <v>718187.35000000056</v>
      </c>
      <c r="R196" s="91">
        <f t="shared" si="6"/>
        <v>895.44850281601998</v>
      </c>
    </row>
    <row r="197" spans="1:18" ht="24.6" customHeight="1" x14ac:dyDescent="0.7">
      <c r="A197" s="97">
        <v>18</v>
      </c>
      <c r="B197" s="98" t="s">
        <v>50</v>
      </c>
      <c r="C197" s="98" t="s">
        <v>288</v>
      </c>
      <c r="D197" s="98" t="s">
        <v>289</v>
      </c>
      <c r="E197" s="98" t="s">
        <v>29</v>
      </c>
      <c r="F197" s="98" t="s">
        <v>166</v>
      </c>
      <c r="G197" s="98" t="s">
        <v>811</v>
      </c>
      <c r="H197" s="99">
        <v>4858</v>
      </c>
      <c r="I197" s="97">
        <v>4</v>
      </c>
      <c r="J197" s="100">
        <f>อุดรธานี!F25</f>
        <v>972768.31</v>
      </c>
      <c r="K197" s="101">
        <f>อุดรธานี!AO25</f>
        <v>1244717.25</v>
      </c>
      <c r="L197" s="101">
        <f>อุดรธานี!AP25</f>
        <v>3317267.2800000003</v>
      </c>
      <c r="M197" s="101">
        <f>อุดรธานี!AQ25</f>
        <v>3059359.3</v>
      </c>
      <c r="N197" s="98"/>
      <c r="O197" s="98"/>
      <c r="P197" s="98"/>
      <c r="Q197" s="90">
        <f t="shared" si="5"/>
        <v>257907.98000000045</v>
      </c>
      <c r="R197" s="91">
        <f t="shared" si="6"/>
        <v>682.84629065459046</v>
      </c>
    </row>
    <row r="198" spans="1:18" ht="24.6" customHeight="1" x14ac:dyDescent="0.7">
      <c r="A198" s="97">
        <v>19</v>
      </c>
      <c r="B198" s="98" t="s">
        <v>50</v>
      </c>
      <c r="C198" s="98" t="s">
        <v>288</v>
      </c>
      <c r="D198" s="98" t="s">
        <v>289</v>
      </c>
      <c r="E198" s="98" t="s">
        <v>29</v>
      </c>
      <c r="F198" s="98" t="s">
        <v>166</v>
      </c>
      <c r="G198" s="98" t="s">
        <v>812</v>
      </c>
      <c r="H198" s="99">
        <v>5038</v>
      </c>
      <c r="I198" s="97">
        <v>4</v>
      </c>
      <c r="J198" s="100">
        <f>อุดรธานี!F26</f>
        <v>519622.87</v>
      </c>
      <c r="K198" s="101">
        <f>อุดรธานี!AO26</f>
        <v>854534.89999999991</v>
      </c>
      <c r="L198" s="101">
        <f>อุดรธานี!AP26</f>
        <v>3783165.56</v>
      </c>
      <c r="M198" s="101">
        <f>อุดรธานี!AQ26</f>
        <v>3218355.9200000004</v>
      </c>
      <c r="N198" s="98"/>
      <c r="O198" s="98"/>
      <c r="P198" s="98"/>
      <c r="Q198" s="90">
        <f t="shared" ref="Q198:Q260" si="8">L198-M198</f>
        <v>564809.63999999966</v>
      </c>
      <c r="R198" s="91">
        <f t="shared" ref="R198:R260" si="9">L198/H198</f>
        <v>750.92607383882489</v>
      </c>
    </row>
    <row r="199" spans="1:18" ht="24.6" customHeight="1" x14ac:dyDescent="0.7">
      <c r="A199" s="97">
        <v>20</v>
      </c>
      <c r="B199" s="98" t="s">
        <v>50</v>
      </c>
      <c r="C199" s="98" t="s">
        <v>288</v>
      </c>
      <c r="D199" s="98" t="s">
        <v>289</v>
      </c>
      <c r="E199" s="98" t="s">
        <v>29</v>
      </c>
      <c r="F199" s="98" t="s">
        <v>166</v>
      </c>
      <c r="G199" s="98" t="s">
        <v>813</v>
      </c>
      <c r="H199" s="99">
        <v>5026</v>
      </c>
      <c r="I199" s="97">
        <v>4</v>
      </c>
      <c r="J199" s="100">
        <f>อุดรธานี!F27</f>
        <v>1636622.19</v>
      </c>
      <c r="K199" s="101">
        <f>อุดรธานี!AO27</f>
        <v>1975961.41</v>
      </c>
      <c r="L199" s="101">
        <f>อุดรธานี!AP27</f>
        <v>5187359.33</v>
      </c>
      <c r="M199" s="101">
        <f>อุดรธานี!AQ27</f>
        <v>4031566.67</v>
      </c>
      <c r="N199" s="98"/>
      <c r="O199" s="98"/>
      <c r="P199" s="98"/>
      <c r="Q199" s="90">
        <f t="shared" si="8"/>
        <v>1155792.6600000001</v>
      </c>
      <c r="R199" s="91">
        <f t="shared" si="9"/>
        <v>1032.104920413848</v>
      </c>
    </row>
    <row r="200" spans="1:18" ht="24.6" customHeight="1" x14ac:dyDescent="0.7">
      <c r="A200" s="97">
        <v>21</v>
      </c>
      <c r="B200" s="98" t="s">
        <v>50</v>
      </c>
      <c r="C200" s="98" t="s">
        <v>288</v>
      </c>
      <c r="D200" s="98" t="s">
        <v>289</v>
      </c>
      <c r="E200" s="98" t="s">
        <v>29</v>
      </c>
      <c r="F200" s="98" t="s">
        <v>166</v>
      </c>
      <c r="G200" s="98" t="s">
        <v>814</v>
      </c>
      <c r="H200" s="99">
        <v>4590</v>
      </c>
      <c r="I200" s="97">
        <v>4</v>
      </c>
      <c r="J200" s="100">
        <f>อุดรธานี!F28</f>
        <v>595885.23</v>
      </c>
      <c r="K200" s="101">
        <f>อุดรธานี!AO28</f>
        <v>718853.43</v>
      </c>
      <c r="L200" s="101">
        <f>อุดรธานี!AP28</f>
        <v>4751873.5199999996</v>
      </c>
      <c r="M200" s="101">
        <f>อุดรธานี!AQ28</f>
        <v>3857799.77</v>
      </c>
      <c r="N200" s="98"/>
      <c r="O200" s="98"/>
      <c r="P200" s="98"/>
      <c r="Q200" s="90">
        <f t="shared" si="8"/>
        <v>894073.74999999953</v>
      </c>
      <c r="R200" s="91">
        <f t="shared" si="9"/>
        <v>1035.2665620915031</v>
      </c>
    </row>
    <row r="201" spans="1:18" ht="24.6" customHeight="1" x14ac:dyDescent="0.7">
      <c r="A201" s="97">
        <v>22</v>
      </c>
      <c r="B201" s="98" t="s">
        <v>50</v>
      </c>
      <c r="C201" s="98" t="s">
        <v>288</v>
      </c>
      <c r="D201" s="98" t="s">
        <v>289</v>
      </c>
      <c r="E201" s="98" t="s">
        <v>29</v>
      </c>
      <c r="F201" s="98" t="s">
        <v>166</v>
      </c>
      <c r="G201" s="98" t="s">
        <v>815</v>
      </c>
      <c r="H201" s="99">
        <v>7725</v>
      </c>
      <c r="I201" s="97">
        <v>5</v>
      </c>
      <c r="J201" s="100">
        <f>อุดรธานี!F29</f>
        <v>981596.94</v>
      </c>
      <c r="K201" s="101">
        <f>อุดรธานี!AO29</f>
        <v>1289695.69</v>
      </c>
      <c r="L201" s="101">
        <f>อุดรธานี!AP29</f>
        <v>4860802.5</v>
      </c>
      <c r="M201" s="101">
        <f>อุดรธานี!AQ29</f>
        <v>3637466.58</v>
      </c>
      <c r="N201" s="98"/>
      <c r="O201" s="98"/>
      <c r="P201" s="98"/>
      <c r="Q201" s="90">
        <f t="shared" si="8"/>
        <v>1223335.92</v>
      </c>
      <c r="R201" s="91">
        <f t="shared" si="9"/>
        <v>629.23009708737868</v>
      </c>
    </row>
    <row r="202" spans="1:18" ht="24.6" customHeight="1" x14ac:dyDescent="0.7">
      <c r="A202" s="97">
        <v>23</v>
      </c>
      <c r="B202" s="98" t="s">
        <v>50</v>
      </c>
      <c r="C202" s="98" t="s">
        <v>288</v>
      </c>
      <c r="D202" s="98" t="s">
        <v>289</v>
      </c>
      <c r="E202" s="98" t="s">
        <v>29</v>
      </c>
      <c r="F202" s="98" t="s">
        <v>166</v>
      </c>
      <c r="G202" s="98" t="s">
        <v>816</v>
      </c>
      <c r="H202" s="99">
        <v>5622</v>
      </c>
      <c r="I202" s="97">
        <v>4</v>
      </c>
      <c r="J202" s="100">
        <f>อุดรธานี!F30</f>
        <v>2074874.16</v>
      </c>
      <c r="K202" s="101">
        <f>อุดรธานี!AO30</f>
        <v>2319106.79</v>
      </c>
      <c r="L202" s="101">
        <f>อุดรธานี!AP30</f>
        <v>2764860.71</v>
      </c>
      <c r="M202" s="101">
        <f>อุดรธานี!AQ30</f>
        <v>2567662.46</v>
      </c>
      <c r="N202" s="98"/>
      <c r="O202" s="98"/>
      <c r="P202" s="98"/>
      <c r="Q202" s="90">
        <f t="shared" si="8"/>
        <v>197198.25</v>
      </c>
      <c r="R202" s="91">
        <f t="shared" si="9"/>
        <v>491.79308253290645</v>
      </c>
    </row>
    <row r="203" spans="1:18" ht="24.6" customHeight="1" x14ac:dyDescent="0.7">
      <c r="A203" s="97">
        <v>24</v>
      </c>
      <c r="B203" s="98" t="s">
        <v>50</v>
      </c>
      <c r="C203" s="98" t="s">
        <v>288</v>
      </c>
      <c r="D203" s="98" t="s">
        <v>289</v>
      </c>
      <c r="E203" s="98" t="s">
        <v>29</v>
      </c>
      <c r="F203" s="98" t="s">
        <v>166</v>
      </c>
      <c r="G203" s="98" t="s">
        <v>817</v>
      </c>
      <c r="H203" s="99">
        <v>5752</v>
      </c>
      <c r="I203" s="97">
        <v>4</v>
      </c>
      <c r="J203" s="100">
        <f>อุดรธานี!F31</f>
        <v>204165.27</v>
      </c>
      <c r="K203" s="101">
        <f>อุดรธานี!AO31</f>
        <v>626069.4</v>
      </c>
      <c r="L203" s="101">
        <f>อุดรธานี!AP31</f>
        <v>3782223.9</v>
      </c>
      <c r="M203" s="101">
        <f>อุดรธานี!AQ31</f>
        <v>3468378.27</v>
      </c>
      <c r="N203" s="98"/>
      <c r="O203" s="98"/>
      <c r="P203" s="98"/>
      <c r="Q203" s="90">
        <f t="shared" si="8"/>
        <v>313845.62999999989</v>
      </c>
      <c r="R203" s="91">
        <f t="shared" si="9"/>
        <v>657.54935674547983</v>
      </c>
    </row>
    <row r="204" spans="1:18" ht="24.6" customHeight="1" x14ac:dyDescent="0.7">
      <c r="A204" s="97">
        <v>25</v>
      </c>
      <c r="B204" s="98" t="s">
        <v>50</v>
      </c>
      <c r="C204" s="98" t="s">
        <v>288</v>
      </c>
      <c r="D204" s="98" t="s">
        <v>289</v>
      </c>
      <c r="E204" s="98" t="s">
        <v>29</v>
      </c>
      <c r="F204" s="98" t="s">
        <v>166</v>
      </c>
      <c r="G204" s="98" t="s">
        <v>818</v>
      </c>
      <c r="H204" s="99">
        <v>3706</v>
      </c>
      <c r="I204" s="97">
        <v>3</v>
      </c>
      <c r="J204" s="100">
        <f>อุดรธานี!F32</f>
        <v>1137718.69</v>
      </c>
      <c r="K204" s="101">
        <f>อุดรธานี!AO32</f>
        <v>1307352.3500000001</v>
      </c>
      <c r="L204" s="101">
        <f>อุดรธานี!AP32</f>
        <v>3313328.83</v>
      </c>
      <c r="M204" s="101">
        <f>อุดรธานี!AQ32</f>
        <v>3095513.79</v>
      </c>
      <c r="N204" s="98"/>
      <c r="O204" s="98"/>
      <c r="P204" s="98"/>
      <c r="Q204" s="90">
        <f t="shared" si="8"/>
        <v>217815.04000000004</v>
      </c>
      <c r="R204" s="91">
        <f t="shared" si="9"/>
        <v>894.04447652455485</v>
      </c>
    </row>
    <row r="205" spans="1:18" ht="24.6" customHeight="1" x14ac:dyDescent="0.7">
      <c r="A205" s="97">
        <v>26</v>
      </c>
      <c r="B205" s="98" t="s">
        <v>50</v>
      </c>
      <c r="C205" s="98" t="s">
        <v>288</v>
      </c>
      <c r="D205" s="98" t="s">
        <v>289</v>
      </c>
      <c r="E205" s="98" t="s">
        <v>29</v>
      </c>
      <c r="F205" s="98" t="s">
        <v>166</v>
      </c>
      <c r="G205" s="98" t="s">
        <v>819</v>
      </c>
      <c r="H205" s="99">
        <v>6469</v>
      </c>
      <c r="I205" s="97">
        <v>5</v>
      </c>
      <c r="J205" s="100">
        <f>อุดรธานี!F33</f>
        <v>918180.58</v>
      </c>
      <c r="K205" s="101">
        <f>อุดรธานี!AO33</f>
        <v>1336046.8399999999</v>
      </c>
      <c r="L205" s="101">
        <f>อุดรธานี!AP33</f>
        <v>5074680.5199999996</v>
      </c>
      <c r="M205" s="101">
        <f>อุดรธานี!AQ33</f>
        <v>4216230.1499999994</v>
      </c>
      <c r="N205" s="98"/>
      <c r="O205" s="98"/>
      <c r="P205" s="98"/>
      <c r="Q205" s="90">
        <f t="shared" si="8"/>
        <v>858450.37000000011</v>
      </c>
      <c r="R205" s="91">
        <f t="shared" si="9"/>
        <v>784.46135724223211</v>
      </c>
    </row>
    <row r="206" spans="1:18" ht="24.6" customHeight="1" x14ac:dyDescent="0.7">
      <c r="A206" s="97">
        <v>27</v>
      </c>
      <c r="B206" s="98" t="s">
        <v>50</v>
      </c>
      <c r="C206" s="98" t="s">
        <v>288</v>
      </c>
      <c r="D206" s="98" t="s">
        <v>289</v>
      </c>
      <c r="E206" s="98" t="s">
        <v>29</v>
      </c>
      <c r="F206" s="98" t="s">
        <v>166</v>
      </c>
      <c r="G206" s="98" t="s">
        <v>820</v>
      </c>
      <c r="H206" s="99">
        <v>8575</v>
      </c>
      <c r="I206" s="97">
        <v>5</v>
      </c>
      <c r="J206" s="100">
        <f>อุดรธานี!F34</f>
        <v>582589.81000000006</v>
      </c>
      <c r="K206" s="101">
        <f>อุดรธานี!AO34</f>
        <v>1140021.8400000001</v>
      </c>
      <c r="L206" s="101">
        <f>อุดรธานี!AP34</f>
        <v>3902414.29</v>
      </c>
      <c r="M206" s="101">
        <f>อุดรธานี!AQ34</f>
        <v>3897784.8899999997</v>
      </c>
      <c r="N206" s="98"/>
      <c r="O206" s="98"/>
      <c r="P206" s="98"/>
      <c r="Q206" s="90">
        <f t="shared" si="8"/>
        <v>4629.4000000003725</v>
      </c>
      <c r="R206" s="91">
        <f t="shared" si="9"/>
        <v>455.09204548104958</v>
      </c>
    </row>
    <row r="207" spans="1:18" ht="24.6" customHeight="1" x14ac:dyDescent="0.7">
      <c r="A207" s="97">
        <v>28</v>
      </c>
      <c r="B207" s="98" t="s">
        <v>50</v>
      </c>
      <c r="C207" s="98" t="s">
        <v>288</v>
      </c>
      <c r="D207" s="98" t="s">
        <v>289</v>
      </c>
      <c r="E207" s="98" t="s">
        <v>29</v>
      </c>
      <c r="F207" s="98" t="s">
        <v>166</v>
      </c>
      <c r="G207" s="98" t="s">
        <v>821</v>
      </c>
      <c r="H207" s="99">
        <v>2704</v>
      </c>
      <c r="I207" s="97">
        <v>2</v>
      </c>
      <c r="J207" s="100">
        <f>อุดรธานี!F35</f>
        <v>538483.54</v>
      </c>
      <c r="K207" s="101">
        <f>อุดรธานี!AO35</f>
        <v>848100.24</v>
      </c>
      <c r="L207" s="101">
        <f>อุดรธานี!AP35</f>
        <v>2991728.62</v>
      </c>
      <c r="M207" s="101">
        <f>อุดรธานี!AQ35</f>
        <v>2236956.4699999997</v>
      </c>
      <c r="N207" s="98"/>
      <c r="O207" s="98"/>
      <c r="P207" s="98"/>
      <c r="Q207" s="90">
        <f t="shared" si="8"/>
        <v>754772.15000000037</v>
      </c>
      <c r="R207" s="91">
        <f t="shared" si="9"/>
        <v>1106.4085133136095</v>
      </c>
    </row>
    <row r="208" spans="1:18" ht="24.6" customHeight="1" x14ac:dyDescent="0.7">
      <c r="A208" s="97">
        <v>29</v>
      </c>
      <c r="B208" s="98" t="s">
        <v>50</v>
      </c>
      <c r="C208" s="98" t="s">
        <v>288</v>
      </c>
      <c r="D208" s="98" t="s">
        <v>289</v>
      </c>
      <c r="E208" s="98" t="s">
        <v>29</v>
      </c>
      <c r="F208" s="98" t="s">
        <v>166</v>
      </c>
      <c r="G208" s="98" t="s">
        <v>822</v>
      </c>
      <c r="H208" s="99">
        <v>5541</v>
      </c>
      <c r="I208" s="97">
        <v>4</v>
      </c>
      <c r="J208" s="100">
        <f>อุดรธานี!F36</f>
        <v>707670.42</v>
      </c>
      <c r="K208" s="101">
        <f>อุดรธานี!AO36</f>
        <v>1087191.6400000001</v>
      </c>
      <c r="L208" s="101">
        <f>อุดรธานี!AP36</f>
        <v>2815334.9000000004</v>
      </c>
      <c r="M208" s="101">
        <f>อุดรธานี!AQ36</f>
        <v>2489132.9699999997</v>
      </c>
      <c r="N208" s="98"/>
      <c r="O208" s="98"/>
      <c r="P208" s="98"/>
      <c r="Q208" s="90">
        <f t="shared" si="8"/>
        <v>326201.93000000063</v>
      </c>
      <c r="R208" s="91">
        <f t="shared" si="9"/>
        <v>508.09148168200693</v>
      </c>
    </row>
    <row r="209" spans="1:18" s="109" customFormat="1" ht="24.6" customHeight="1" x14ac:dyDescent="0.7">
      <c r="A209" s="103">
        <v>1</v>
      </c>
      <c r="B209" s="104" t="s">
        <v>50</v>
      </c>
      <c r="C209" s="104"/>
      <c r="D209" s="104"/>
      <c r="E209" s="104" t="s">
        <v>63</v>
      </c>
      <c r="F209" s="104"/>
      <c r="G209" s="104" t="s">
        <v>291</v>
      </c>
      <c r="H209" s="110">
        <f>SUM(H181:H208)</f>
        <v>181962</v>
      </c>
      <c r="I209" s="103"/>
      <c r="J209" s="106">
        <f>SUM(J181:J208)</f>
        <v>25995171.190000001</v>
      </c>
      <c r="K209" s="141">
        <f>SUM(K181:K208)</f>
        <v>38839984.729999997</v>
      </c>
      <c r="L209" s="106">
        <f>SUM(L181:L208)</f>
        <v>129288092.46000001</v>
      </c>
      <c r="M209" s="106">
        <f>SUM(M181:M208)</f>
        <v>111773066.19999999</v>
      </c>
      <c r="N209" s="104">
        <v>27</v>
      </c>
      <c r="O209" s="104">
        <v>27</v>
      </c>
      <c r="P209" s="104">
        <f>N209-O209</f>
        <v>0</v>
      </c>
      <c r="Q209" s="107">
        <f t="shared" si="8"/>
        <v>17515026.26000002</v>
      </c>
      <c r="R209" s="108">
        <f>L209/H209</f>
        <v>710.52248524417189</v>
      </c>
    </row>
    <row r="210" spans="1:18" ht="24.6" customHeight="1" x14ac:dyDescent="0.7">
      <c r="A210" s="97">
        <v>1</v>
      </c>
      <c r="B210" s="98" t="s">
        <v>50</v>
      </c>
      <c r="C210" s="98" t="s">
        <v>292</v>
      </c>
      <c r="D210" s="98" t="s">
        <v>71</v>
      </c>
      <c r="E210" s="98" t="s">
        <v>30</v>
      </c>
      <c r="F210" s="98" t="s">
        <v>196</v>
      </c>
      <c r="G210" s="98" t="s">
        <v>293</v>
      </c>
      <c r="H210" s="99"/>
      <c r="I210" s="97"/>
      <c r="J210" s="100"/>
      <c r="K210" s="101"/>
      <c r="L210" s="102"/>
      <c r="M210" s="102"/>
      <c r="N210" s="98"/>
      <c r="O210" s="98"/>
      <c r="P210" s="98"/>
    </row>
    <row r="211" spans="1:18" ht="24.6" customHeight="1" x14ac:dyDescent="0.7">
      <c r="A211" s="97">
        <v>2</v>
      </c>
      <c r="B211" s="98" t="s">
        <v>50</v>
      </c>
      <c r="C211" s="98" t="s">
        <v>292</v>
      </c>
      <c r="D211" s="98" t="s">
        <v>71</v>
      </c>
      <c r="E211" s="98" t="s">
        <v>30</v>
      </c>
      <c r="F211" s="98" t="s">
        <v>166</v>
      </c>
      <c r="G211" s="98" t="s">
        <v>823</v>
      </c>
      <c r="H211" s="99">
        <v>3427</v>
      </c>
      <c r="I211" s="97">
        <v>3</v>
      </c>
      <c r="J211" s="100">
        <f>อุดรธานี!F37</f>
        <v>703465.29</v>
      </c>
      <c r="K211" s="101">
        <f>อุดรธานี!AO37</f>
        <v>781975.24</v>
      </c>
      <c r="L211" s="101">
        <f>อุดรธานี!AP37</f>
        <v>2875105.14</v>
      </c>
      <c r="M211" s="101">
        <f>อุดรธานี!AQ37</f>
        <v>2862322.11</v>
      </c>
      <c r="N211" s="98"/>
      <c r="O211" s="98"/>
      <c r="P211" s="98"/>
      <c r="Q211" s="90">
        <f t="shared" si="8"/>
        <v>12783.030000000261</v>
      </c>
      <c r="R211" s="91">
        <f t="shared" si="9"/>
        <v>838.95685439159615</v>
      </c>
    </row>
    <row r="212" spans="1:18" ht="24.6" customHeight="1" x14ac:dyDescent="0.7">
      <c r="A212" s="97">
        <v>3</v>
      </c>
      <c r="B212" s="98" t="s">
        <v>50</v>
      </c>
      <c r="C212" s="98" t="s">
        <v>292</v>
      </c>
      <c r="D212" s="98" t="s">
        <v>71</v>
      </c>
      <c r="E212" s="98" t="s">
        <v>30</v>
      </c>
      <c r="F212" s="98" t="s">
        <v>166</v>
      </c>
      <c r="G212" s="98" t="s">
        <v>824</v>
      </c>
      <c r="H212" s="99">
        <v>4040</v>
      </c>
      <c r="I212" s="97">
        <v>3</v>
      </c>
      <c r="J212" s="100">
        <f>อุดรธานี!F38</f>
        <v>1413888.42</v>
      </c>
      <c r="K212" s="101">
        <f>อุดรธานี!AO38</f>
        <v>1511704.2</v>
      </c>
      <c r="L212" s="101">
        <f>อุดรธานี!AP38</f>
        <v>3882086.88</v>
      </c>
      <c r="M212" s="101">
        <f>อุดรธานี!AQ38</f>
        <v>3418319.9</v>
      </c>
      <c r="N212" s="98"/>
      <c r="O212" s="98"/>
      <c r="P212" s="98"/>
      <c r="Q212" s="90">
        <f t="shared" si="8"/>
        <v>463766.98</v>
      </c>
      <c r="R212" s="91">
        <f t="shared" si="9"/>
        <v>960.91259405940593</v>
      </c>
    </row>
    <row r="213" spans="1:18" ht="24.6" customHeight="1" x14ac:dyDescent="0.7">
      <c r="A213" s="97">
        <v>4</v>
      </c>
      <c r="B213" s="98" t="s">
        <v>50</v>
      </c>
      <c r="C213" s="98" t="s">
        <v>292</v>
      </c>
      <c r="D213" s="98" t="s">
        <v>71</v>
      </c>
      <c r="E213" s="98" t="s">
        <v>30</v>
      </c>
      <c r="F213" s="98" t="s">
        <v>166</v>
      </c>
      <c r="G213" s="98" t="s">
        <v>825</v>
      </c>
      <c r="H213" s="99">
        <v>3777</v>
      </c>
      <c r="I213" s="97">
        <v>3</v>
      </c>
      <c r="J213" s="100">
        <f>อุดรธานี!F39</f>
        <v>516872.14</v>
      </c>
      <c r="K213" s="101">
        <f>อุดรธานี!AO39</f>
        <v>651148</v>
      </c>
      <c r="L213" s="101">
        <f>อุดรธานี!AP39</f>
        <v>4998794.51</v>
      </c>
      <c r="M213" s="101">
        <f>อุดรธานี!AQ39</f>
        <v>4749846.1500000004</v>
      </c>
      <c r="N213" s="98"/>
      <c r="O213" s="98"/>
      <c r="P213" s="98"/>
      <c r="Q213" s="90">
        <f t="shared" si="8"/>
        <v>248948.3599999994</v>
      </c>
      <c r="R213" s="91">
        <f t="shared" si="9"/>
        <v>1323.482793222134</v>
      </c>
    </row>
    <row r="214" spans="1:18" ht="24.6" customHeight="1" x14ac:dyDescent="0.7">
      <c r="A214" s="97">
        <v>5</v>
      </c>
      <c r="B214" s="98" t="s">
        <v>50</v>
      </c>
      <c r="C214" s="98" t="s">
        <v>292</v>
      </c>
      <c r="D214" s="98" t="s">
        <v>71</v>
      </c>
      <c r="E214" s="98" t="s">
        <v>30</v>
      </c>
      <c r="F214" s="98" t="s">
        <v>166</v>
      </c>
      <c r="G214" s="98" t="s">
        <v>826</v>
      </c>
      <c r="H214" s="99">
        <v>3629</v>
      </c>
      <c r="I214" s="97">
        <v>3</v>
      </c>
      <c r="J214" s="100">
        <f>อุดรธานี!F40</f>
        <v>646669.06000000006</v>
      </c>
      <c r="K214" s="101">
        <f>อุดรธานี!AO40</f>
        <v>892069.77000000014</v>
      </c>
      <c r="L214" s="101">
        <f>อุดรธานี!AP40</f>
        <v>3279954.1399999997</v>
      </c>
      <c r="M214" s="101">
        <f>อุดรธานี!AQ40</f>
        <v>2639376.21</v>
      </c>
      <c r="N214" s="98"/>
      <c r="O214" s="98"/>
      <c r="P214" s="98"/>
      <c r="Q214" s="90">
        <f t="shared" si="8"/>
        <v>640577.9299999997</v>
      </c>
      <c r="R214" s="91">
        <f t="shared" si="9"/>
        <v>903.81761917883705</v>
      </c>
    </row>
    <row r="215" spans="1:18" ht="24.6" customHeight="1" x14ac:dyDescent="0.7">
      <c r="A215" s="97">
        <v>6</v>
      </c>
      <c r="B215" s="98" t="s">
        <v>50</v>
      </c>
      <c r="C215" s="98" t="s">
        <v>292</v>
      </c>
      <c r="D215" s="98" t="s">
        <v>71</v>
      </c>
      <c r="E215" s="98" t="s">
        <v>30</v>
      </c>
      <c r="F215" s="98" t="s">
        <v>166</v>
      </c>
      <c r="G215" s="98" t="s">
        <v>827</v>
      </c>
      <c r="H215" s="99">
        <v>7375</v>
      </c>
      <c r="I215" s="97">
        <v>5</v>
      </c>
      <c r="J215" s="100">
        <f>อุดรธานี!F41</f>
        <v>1379522.03</v>
      </c>
      <c r="K215" s="101">
        <f>อุดรธานี!AO41</f>
        <v>1645937.02</v>
      </c>
      <c r="L215" s="101">
        <f>อุดรธานี!AP41</f>
        <v>5686383.2800000003</v>
      </c>
      <c r="M215" s="101">
        <f>อุดรธานี!AQ41</f>
        <v>4789817.0399999991</v>
      </c>
      <c r="N215" s="98"/>
      <c r="O215" s="98"/>
      <c r="P215" s="98"/>
      <c r="Q215" s="90">
        <f t="shared" si="8"/>
        <v>896566.24000000115</v>
      </c>
      <c r="R215" s="91">
        <f t="shared" si="9"/>
        <v>771.03502101694914</v>
      </c>
    </row>
    <row r="216" spans="1:18" ht="24.6" customHeight="1" x14ac:dyDescent="0.7">
      <c r="A216" s="97">
        <v>7</v>
      </c>
      <c r="B216" s="98" t="s">
        <v>50</v>
      </c>
      <c r="C216" s="98" t="s">
        <v>292</v>
      </c>
      <c r="D216" s="98" t="s">
        <v>71</v>
      </c>
      <c r="E216" s="98" t="s">
        <v>30</v>
      </c>
      <c r="F216" s="98" t="s">
        <v>166</v>
      </c>
      <c r="G216" s="98" t="s">
        <v>828</v>
      </c>
      <c r="H216" s="99">
        <v>7220</v>
      </c>
      <c r="I216" s="97">
        <v>5</v>
      </c>
      <c r="J216" s="100">
        <f>อุดรธานี!F42</f>
        <v>785529.12</v>
      </c>
      <c r="K216" s="101">
        <f>อุดรธานี!AO42</f>
        <v>858917.09</v>
      </c>
      <c r="L216" s="101">
        <f>อุดรธานี!AP42</f>
        <v>4920070</v>
      </c>
      <c r="M216" s="101">
        <f>อุดรธานี!AQ42</f>
        <v>5163275.3900000006</v>
      </c>
      <c r="N216" s="98"/>
      <c r="O216" s="98"/>
      <c r="P216" s="98"/>
      <c r="Q216" s="90">
        <f t="shared" si="8"/>
        <v>-243205.3900000006</v>
      </c>
      <c r="R216" s="91">
        <f t="shared" si="9"/>
        <v>681.45013850415512</v>
      </c>
    </row>
    <row r="217" spans="1:18" ht="24.6" customHeight="1" x14ac:dyDescent="0.7">
      <c r="A217" s="97">
        <v>8</v>
      </c>
      <c r="B217" s="98" t="s">
        <v>50</v>
      </c>
      <c r="C217" s="98" t="s">
        <v>292</v>
      </c>
      <c r="D217" s="98" t="s">
        <v>71</v>
      </c>
      <c r="E217" s="98" t="s">
        <v>30</v>
      </c>
      <c r="F217" s="98" t="s">
        <v>166</v>
      </c>
      <c r="G217" s="98" t="s">
        <v>829</v>
      </c>
      <c r="H217" s="99">
        <v>2933</v>
      </c>
      <c r="I217" s="97">
        <v>2</v>
      </c>
      <c r="J217" s="100">
        <f>อุดรธานี!F43</f>
        <v>455616.61</v>
      </c>
      <c r="K217" s="101">
        <f>อุดรธานี!AO43</f>
        <v>541091.3899999999</v>
      </c>
      <c r="L217" s="101">
        <f>อุดรธานี!AP43</f>
        <v>2378488.1800000002</v>
      </c>
      <c r="M217" s="101">
        <f>อุดรธานี!AQ43</f>
        <v>2521543.5700000003</v>
      </c>
      <c r="N217" s="98"/>
      <c r="O217" s="98"/>
      <c r="P217" s="98"/>
      <c r="Q217" s="90">
        <f t="shared" si="8"/>
        <v>-143055.39000000013</v>
      </c>
      <c r="R217" s="91">
        <f t="shared" si="9"/>
        <v>810.94039549948866</v>
      </c>
    </row>
    <row r="218" spans="1:18" ht="24.6" customHeight="1" x14ac:dyDescent="0.7">
      <c r="A218" s="97">
        <v>9</v>
      </c>
      <c r="B218" s="98" t="s">
        <v>50</v>
      </c>
      <c r="C218" s="98" t="s">
        <v>292</v>
      </c>
      <c r="D218" s="98" t="s">
        <v>71</v>
      </c>
      <c r="E218" s="98" t="s">
        <v>30</v>
      </c>
      <c r="F218" s="98" t="s">
        <v>166</v>
      </c>
      <c r="G218" s="98" t="s">
        <v>830</v>
      </c>
      <c r="H218" s="99">
        <v>3400</v>
      </c>
      <c r="I218" s="97">
        <v>3</v>
      </c>
      <c r="J218" s="100">
        <f>อุดรธานี!F44</f>
        <v>195258.28</v>
      </c>
      <c r="K218" s="101">
        <f>อุดรธานี!AO44</f>
        <v>348998.29000000004</v>
      </c>
      <c r="L218" s="101">
        <f>อุดรธานี!AP44</f>
        <v>3601887.6300000004</v>
      </c>
      <c r="M218" s="101">
        <f>อุดรธานี!AQ44</f>
        <v>3478287.26</v>
      </c>
      <c r="N218" s="98"/>
      <c r="O218" s="98"/>
      <c r="P218" s="98"/>
      <c r="Q218" s="90">
        <f t="shared" si="8"/>
        <v>123600.37000000058</v>
      </c>
      <c r="R218" s="91">
        <f t="shared" si="9"/>
        <v>1059.3787147058824</v>
      </c>
    </row>
    <row r="219" spans="1:18" ht="24.6" customHeight="1" x14ac:dyDescent="0.7">
      <c r="A219" s="97">
        <v>10</v>
      </c>
      <c r="B219" s="98" t="s">
        <v>50</v>
      </c>
      <c r="C219" s="98" t="s">
        <v>292</v>
      </c>
      <c r="D219" s="98" t="s">
        <v>71</v>
      </c>
      <c r="E219" s="98" t="s">
        <v>30</v>
      </c>
      <c r="F219" s="98" t="s">
        <v>166</v>
      </c>
      <c r="G219" s="98" t="s">
        <v>831</v>
      </c>
      <c r="H219" s="99">
        <v>2041</v>
      </c>
      <c r="I219" s="97">
        <v>2</v>
      </c>
      <c r="J219" s="100">
        <f>อุดรธานี!F45</f>
        <v>516108.48</v>
      </c>
      <c r="K219" s="101">
        <f>อุดรธานี!AO45</f>
        <v>616969.93999999994</v>
      </c>
      <c r="L219" s="101">
        <f>อุดรธานี!AP45</f>
        <v>2759561.45</v>
      </c>
      <c r="M219" s="101">
        <f>อุดรธานี!AQ45</f>
        <v>2648163.52</v>
      </c>
      <c r="N219" s="98"/>
      <c r="O219" s="98"/>
      <c r="P219" s="98"/>
      <c r="Q219" s="90">
        <f t="shared" si="8"/>
        <v>111397.93000000017</v>
      </c>
      <c r="R219" s="91">
        <f t="shared" si="9"/>
        <v>1352.0634247917687</v>
      </c>
    </row>
    <row r="220" spans="1:18" ht="24.6" customHeight="1" x14ac:dyDescent="0.7">
      <c r="A220" s="97">
        <v>11</v>
      </c>
      <c r="B220" s="98" t="s">
        <v>50</v>
      </c>
      <c r="C220" s="98" t="s">
        <v>292</v>
      </c>
      <c r="D220" s="98" t="s">
        <v>71</v>
      </c>
      <c r="E220" s="98" t="s">
        <v>30</v>
      </c>
      <c r="F220" s="98" t="s">
        <v>166</v>
      </c>
      <c r="G220" s="98" t="s">
        <v>832</v>
      </c>
      <c r="H220" s="99">
        <v>3738</v>
      </c>
      <c r="I220" s="97">
        <v>3</v>
      </c>
      <c r="J220" s="100">
        <f>อุดรธานี!F46</f>
        <v>939928.24</v>
      </c>
      <c r="K220" s="101">
        <f>อุดรธานี!AO46</f>
        <v>986136.53</v>
      </c>
      <c r="L220" s="101">
        <f>อุดรธานี!AP46</f>
        <v>2652345.7899999996</v>
      </c>
      <c r="M220" s="101">
        <f>อุดรธานี!AQ46</f>
        <v>2787019.75</v>
      </c>
      <c r="N220" s="98"/>
      <c r="O220" s="98"/>
      <c r="P220" s="98"/>
      <c r="Q220" s="90">
        <f t="shared" si="8"/>
        <v>-134673.96000000043</v>
      </c>
      <c r="R220" s="91">
        <f t="shared" si="9"/>
        <v>709.56281166399128</v>
      </c>
    </row>
    <row r="221" spans="1:18" ht="24.6" customHeight="1" x14ac:dyDescent="0.7">
      <c r="A221" s="97">
        <v>12</v>
      </c>
      <c r="B221" s="98" t="s">
        <v>50</v>
      </c>
      <c r="C221" s="98" t="s">
        <v>292</v>
      </c>
      <c r="D221" s="98" t="s">
        <v>71</v>
      </c>
      <c r="E221" s="98" t="s">
        <v>30</v>
      </c>
      <c r="F221" s="98" t="s">
        <v>166</v>
      </c>
      <c r="G221" s="98" t="s">
        <v>833</v>
      </c>
      <c r="H221" s="99">
        <v>3574</v>
      </c>
      <c r="I221" s="97">
        <v>3</v>
      </c>
      <c r="J221" s="100">
        <f>อุดรธานี!F47</f>
        <v>1086054.8700000001</v>
      </c>
      <c r="K221" s="101">
        <f>อุดรธานี!AO47</f>
        <v>1216394.74</v>
      </c>
      <c r="L221" s="101">
        <f>อุดรธานี!AP47</f>
        <v>3167322.58</v>
      </c>
      <c r="M221" s="101">
        <f>อุดรธานี!AQ47</f>
        <v>2783170.39</v>
      </c>
      <c r="N221" s="98"/>
      <c r="O221" s="98"/>
      <c r="P221" s="98"/>
      <c r="Q221" s="90">
        <f t="shared" si="8"/>
        <v>384152.18999999994</v>
      </c>
      <c r="R221" s="91">
        <f t="shared" si="9"/>
        <v>886.21224958030223</v>
      </c>
    </row>
    <row r="222" spans="1:18" s="109" customFormat="1" ht="24.6" customHeight="1" x14ac:dyDescent="0.7">
      <c r="A222" s="103">
        <v>2</v>
      </c>
      <c r="B222" s="104" t="s">
        <v>50</v>
      </c>
      <c r="C222" s="104"/>
      <c r="D222" s="104"/>
      <c r="E222" s="104" t="s">
        <v>63</v>
      </c>
      <c r="F222" s="104"/>
      <c r="G222" s="104" t="s">
        <v>294</v>
      </c>
      <c r="H222" s="110">
        <f>SUM(H210:H221)</f>
        <v>45154</v>
      </c>
      <c r="I222" s="103"/>
      <c r="J222" s="106">
        <f>SUM(J210:J221)</f>
        <v>8638912.5400000028</v>
      </c>
      <c r="K222" s="106">
        <f>SUM(K210:K221)</f>
        <v>10051342.209999999</v>
      </c>
      <c r="L222" s="106">
        <f>SUM(L210:L221)</f>
        <v>40201999.579999998</v>
      </c>
      <c r="M222" s="106">
        <f>SUM(M210:M221)</f>
        <v>37841141.290000007</v>
      </c>
      <c r="N222" s="104">
        <v>11</v>
      </c>
      <c r="O222" s="104">
        <v>11</v>
      </c>
      <c r="P222" s="104">
        <f>N222-O222</f>
        <v>0</v>
      </c>
      <c r="Q222" s="107">
        <f t="shared" si="8"/>
        <v>2360858.2899999917</v>
      </c>
      <c r="R222" s="108">
        <f>L222/H222</f>
        <v>890.33085839571243</v>
      </c>
    </row>
    <row r="223" spans="1:18" ht="24.6" customHeight="1" x14ac:dyDescent="0.7">
      <c r="A223" s="97">
        <v>1</v>
      </c>
      <c r="B223" s="98" t="s">
        <v>50</v>
      </c>
      <c r="C223" s="98" t="s">
        <v>17</v>
      </c>
      <c r="D223" s="98" t="s">
        <v>78</v>
      </c>
      <c r="E223" s="98" t="s">
        <v>18</v>
      </c>
      <c r="F223" s="98" t="s">
        <v>196</v>
      </c>
      <c r="G223" s="98" t="s">
        <v>295</v>
      </c>
      <c r="H223" s="99"/>
      <c r="I223" s="97"/>
      <c r="J223" s="100"/>
      <c r="K223" s="101"/>
      <c r="L223" s="102"/>
      <c r="M223" s="102"/>
      <c r="N223" s="98"/>
      <c r="O223" s="98"/>
      <c r="P223" s="98"/>
    </row>
    <row r="224" spans="1:18" ht="24.6" customHeight="1" x14ac:dyDescent="0.7">
      <c r="A224" s="97">
        <v>2</v>
      </c>
      <c r="B224" s="98" t="s">
        <v>50</v>
      </c>
      <c r="C224" s="98" t="s">
        <v>17</v>
      </c>
      <c r="D224" s="98" t="s">
        <v>78</v>
      </c>
      <c r="E224" s="98" t="s">
        <v>18</v>
      </c>
      <c r="F224" s="98" t="s">
        <v>166</v>
      </c>
      <c r="G224" s="98" t="s">
        <v>834</v>
      </c>
      <c r="H224" s="99">
        <v>3277</v>
      </c>
      <c r="I224" s="97">
        <v>3</v>
      </c>
      <c r="J224" s="100">
        <f>อุดรธานี!F48</f>
        <v>492548.66</v>
      </c>
      <c r="K224" s="101">
        <f>อุดรธานี!AO48</f>
        <v>787810.23</v>
      </c>
      <c r="L224" s="101">
        <f>อุดรธานี!AP48</f>
        <v>3061097.17</v>
      </c>
      <c r="M224" s="101">
        <f>อุดรธานี!AQ48</f>
        <v>2514629.84</v>
      </c>
      <c r="N224" s="98"/>
      <c r="O224" s="98"/>
      <c r="P224" s="98"/>
      <c r="Q224" s="90">
        <f t="shared" si="8"/>
        <v>546467.33000000007</v>
      </c>
      <c r="R224" s="91">
        <f t="shared" si="9"/>
        <v>934.11570643881601</v>
      </c>
    </row>
    <row r="225" spans="1:18" ht="24.6" customHeight="1" x14ac:dyDescent="0.7">
      <c r="A225" s="97">
        <v>3</v>
      </c>
      <c r="B225" s="98" t="s">
        <v>50</v>
      </c>
      <c r="C225" s="98" t="s">
        <v>17</v>
      </c>
      <c r="D225" s="98" t="s">
        <v>78</v>
      </c>
      <c r="E225" s="98" t="s">
        <v>18</v>
      </c>
      <c r="F225" s="98" t="s">
        <v>166</v>
      </c>
      <c r="G225" s="98" t="s">
        <v>835</v>
      </c>
      <c r="H225" s="99">
        <v>3411</v>
      </c>
      <c r="I225" s="97">
        <v>3</v>
      </c>
      <c r="J225" s="100">
        <f>อุดรธานี!F49</f>
        <v>694676.7</v>
      </c>
      <c r="K225" s="101">
        <f>อุดรธานี!AO49</f>
        <v>893393.66999999993</v>
      </c>
      <c r="L225" s="101">
        <f>อุดรธานี!AP49</f>
        <v>4285096.96</v>
      </c>
      <c r="M225" s="101">
        <f>อุดรธานี!AQ49</f>
        <v>3416375.89</v>
      </c>
      <c r="N225" s="98"/>
      <c r="O225" s="98"/>
      <c r="P225" s="98"/>
      <c r="Q225" s="90">
        <f t="shared" si="8"/>
        <v>868721.06999999983</v>
      </c>
      <c r="R225" s="91">
        <f t="shared" si="9"/>
        <v>1256.2582703019643</v>
      </c>
    </row>
    <row r="226" spans="1:18" s="147" customFormat="1" ht="24.6" customHeight="1" x14ac:dyDescent="0.7">
      <c r="A226" s="142">
        <v>4</v>
      </c>
      <c r="B226" s="143" t="s">
        <v>50</v>
      </c>
      <c r="C226" s="143" t="s">
        <v>17</v>
      </c>
      <c r="D226" s="143" t="s">
        <v>78</v>
      </c>
      <c r="E226" s="143" t="s">
        <v>18</v>
      </c>
      <c r="F226" s="143" t="s">
        <v>166</v>
      </c>
      <c r="G226" s="143" t="s">
        <v>836</v>
      </c>
      <c r="H226" s="144">
        <v>2894</v>
      </c>
      <c r="I226" s="145">
        <v>2</v>
      </c>
      <c r="J226" s="100">
        <f>อุดรธานี!F50</f>
        <v>309942.48</v>
      </c>
      <c r="K226" s="101">
        <f>อุดรธานี!AO50</f>
        <v>365395.13999999996</v>
      </c>
      <c r="L226" s="101">
        <f>อุดรธานี!AP50</f>
        <v>2731248.2199999997</v>
      </c>
      <c r="M226" s="101">
        <f>อุดรธานี!AQ50</f>
        <v>2284563.36</v>
      </c>
      <c r="N226" s="143"/>
      <c r="O226" s="143"/>
      <c r="P226" s="143"/>
      <c r="Q226" s="146">
        <f t="shared" si="8"/>
        <v>446684.85999999987</v>
      </c>
      <c r="R226" s="146">
        <f t="shared" si="9"/>
        <v>943.76234277816161</v>
      </c>
    </row>
    <row r="227" spans="1:18" s="147" customFormat="1" ht="24.6" customHeight="1" x14ac:dyDescent="0.7">
      <c r="A227" s="142">
        <v>5</v>
      </c>
      <c r="B227" s="143" t="s">
        <v>50</v>
      </c>
      <c r="C227" s="143" t="s">
        <v>17</v>
      </c>
      <c r="D227" s="143" t="s">
        <v>78</v>
      </c>
      <c r="E227" s="143" t="s">
        <v>18</v>
      </c>
      <c r="F227" s="143" t="s">
        <v>166</v>
      </c>
      <c r="G227" s="143" t="s">
        <v>837</v>
      </c>
      <c r="H227" s="144">
        <v>2458</v>
      </c>
      <c r="I227" s="145">
        <v>2</v>
      </c>
      <c r="J227" s="100">
        <f>อุดรธานี!F51</f>
        <v>300735</v>
      </c>
      <c r="K227" s="101">
        <f>อุดรธานี!AO51</f>
        <v>514104.95</v>
      </c>
      <c r="L227" s="101">
        <f>อุดรธานี!AP51</f>
        <v>3145683.83</v>
      </c>
      <c r="M227" s="101">
        <f>อุดรธานี!AQ51</f>
        <v>2866875.02</v>
      </c>
      <c r="N227" s="143"/>
      <c r="O227" s="143"/>
      <c r="P227" s="143"/>
      <c r="Q227" s="146">
        <f t="shared" si="8"/>
        <v>278808.81000000006</v>
      </c>
      <c r="R227" s="146">
        <f t="shared" si="9"/>
        <v>1279.7737306753459</v>
      </c>
    </row>
    <row r="228" spans="1:18" s="147" customFormat="1" ht="24.6" customHeight="1" x14ac:dyDescent="0.7">
      <c r="A228" s="142">
        <v>6</v>
      </c>
      <c r="B228" s="143" t="s">
        <v>50</v>
      </c>
      <c r="C228" s="143" t="s">
        <v>17</v>
      </c>
      <c r="D228" s="143" t="s">
        <v>78</v>
      </c>
      <c r="E228" s="143" t="s">
        <v>18</v>
      </c>
      <c r="F228" s="143" t="s">
        <v>166</v>
      </c>
      <c r="G228" s="143" t="s">
        <v>838</v>
      </c>
      <c r="H228" s="144">
        <v>5253</v>
      </c>
      <c r="I228" s="145">
        <v>4</v>
      </c>
      <c r="J228" s="100">
        <f>อุดรธานี!F52</f>
        <v>1153517.3500000001</v>
      </c>
      <c r="K228" s="101">
        <f>อุดรธานี!AO52</f>
        <v>1633314.8000000003</v>
      </c>
      <c r="L228" s="101">
        <f>อุดรธานี!AP52</f>
        <v>4884622.12</v>
      </c>
      <c r="M228" s="101">
        <f>อุดรธานี!AQ52</f>
        <v>3673099.37</v>
      </c>
      <c r="N228" s="143"/>
      <c r="O228" s="143"/>
      <c r="P228" s="143"/>
      <c r="Q228" s="146">
        <f t="shared" si="8"/>
        <v>1211522.75</v>
      </c>
      <c r="R228" s="146">
        <f t="shared" si="9"/>
        <v>929.8728574148106</v>
      </c>
    </row>
    <row r="229" spans="1:18" s="154" customFormat="1" ht="24.6" customHeight="1" x14ac:dyDescent="0.7">
      <c r="A229" s="148">
        <v>7</v>
      </c>
      <c r="B229" s="149" t="s">
        <v>50</v>
      </c>
      <c r="C229" s="149" t="s">
        <v>17</v>
      </c>
      <c r="D229" s="149" t="s">
        <v>78</v>
      </c>
      <c r="E229" s="149" t="s">
        <v>18</v>
      </c>
      <c r="F229" s="149" t="s">
        <v>166</v>
      </c>
      <c r="G229" s="149" t="s">
        <v>839</v>
      </c>
      <c r="H229" s="144">
        <v>2165</v>
      </c>
      <c r="I229" s="148">
        <v>2</v>
      </c>
      <c r="J229" s="100">
        <f>อุดรธานี!F53</f>
        <v>490747.6</v>
      </c>
      <c r="K229" s="101">
        <f>อุดรธานี!AO53</f>
        <v>739684.1</v>
      </c>
      <c r="L229" s="101">
        <f>อุดรธานี!AP53</f>
        <v>3350542.4699999997</v>
      </c>
      <c r="M229" s="101">
        <f>อุดรธานี!AQ53</f>
        <v>2939010.85</v>
      </c>
      <c r="N229" s="149"/>
      <c r="O229" s="149"/>
      <c r="P229" s="149"/>
      <c r="Q229" s="152">
        <f t="shared" si="8"/>
        <v>411531.61999999965</v>
      </c>
      <c r="R229" s="153">
        <f t="shared" si="9"/>
        <v>1547.594674364896</v>
      </c>
    </row>
    <row r="230" spans="1:18" s="154" customFormat="1" ht="24.6" customHeight="1" x14ac:dyDescent="0.7">
      <c r="A230" s="148">
        <v>8</v>
      </c>
      <c r="B230" s="149" t="s">
        <v>50</v>
      </c>
      <c r="C230" s="149" t="s">
        <v>17</v>
      </c>
      <c r="D230" s="149" t="s">
        <v>78</v>
      </c>
      <c r="E230" s="149" t="s">
        <v>18</v>
      </c>
      <c r="F230" s="149" t="s">
        <v>166</v>
      </c>
      <c r="G230" s="149" t="s">
        <v>840</v>
      </c>
      <c r="H230" s="144">
        <v>2520</v>
      </c>
      <c r="I230" s="148">
        <v>2</v>
      </c>
      <c r="J230" s="100">
        <f>อุดรธานี!F54</f>
        <v>240279.28</v>
      </c>
      <c r="K230" s="101">
        <f>อุดรธานี!AO54</f>
        <v>544567.25</v>
      </c>
      <c r="L230" s="101">
        <f>อุดรธานี!AP54</f>
        <v>3271149.86</v>
      </c>
      <c r="M230" s="101">
        <f>อุดรธานี!AQ54</f>
        <v>2855394.14</v>
      </c>
      <c r="N230" s="149"/>
      <c r="O230" s="149"/>
      <c r="P230" s="149"/>
      <c r="Q230" s="152">
        <f t="shared" si="8"/>
        <v>415755.71999999974</v>
      </c>
      <c r="R230" s="153">
        <f t="shared" si="9"/>
        <v>1298.0753412698411</v>
      </c>
    </row>
    <row r="231" spans="1:18" s="147" customFormat="1" ht="24.6" customHeight="1" x14ac:dyDescent="0.7">
      <c r="A231" s="142">
        <v>9</v>
      </c>
      <c r="B231" s="143" t="s">
        <v>50</v>
      </c>
      <c r="C231" s="143" t="s">
        <v>17</v>
      </c>
      <c r="D231" s="143" t="s">
        <v>78</v>
      </c>
      <c r="E231" s="143" t="s">
        <v>18</v>
      </c>
      <c r="F231" s="143" t="s">
        <v>166</v>
      </c>
      <c r="G231" s="143" t="s">
        <v>841</v>
      </c>
      <c r="H231" s="144">
        <v>7151</v>
      </c>
      <c r="I231" s="145">
        <v>5</v>
      </c>
      <c r="J231" s="100">
        <f>อุดรธานี!F55</f>
        <v>1794447.64</v>
      </c>
      <c r="K231" s="101">
        <f>อุดรธานี!AO55</f>
        <v>2199447.98</v>
      </c>
      <c r="L231" s="101">
        <f>อุดรธานี!AP55</f>
        <v>6651627.1899999995</v>
      </c>
      <c r="M231" s="101">
        <f>อุดรธานี!AQ55</f>
        <v>4549914.21</v>
      </c>
      <c r="N231" s="143"/>
      <c r="O231" s="143"/>
      <c r="P231" s="143"/>
      <c r="Q231" s="146">
        <f t="shared" si="8"/>
        <v>2101712.9799999995</v>
      </c>
      <c r="R231" s="146">
        <f t="shared" si="9"/>
        <v>930.16741574604941</v>
      </c>
    </row>
    <row r="232" spans="1:18" s="154" customFormat="1" ht="24.6" customHeight="1" x14ac:dyDescent="0.7">
      <c r="A232" s="148">
        <v>10</v>
      </c>
      <c r="B232" s="149" t="s">
        <v>50</v>
      </c>
      <c r="C232" s="149" t="s">
        <v>17</v>
      </c>
      <c r="D232" s="149" t="s">
        <v>78</v>
      </c>
      <c r="E232" s="149" t="s">
        <v>18</v>
      </c>
      <c r="F232" s="149" t="s">
        <v>166</v>
      </c>
      <c r="G232" s="149" t="s">
        <v>842</v>
      </c>
      <c r="H232" s="144">
        <v>6762</v>
      </c>
      <c r="I232" s="148">
        <v>5</v>
      </c>
      <c r="J232" s="100">
        <f>อุดรธานี!F56</f>
        <v>698361.37</v>
      </c>
      <c r="K232" s="101">
        <f>อุดรธานี!AO56</f>
        <v>841451.29999999993</v>
      </c>
      <c r="L232" s="101">
        <f>อุดรธานี!AP56</f>
        <v>4941361.5399999991</v>
      </c>
      <c r="M232" s="101">
        <f>อุดรธานี!AQ56</f>
        <v>4013644.62</v>
      </c>
      <c r="N232" s="149"/>
      <c r="O232" s="149"/>
      <c r="P232" s="149"/>
      <c r="Q232" s="152">
        <f t="shared" si="8"/>
        <v>927716.91999999899</v>
      </c>
      <c r="R232" s="153">
        <f t="shared" si="9"/>
        <v>730.75444247264113</v>
      </c>
    </row>
    <row r="233" spans="1:18" s="147" customFormat="1" ht="24.6" customHeight="1" x14ac:dyDescent="0.7">
      <c r="A233" s="142">
        <v>11</v>
      </c>
      <c r="B233" s="143" t="s">
        <v>50</v>
      </c>
      <c r="C233" s="143" t="s">
        <v>17</v>
      </c>
      <c r="D233" s="143" t="s">
        <v>78</v>
      </c>
      <c r="E233" s="143" t="s">
        <v>18</v>
      </c>
      <c r="F233" s="143" t="s">
        <v>166</v>
      </c>
      <c r="G233" s="143" t="s">
        <v>843</v>
      </c>
      <c r="H233" s="144">
        <v>3820</v>
      </c>
      <c r="I233" s="145">
        <v>3</v>
      </c>
      <c r="J233" s="100">
        <f>อุดรธานี!F57</f>
        <v>887016.56</v>
      </c>
      <c r="K233" s="101">
        <f>อุดรธานี!AO57</f>
        <v>1754423.33</v>
      </c>
      <c r="L233" s="101">
        <f>อุดรธานี!AP57</f>
        <v>2899004.31</v>
      </c>
      <c r="M233" s="101">
        <f>อุดรธานี!AQ57</f>
        <v>2849533.9899999998</v>
      </c>
      <c r="N233" s="143"/>
      <c r="O233" s="143"/>
      <c r="P233" s="143"/>
      <c r="Q233" s="146">
        <f t="shared" si="8"/>
        <v>49470.320000000298</v>
      </c>
      <c r="R233" s="146">
        <f t="shared" si="9"/>
        <v>758.90165183246074</v>
      </c>
    </row>
    <row r="234" spans="1:18" s="147" customFormat="1" ht="24.6" customHeight="1" x14ac:dyDescent="0.7">
      <c r="A234" s="142">
        <v>12</v>
      </c>
      <c r="B234" s="143" t="s">
        <v>50</v>
      </c>
      <c r="C234" s="143" t="s">
        <v>17</v>
      </c>
      <c r="D234" s="143" t="s">
        <v>78</v>
      </c>
      <c r="E234" s="143" t="s">
        <v>18</v>
      </c>
      <c r="F234" s="143" t="s">
        <v>166</v>
      </c>
      <c r="G234" s="143" t="s">
        <v>844</v>
      </c>
      <c r="H234" s="144">
        <v>2779</v>
      </c>
      <c r="I234" s="145">
        <v>2</v>
      </c>
      <c r="J234" s="100">
        <f>อุดรธานี!F58</f>
        <v>520092.57</v>
      </c>
      <c r="K234" s="101">
        <f>อุดรธานี!AO58</f>
        <v>749485.11</v>
      </c>
      <c r="L234" s="101">
        <f>อุดรธานี!AP58</f>
        <v>2794915.5300000003</v>
      </c>
      <c r="M234" s="101">
        <f>อุดรธานี!AQ58</f>
        <v>2407268.34</v>
      </c>
      <c r="N234" s="143"/>
      <c r="O234" s="143"/>
      <c r="P234" s="143"/>
      <c r="Q234" s="146">
        <f t="shared" si="8"/>
        <v>387647.19000000041</v>
      </c>
      <c r="R234" s="146">
        <f t="shared" si="9"/>
        <v>1005.7270708888091</v>
      </c>
    </row>
    <row r="235" spans="1:18" s="109" customFormat="1" ht="24.6" customHeight="1" x14ac:dyDescent="0.7">
      <c r="A235" s="103">
        <v>3</v>
      </c>
      <c r="B235" s="104" t="s">
        <v>50</v>
      </c>
      <c r="C235" s="104"/>
      <c r="D235" s="104"/>
      <c r="E235" s="104" t="s">
        <v>63</v>
      </c>
      <c r="F235" s="104"/>
      <c r="G235" s="104" t="s">
        <v>296</v>
      </c>
      <c r="H235" s="110">
        <f>SUM(H223:H234)</f>
        <v>42490</v>
      </c>
      <c r="I235" s="103"/>
      <c r="J235" s="106">
        <f>SUM(J223:J234)</f>
        <v>7582365.2100000009</v>
      </c>
      <c r="K235" s="106">
        <f>SUM(K223:K234)</f>
        <v>11023077.859999999</v>
      </c>
      <c r="L235" s="106">
        <f>SUM(L223:L234)</f>
        <v>42016349.200000003</v>
      </c>
      <c r="M235" s="106">
        <f>SUM(M223:M234)</f>
        <v>34370309.630000003</v>
      </c>
      <c r="N235" s="104">
        <v>11</v>
      </c>
      <c r="O235" s="104">
        <v>11</v>
      </c>
      <c r="P235" s="104">
        <f>N235-O235</f>
        <v>0</v>
      </c>
      <c r="Q235" s="155">
        <f t="shared" si="8"/>
        <v>7646039.5700000003</v>
      </c>
      <c r="R235" s="108">
        <f>L235/H235</f>
        <v>988.85265238879742</v>
      </c>
    </row>
    <row r="236" spans="1:18" ht="24.6" customHeight="1" x14ac:dyDescent="0.7">
      <c r="A236" s="97">
        <v>1</v>
      </c>
      <c r="B236" s="98" t="s">
        <v>50</v>
      </c>
      <c r="C236" s="98" t="s">
        <v>19</v>
      </c>
      <c r="D236" s="98" t="s">
        <v>85</v>
      </c>
      <c r="E236" s="98" t="s">
        <v>20</v>
      </c>
      <c r="F236" s="98" t="s">
        <v>163</v>
      </c>
      <c r="G236" s="98" t="s">
        <v>297</v>
      </c>
      <c r="H236" s="99"/>
      <c r="I236" s="97"/>
      <c r="J236" s="100"/>
      <c r="K236" s="101"/>
      <c r="L236" s="102"/>
      <c r="M236" s="102"/>
      <c r="N236" s="98"/>
      <c r="O236" s="98"/>
      <c r="P236" s="98"/>
    </row>
    <row r="237" spans="1:18" s="117" customFormat="1" ht="24.6" customHeight="1" x14ac:dyDescent="0.7">
      <c r="A237" s="111">
        <v>2</v>
      </c>
      <c r="B237" s="112" t="s">
        <v>50</v>
      </c>
      <c r="C237" s="112" t="s">
        <v>19</v>
      </c>
      <c r="D237" s="112" t="s">
        <v>85</v>
      </c>
      <c r="E237" s="112" t="s">
        <v>20</v>
      </c>
      <c r="F237" s="112" t="s">
        <v>166</v>
      </c>
      <c r="G237" s="112" t="s">
        <v>845</v>
      </c>
      <c r="H237" s="113">
        <v>4680</v>
      </c>
      <c r="I237" s="111">
        <v>4</v>
      </c>
      <c r="J237" s="100">
        <f>อุดรธานี!F59</f>
        <v>2127502.4900000002</v>
      </c>
      <c r="K237" s="101">
        <f>อุดรธานี!AO59</f>
        <v>2327596.5900000003</v>
      </c>
      <c r="L237" s="101">
        <f>อุดรธานี!AP59</f>
        <v>3735945.6399999997</v>
      </c>
      <c r="M237" s="101">
        <f>อุดรธานี!AQ59</f>
        <v>2913594.85</v>
      </c>
      <c r="N237" s="156"/>
      <c r="O237" s="156"/>
      <c r="P237" s="156"/>
      <c r="Q237" s="115">
        <f t="shared" si="8"/>
        <v>822350.78999999957</v>
      </c>
      <c r="R237" s="116">
        <f t="shared" si="9"/>
        <v>798.27898290598284</v>
      </c>
    </row>
    <row r="238" spans="1:18" ht="24.6" customHeight="1" x14ac:dyDescent="0.7">
      <c r="A238" s="97">
        <v>3</v>
      </c>
      <c r="B238" s="98" t="s">
        <v>50</v>
      </c>
      <c r="C238" s="98" t="s">
        <v>19</v>
      </c>
      <c r="D238" s="98" t="s">
        <v>85</v>
      </c>
      <c r="E238" s="98" t="s">
        <v>20</v>
      </c>
      <c r="F238" s="98" t="s">
        <v>166</v>
      </c>
      <c r="G238" s="98" t="s">
        <v>846</v>
      </c>
      <c r="H238" s="99">
        <v>8548</v>
      </c>
      <c r="I238" s="97">
        <v>5</v>
      </c>
      <c r="J238" s="100">
        <f>อุดรธานี!F60</f>
        <v>2779897.04</v>
      </c>
      <c r="K238" s="101">
        <f>อุดรธานี!AO60</f>
        <v>3258415.62</v>
      </c>
      <c r="L238" s="101">
        <f>อุดรธานี!AP60</f>
        <v>8433614.25</v>
      </c>
      <c r="M238" s="101">
        <f>อุดรธานี!AQ60</f>
        <v>7553493.7199999997</v>
      </c>
      <c r="N238" s="98"/>
      <c r="O238" s="98"/>
      <c r="P238" s="98"/>
      <c r="Q238" s="90">
        <f t="shared" si="8"/>
        <v>880120.53000000026</v>
      </c>
      <c r="R238" s="91">
        <f t="shared" si="9"/>
        <v>986.61841951333645</v>
      </c>
    </row>
    <row r="239" spans="1:18" ht="24.6" customHeight="1" x14ac:dyDescent="0.7">
      <c r="A239" s="111">
        <v>4</v>
      </c>
      <c r="B239" s="98" t="s">
        <v>50</v>
      </c>
      <c r="C239" s="98" t="s">
        <v>19</v>
      </c>
      <c r="D239" s="98" t="s">
        <v>85</v>
      </c>
      <c r="E239" s="98" t="s">
        <v>20</v>
      </c>
      <c r="F239" s="98" t="s">
        <v>166</v>
      </c>
      <c r="G239" s="98" t="s">
        <v>847</v>
      </c>
      <c r="H239" s="99">
        <v>4511</v>
      </c>
      <c r="I239" s="97">
        <v>4</v>
      </c>
      <c r="J239" s="100">
        <f>อุดรธานี!F61</f>
        <v>758237.39</v>
      </c>
      <c r="K239" s="101">
        <f>อุดรธานี!AO61</f>
        <v>1700871.72</v>
      </c>
      <c r="L239" s="101">
        <f>อุดรธานี!AP61</f>
        <v>3433461.3899999997</v>
      </c>
      <c r="M239" s="101">
        <f>อุดรธานี!AQ61</f>
        <v>2717514.44</v>
      </c>
      <c r="N239" s="98"/>
      <c r="O239" s="98"/>
      <c r="P239" s="98"/>
      <c r="Q239" s="90">
        <f t="shared" si="8"/>
        <v>715946.94999999972</v>
      </c>
      <c r="R239" s="91">
        <f t="shared" si="9"/>
        <v>761.13087785413427</v>
      </c>
    </row>
    <row r="240" spans="1:18" ht="24.6" customHeight="1" x14ac:dyDescent="0.7">
      <c r="A240" s="97">
        <v>5</v>
      </c>
      <c r="B240" s="98" t="s">
        <v>50</v>
      </c>
      <c r="C240" s="98" t="s">
        <v>19</v>
      </c>
      <c r="D240" s="98" t="s">
        <v>85</v>
      </c>
      <c r="E240" s="98" t="s">
        <v>20</v>
      </c>
      <c r="F240" s="98" t="s">
        <v>166</v>
      </c>
      <c r="G240" s="98" t="s">
        <v>848</v>
      </c>
      <c r="H240" s="99">
        <v>3134</v>
      </c>
      <c r="I240" s="97">
        <v>3</v>
      </c>
      <c r="J240" s="100">
        <f>อุดรธานี!F62</f>
        <v>798082.16</v>
      </c>
      <c r="K240" s="101">
        <f>อุดรธานี!AO62</f>
        <v>923088.68</v>
      </c>
      <c r="L240" s="101">
        <f>อุดรธานี!AP62</f>
        <v>3182192.3899999997</v>
      </c>
      <c r="M240" s="101">
        <f>อุดรธานี!AQ62</f>
        <v>2661360.2499999995</v>
      </c>
      <c r="N240" s="98"/>
      <c r="O240" s="98"/>
      <c r="P240" s="98"/>
      <c r="Q240" s="90">
        <f t="shared" si="8"/>
        <v>520832.14000000013</v>
      </c>
      <c r="R240" s="91">
        <f t="shared" si="9"/>
        <v>1015.3772782386725</v>
      </c>
    </row>
    <row r="241" spans="1:18" ht="24.6" customHeight="1" x14ac:dyDescent="0.7">
      <c r="A241" s="111">
        <v>6</v>
      </c>
      <c r="B241" s="98" t="s">
        <v>50</v>
      </c>
      <c r="C241" s="98" t="s">
        <v>19</v>
      </c>
      <c r="D241" s="98" t="s">
        <v>85</v>
      </c>
      <c r="E241" s="98" t="s">
        <v>20</v>
      </c>
      <c r="F241" s="98" t="s">
        <v>166</v>
      </c>
      <c r="G241" s="98" t="s">
        <v>849</v>
      </c>
      <c r="H241" s="99">
        <v>7157</v>
      </c>
      <c r="I241" s="97">
        <v>5</v>
      </c>
      <c r="J241" s="100">
        <f>อุดรธานี!F63</f>
        <v>1598782.21</v>
      </c>
      <c r="K241" s="101">
        <f>อุดรธานี!AO63</f>
        <v>2103431.61</v>
      </c>
      <c r="L241" s="101">
        <f>อุดรธานี!AP63</f>
        <v>3862042.69</v>
      </c>
      <c r="M241" s="101">
        <f>อุดรธานี!AQ63</f>
        <v>2884156.5900000003</v>
      </c>
      <c r="N241" s="98"/>
      <c r="O241" s="98"/>
      <c r="P241" s="98"/>
      <c r="Q241" s="90">
        <f t="shared" si="8"/>
        <v>977886.09999999963</v>
      </c>
      <c r="R241" s="91">
        <f t="shared" si="9"/>
        <v>539.61753388291186</v>
      </c>
    </row>
    <row r="242" spans="1:18" ht="24.6" customHeight="1" x14ac:dyDescent="0.7">
      <c r="A242" s="97">
        <v>7</v>
      </c>
      <c r="B242" s="98" t="s">
        <v>50</v>
      </c>
      <c r="C242" s="98" t="s">
        <v>19</v>
      </c>
      <c r="D242" s="98" t="s">
        <v>85</v>
      </c>
      <c r="E242" s="98" t="s">
        <v>20</v>
      </c>
      <c r="F242" s="98" t="s">
        <v>166</v>
      </c>
      <c r="G242" s="98" t="s">
        <v>850</v>
      </c>
      <c r="H242" s="99">
        <v>5769</v>
      </c>
      <c r="I242" s="97">
        <v>4</v>
      </c>
      <c r="J242" s="100">
        <f>อุดรธานี!F64</f>
        <v>979761.08</v>
      </c>
      <c r="K242" s="101">
        <f>อุดรธานี!AO64</f>
        <v>1517455.49</v>
      </c>
      <c r="L242" s="101">
        <f>อุดรธานี!AP64</f>
        <v>5209627.34</v>
      </c>
      <c r="M242" s="101">
        <f>อุดรธานี!AQ64</f>
        <v>4487680.78</v>
      </c>
      <c r="N242" s="98"/>
      <c r="O242" s="98"/>
      <c r="P242" s="98"/>
      <c r="Q242" s="90">
        <f t="shared" si="8"/>
        <v>721946.55999999959</v>
      </c>
      <c r="R242" s="91">
        <f t="shared" si="9"/>
        <v>903.03819379441836</v>
      </c>
    </row>
    <row r="243" spans="1:18" ht="24.6" customHeight="1" x14ac:dyDescent="0.7">
      <c r="A243" s="111">
        <v>8</v>
      </c>
      <c r="B243" s="98" t="s">
        <v>50</v>
      </c>
      <c r="C243" s="98" t="s">
        <v>19</v>
      </c>
      <c r="D243" s="98" t="s">
        <v>85</v>
      </c>
      <c r="E243" s="98" t="s">
        <v>20</v>
      </c>
      <c r="F243" s="98" t="s">
        <v>166</v>
      </c>
      <c r="G243" s="98" t="s">
        <v>852</v>
      </c>
      <c r="H243" s="99">
        <v>3401</v>
      </c>
      <c r="I243" s="97">
        <v>3</v>
      </c>
      <c r="J243" s="100">
        <f>อุดรธานี!F66</f>
        <v>657316.81999999995</v>
      </c>
      <c r="K243" s="101">
        <f>อุดรธานี!AO66</f>
        <v>800787.1</v>
      </c>
      <c r="L243" s="101">
        <f>อุดรธานี!AP66</f>
        <v>3005705.36</v>
      </c>
      <c r="M243" s="101">
        <f>อุดรธานี!AQ66</f>
        <v>2940904.46</v>
      </c>
      <c r="N243" s="98"/>
      <c r="O243" s="98"/>
      <c r="P243" s="98"/>
      <c r="Q243" s="90">
        <f t="shared" si="8"/>
        <v>64800.899999999907</v>
      </c>
      <c r="R243" s="91">
        <f t="shared" si="9"/>
        <v>883.77105557189054</v>
      </c>
    </row>
    <row r="244" spans="1:18" ht="24.6" customHeight="1" x14ac:dyDescent="0.7">
      <c r="A244" s="97">
        <v>9</v>
      </c>
      <c r="B244" s="98" t="s">
        <v>50</v>
      </c>
      <c r="C244" s="98" t="s">
        <v>19</v>
      </c>
      <c r="D244" s="98" t="s">
        <v>85</v>
      </c>
      <c r="E244" s="98" t="s">
        <v>20</v>
      </c>
      <c r="F244" s="98" t="s">
        <v>166</v>
      </c>
      <c r="G244" s="98" t="s">
        <v>853</v>
      </c>
      <c r="H244" s="99">
        <v>4701</v>
      </c>
      <c r="I244" s="97">
        <v>4</v>
      </c>
      <c r="J244" s="100">
        <f>อุดรธานี!F67</f>
        <v>438569.5</v>
      </c>
      <c r="K244" s="101">
        <f>อุดรธานี!AO67</f>
        <v>616163.22000000009</v>
      </c>
      <c r="L244" s="101">
        <f>อุดรธานี!AP67</f>
        <v>2404071.88</v>
      </c>
      <c r="M244" s="101">
        <f>อุดรธานี!AQ67</f>
        <v>2259922.67</v>
      </c>
      <c r="N244" s="98"/>
      <c r="O244" s="98"/>
      <c r="P244" s="98"/>
      <c r="Q244" s="90">
        <f t="shared" si="8"/>
        <v>144149.20999999996</v>
      </c>
      <c r="R244" s="91">
        <f t="shared" si="9"/>
        <v>511.39584769198041</v>
      </c>
    </row>
    <row r="245" spans="1:18" ht="24.6" customHeight="1" x14ac:dyDescent="0.7">
      <c r="A245" s="111">
        <v>10</v>
      </c>
      <c r="B245" s="98" t="s">
        <v>50</v>
      </c>
      <c r="C245" s="98" t="s">
        <v>19</v>
      </c>
      <c r="D245" s="98" t="s">
        <v>85</v>
      </c>
      <c r="E245" s="98" t="s">
        <v>20</v>
      </c>
      <c r="F245" s="98" t="s">
        <v>166</v>
      </c>
      <c r="G245" s="98" t="s">
        <v>854</v>
      </c>
      <c r="H245" s="99">
        <v>2949</v>
      </c>
      <c r="I245" s="97">
        <v>2</v>
      </c>
      <c r="J245" s="100">
        <f>อุดรธานี!F68</f>
        <v>306931.55</v>
      </c>
      <c r="K245" s="101">
        <f>อุดรธานี!AO67</f>
        <v>616163.22000000009</v>
      </c>
      <c r="L245" s="101">
        <f>อุดรธานี!AP67</f>
        <v>2404071.88</v>
      </c>
      <c r="M245" s="101">
        <f>อุดรธานี!AQ67</f>
        <v>2259922.67</v>
      </c>
      <c r="N245" s="98"/>
      <c r="O245" s="98"/>
      <c r="P245" s="98"/>
      <c r="Q245" s="90">
        <f t="shared" si="8"/>
        <v>144149.20999999996</v>
      </c>
      <c r="R245" s="91">
        <f t="shared" si="9"/>
        <v>815.21596473380805</v>
      </c>
    </row>
    <row r="246" spans="1:18" ht="24.6" customHeight="1" x14ac:dyDescent="0.7">
      <c r="A246" s="97">
        <v>11</v>
      </c>
      <c r="B246" s="98" t="s">
        <v>50</v>
      </c>
      <c r="C246" s="98" t="s">
        <v>19</v>
      </c>
      <c r="D246" s="98" t="s">
        <v>85</v>
      </c>
      <c r="E246" s="98" t="s">
        <v>20</v>
      </c>
      <c r="F246" s="98" t="s">
        <v>166</v>
      </c>
      <c r="G246" s="98" t="s">
        <v>855</v>
      </c>
      <c r="H246" s="99">
        <v>4403</v>
      </c>
      <c r="I246" s="97">
        <v>3</v>
      </c>
      <c r="J246" s="100">
        <f>อุดรธานี!F69</f>
        <v>364850.79</v>
      </c>
      <c r="K246" s="101">
        <f>อุดรธานี!AO68</f>
        <v>504914.85</v>
      </c>
      <c r="L246" s="101">
        <f>อุดรธานี!AP68</f>
        <v>2894446.61</v>
      </c>
      <c r="M246" s="101">
        <f>อุดรธานี!AQ68</f>
        <v>2531081.48</v>
      </c>
      <c r="N246" s="98"/>
      <c r="O246" s="98"/>
      <c r="P246" s="98"/>
      <c r="Q246" s="90">
        <f t="shared" si="8"/>
        <v>363365.12999999989</v>
      </c>
      <c r="R246" s="91">
        <f t="shared" si="9"/>
        <v>657.38056098114919</v>
      </c>
    </row>
    <row r="247" spans="1:18" ht="24.6" customHeight="1" x14ac:dyDescent="0.7">
      <c r="A247" s="111">
        <v>12</v>
      </c>
      <c r="B247" s="98" t="s">
        <v>50</v>
      </c>
      <c r="C247" s="98" t="s">
        <v>19</v>
      </c>
      <c r="D247" s="98" t="s">
        <v>85</v>
      </c>
      <c r="E247" s="98" t="s">
        <v>20</v>
      </c>
      <c r="F247" s="98" t="s">
        <v>166</v>
      </c>
      <c r="G247" s="98" t="s">
        <v>856</v>
      </c>
      <c r="H247" s="99">
        <v>2617</v>
      </c>
      <c r="I247" s="97">
        <v>2</v>
      </c>
      <c r="J247" s="100">
        <f>อุดรธานี!F70</f>
        <v>772333.98</v>
      </c>
      <c r="K247" s="101">
        <f>อุดรธานี!AO69</f>
        <v>743156.08</v>
      </c>
      <c r="L247" s="101">
        <f>อุดรธานี!AP69</f>
        <v>3661071.16</v>
      </c>
      <c r="M247" s="101">
        <f>อุดรธานี!AQ69</f>
        <v>3231343.81</v>
      </c>
      <c r="N247" s="98"/>
      <c r="O247" s="98"/>
      <c r="P247" s="98"/>
      <c r="Q247" s="90">
        <f t="shared" si="8"/>
        <v>429727.35000000009</v>
      </c>
      <c r="R247" s="91">
        <f t="shared" si="9"/>
        <v>1398.9572640427971</v>
      </c>
    </row>
    <row r="248" spans="1:18" ht="24.6" customHeight="1" x14ac:dyDescent="0.7">
      <c r="A248" s="97">
        <v>13</v>
      </c>
      <c r="B248" s="98" t="s">
        <v>50</v>
      </c>
      <c r="C248" s="98" t="s">
        <v>19</v>
      </c>
      <c r="D248" s="98" t="s">
        <v>85</v>
      </c>
      <c r="E248" s="98" t="s">
        <v>20</v>
      </c>
      <c r="F248" s="98" t="s">
        <v>166</v>
      </c>
      <c r="G248" s="98" t="s">
        <v>857</v>
      </c>
      <c r="H248" s="99">
        <v>4428</v>
      </c>
      <c r="I248" s="97">
        <v>3</v>
      </c>
      <c r="J248" s="100">
        <f>อุดรธานี!F71</f>
        <v>727969.06</v>
      </c>
      <c r="K248" s="101">
        <f>อุดรธานี!AO70</f>
        <v>884975.57</v>
      </c>
      <c r="L248" s="101">
        <f>อุดรธานี!AP70</f>
        <v>2759112.84</v>
      </c>
      <c r="M248" s="101">
        <f>อุดรธานี!AQ70</f>
        <v>2307810.2399999998</v>
      </c>
      <c r="N248" s="98"/>
      <c r="O248" s="98"/>
      <c r="P248" s="98"/>
      <c r="Q248" s="90">
        <f t="shared" si="8"/>
        <v>451302.60000000009</v>
      </c>
      <c r="R248" s="91">
        <f t="shared" si="9"/>
        <v>623.10588075880753</v>
      </c>
    </row>
    <row r="249" spans="1:18" ht="24.6" customHeight="1" x14ac:dyDescent="0.7">
      <c r="A249" s="111">
        <v>14</v>
      </c>
      <c r="B249" s="98" t="s">
        <v>50</v>
      </c>
      <c r="C249" s="98" t="s">
        <v>19</v>
      </c>
      <c r="D249" s="98" t="s">
        <v>85</v>
      </c>
      <c r="E249" s="98" t="s">
        <v>20</v>
      </c>
      <c r="F249" s="98" t="s">
        <v>166</v>
      </c>
      <c r="G249" s="98" t="s">
        <v>858</v>
      </c>
      <c r="H249" s="99">
        <v>2607</v>
      </c>
      <c r="I249" s="97">
        <v>2</v>
      </c>
      <c r="J249" s="100">
        <f>อุดรธานี!F72</f>
        <v>382039.24</v>
      </c>
      <c r="K249" s="101">
        <f>อุดรธานี!AO71</f>
        <v>869575.87</v>
      </c>
      <c r="L249" s="101">
        <f>อุดรธานี!AP71</f>
        <v>1923163.46</v>
      </c>
      <c r="M249" s="101">
        <f>อุดรธานี!AQ71</f>
        <v>1609106.67</v>
      </c>
      <c r="N249" s="98"/>
      <c r="O249" s="98"/>
      <c r="P249" s="98"/>
      <c r="Q249" s="90">
        <f t="shared" si="8"/>
        <v>314056.79000000004</v>
      </c>
      <c r="R249" s="91">
        <f t="shared" si="9"/>
        <v>737.69215957038739</v>
      </c>
    </row>
    <row r="250" spans="1:18" ht="24.6" customHeight="1" x14ac:dyDescent="0.7">
      <c r="A250" s="97">
        <v>15</v>
      </c>
      <c r="B250" s="98" t="s">
        <v>50</v>
      </c>
      <c r="C250" s="98" t="s">
        <v>19</v>
      </c>
      <c r="D250" s="98" t="s">
        <v>85</v>
      </c>
      <c r="E250" s="98" t="s">
        <v>20</v>
      </c>
      <c r="F250" s="98" t="s">
        <v>166</v>
      </c>
      <c r="G250" s="98" t="s">
        <v>859</v>
      </c>
      <c r="H250" s="99">
        <v>5116</v>
      </c>
      <c r="I250" s="97">
        <v>4</v>
      </c>
      <c r="J250" s="100">
        <f>อุดรธานี!F73</f>
        <v>258275.76</v>
      </c>
      <c r="K250" s="101">
        <f>อุดรธานี!AO72</f>
        <v>936694.29999999993</v>
      </c>
      <c r="L250" s="101">
        <f>อุดรธานี!AP72</f>
        <v>2640536.1100000003</v>
      </c>
      <c r="M250" s="101">
        <f>อุดรธานี!AQ72</f>
        <v>2549935.4300000002</v>
      </c>
      <c r="N250" s="98"/>
      <c r="O250" s="98"/>
      <c r="P250" s="98"/>
      <c r="Q250" s="90">
        <f t="shared" si="8"/>
        <v>90600.680000000168</v>
      </c>
      <c r="R250" s="91">
        <f t="shared" si="9"/>
        <v>516.13293784206417</v>
      </c>
    </row>
    <row r="251" spans="1:18" s="157" customFormat="1" ht="24.6" customHeight="1" x14ac:dyDescent="0.7">
      <c r="A251" s="111">
        <v>16</v>
      </c>
      <c r="B251" s="112" t="s">
        <v>50</v>
      </c>
      <c r="C251" s="112" t="s">
        <v>19</v>
      </c>
      <c r="D251" s="112" t="s">
        <v>85</v>
      </c>
      <c r="E251" s="112" t="s">
        <v>20</v>
      </c>
      <c r="F251" s="112" t="s">
        <v>166</v>
      </c>
      <c r="G251" s="112" t="s">
        <v>860</v>
      </c>
      <c r="H251" s="113">
        <v>5558</v>
      </c>
      <c r="I251" s="111">
        <v>4</v>
      </c>
      <c r="J251" s="100">
        <f>อุดรธานี!F74</f>
        <v>922674.59</v>
      </c>
      <c r="K251" s="101">
        <f>อุดรธานี!AO73</f>
        <v>1396198.06</v>
      </c>
      <c r="L251" s="101">
        <f>อุดรธานี!AP73</f>
        <v>2988035.9</v>
      </c>
      <c r="M251" s="101">
        <f>อุดรธานี!AQ73</f>
        <v>2178659.9900000002</v>
      </c>
      <c r="N251" s="112"/>
      <c r="O251" s="112"/>
      <c r="P251" s="112"/>
      <c r="Q251" s="90">
        <f t="shared" si="8"/>
        <v>809375.90999999968</v>
      </c>
      <c r="R251" s="91">
        <f t="shared" si="9"/>
        <v>537.60991363799928</v>
      </c>
    </row>
    <row r="252" spans="1:18" ht="24.6" customHeight="1" x14ac:dyDescent="0.7">
      <c r="A252" s="97">
        <v>17</v>
      </c>
      <c r="B252" s="98" t="s">
        <v>50</v>
      </c>
      <c r="C252" s="98" t="s">
        <v>19</v>
      </c>
      <c r="D252" s="98" t="s">
        <v>85</v>
      </c>
      <c r="E252" s="98" t="s">
        <v>20</v>
      </c>
      <c r="F252" s="98" t="s">
        <v>166</v>
      </c>
      <c r="G252" s="98" t="s">
        <v>861</v>
      </c>
      <c r="H252" s="99">
        <v>2827</v>
      </c>
      <c r="I252" s="97">
        <v>2</v>
      </c>
      <c r="J252" s="100">
        <f>อุดรธานี!F75</f>
        <v>1070650.97</v>
      </c>
      <c r="K252" s="101">
        <f>อุดรธานี!AO74</f>
        <v>1420365.6400000001</v>
      </c>
      <c r="L252" s="101">
        <f>อุดรธานี!AP74</f>
        <v>3187532.67</v>
      </c>
      <c r="M252" s="101">
        <f>อุดรธานี!AQ74</f>
        <v>2439554.94</v>
      </c>
      <c r="N252" s="98"/>
      <c r="O252" s="98"/>
      <c r="P252" s="98"/>
      <c r="Q252" s="90">
        <f t="shared" si="8"/>
        <v>747977.73</v>
      </c>
      <c r="R252" s="91">
        <f t="shared" si="9"/>
        <v>1127.5318960028299</v>
      </c>
    </row>
    <row r="253" spans="1:18" s="109" customFormat="1" ht="24.6" customHeight="1" x14ac:dyDescent="0.7">
      <c r="A253" s="103">
        <v>4</v>
      </c>
      <c r="B253" s="104" t="s">
        <v>50</v>
      </c>
      <c r="C253" s="104"/>
      <c r="D253" s="104"/>
      <c r="E253" s="104" t="s">
        <v>63</v>
      </c>
      <c r="F253" s="104"/>
      <c r="G253" s="104" t="s">
        <v>298</v>
      </c>
      <c r="H253" s="110">
        <f>SUM(H236:H251)</f>
        <v>69579</v>
      </c>
      <c r="I253" s="103"/>
      <c r="J253" s="106">
        <f>SUM(J236:J252)</f>
        <v>14943874.630000001</v>
      </c>
      <c r="K253" s="106">
        <f>SUM(K236:K252)</f>
        <v>20619853.620000001</v>
      </c>
      <c r="L253" s="106">
        <f>SUM(L236:L252)</f>
        <v>55724631.570000008</v>
      </c>
      <c r="M253" s="106">
        <f>SUM(M236:M252)</f>
        <v>47526042.99000001</v>
      </c>
      <c r="N253" s="104">
        <v>16</v>
      </c>
      <c r="O253" s="104">
        <v>16</v>
      </c>
      <c r="P253" s="104">
        <f>N253-O253</f>
        <v>0</v>
      </c>
      <c r="Q253" s="107">
        <f t="shared" si="8"/>
        <v>8198588.5799999982</v>
      </c>
      <c r="R253" s="108">
        <f>L253/H253</f>
        <v>800.88290389341626</v>
      </c>
    </row>
    <row r="254" spans="1:18" ht="24.6" customHeight="1" x14ac:dyDescent="0.7">
      <c r="A254" s="97">
        <v>1</v>
      </c>
      <c r="B254" s="98" t="s">
        <v>50</v>
      </c>
      <c r="C254" s="98" t="s">
        <v>21</v>
      </c>
      <c r="D254" s="98" t="s">
        <v>99</v>
      </c>
      <c r="E254" s="98" t="s">
        <v>22</v>
      </c>
      <c r="F254" s="98" t="s">
        <v>196</v>
      </c>
      <c r="G254" s="98" t="s">
        <v>299</v>
      </c>
      <c r="H254" s="99"/>
      <c r="I254" s="97"/>
      <c r="J254" s="100"/>
      <c r="K254" s="101"/>
      <c r="L254" s="102"/>
      <c r="M254" s="102"/>
      <c r="N254" s="98"/>
      <c r="O254" s="98"/>
      <c r="P254" s="98"/>
    </row>
    <row r="255" spans="1:18" ht="24.6" customHeight="1" x14ac:dyDescent="0.7">
      <c r="A255" s="97">
        <v>2</v>
      </c>
      <c r="B255" s="98" t="s">
        <v>50</v>
      </c>
      <c r="C255" s="98" t="s">
        <v>21</v>
      </c>
      <c r="D255" s="98" t="s">
        <v>99</v>
      </c>
      <c r="E255" s="98" t="s">
        <v>22</v>
      </c>
      <c r="F255" s="98" t="s">
        <v>166</v>
      </c>
      <c r="G255" s="98" t="s">
        <v>862</v>
      </c>
      <c r="H255" s="99">
        <v>3712</v>
      </c>
      <c r="I255" s="97">
        <v>3</v>
      </c>
      <c r="J255" s="100">
        <f>อุดรธานี!F76</f>
        <v>355657.49</v>
      </c>
      <c r="K255" s="101">
        <f>อุดรธานี!AO76</f>
        <v>510833.14</v>
      </c>
      <c r="L255" s="101">
        <f>อุดรธานี!AP76</f>
        <v>3630683.6700000004</v>
      </c>
      <c r="M255" s="101">
        <f>อุดรธานี!AQ76</f>
        <v>3095508.4400000004</v>
      </c>
      <c r="N255" s="98"/>
      <c r="O255" s="98"/>
      <c r="P255" s="98"/>
      <c r="Q255" s="90">
        <f t="shared" si="8"/>
        <v>535175.23</v>
      </c>
      <c r="R255" s="91">
        <f t="shared" si="9"/>
        <v>978.09366109913799</v>
      </c>
    </row>
    <row r="256" spans="1:18" ht="24.6" customHeight="1" x14ac:dyDescent="0.7">
      <c r="A256" s="97">
        <v>3</v>
      </c>
      <c r="B256" s="98" t="s">
        <v>50</v>
      </c>
      <c r="C256" s="98" t="s">
        <v>21</v>
      </c>
      <c r="D256" s="98" t="s">
        <v>99</v>
      </c>
      <c r="E256" s="98" t="s">
        <v>22</v>
      </c>
      <c r="F256" s="98" t="s">
        <v>166</v>
      </c>
      <c r="G256" s="98" t="s">
        <v>863</v>
      </c>
      <c r="H256" s="99">
        <v>4941</v>
      </c>
      <c r="I256" s="97">
        <v>4</v>
      </c>
      <c r="J256" s="100">
        <f>อุดรธานี!F77</f>
        <v>916178.89</v>
      </c>
      <c r="K256" s="101">
        <f>อุดรธานี!AO77</f>
        <v>1154344.5900000001</v>
      </c>
      <c r="L256" s="101">
        <f>อุดรธานี!AP77</f>
        <v>4534982.5</v>
      </c>
      <c r="M256" s="101">
        <f>อุดรธานี!AQ77</f>
        <v>3252085.03</v>
      </c>
      <c r="N256" s="98"/>
      <c r="O256" s="98"/>
      <c r="P256" s="98"/>
      <c r="Q256" s="90">
        <f t="shared" si="8"/>
        <v>1282897.4700000002</v>
      </c>
      <c r="R256" s="91">
        <f t="shared" si="9"/>
        <v>917.82685691155632</v>
      </c>
    </row>
    <row r="257" spans="1:18" ht="24.6" customHeight="1" x14ac:dyDescent="0.7">
      <c r="A257" s="97">
        <v>4</v>
      </c>
      <c r="B257" s="98" t="s">
        <v>50</v>
      </c>
      <c r="C257" s="98" t="s">
        <v>21</v>
      </c>
      <c r="D257" s="98" t="s">
        <v>99</v>
      </c>
      <c r="E257" s="98" t="s">
        <v>22</v>
      </c>
      <c r="F257" s="98" t="s">
        <v>166</v>
      </c>
      <c r="G257" s="98" t="s">
        <v>864</v>
      </c>
      <c r="H257" s="99">
        <v>3161</v>
      </c>
      <c r="I257" s="97">
        <v>3</v>
      </c>
      <c r="J257" s="100">
        <f>อุดรธานี!F78</f>
        <v>508727.32</v>
      </c>
      <c r="K257" s="101">
        <f>อุดรธานี!AO78</f>
        <v>100769.87000000011</v>
      </c>
      <c r="L257" s="101">
        <f>อุดรธานี!AP78</f>
        <v>3056454.9400000004</v>
      </c>
      <c r="M257" s="101">
        <f>อุดรธานี!AQ78</f>
        <v>2575346.52</v>
      </c>
      <c r="N257" s="98"/>
      <c r="O257" s="98"/>
      <c r="P257" s="98"/>
      <c r="Q257" s="90">
        <f t="shared" si="8"/>
        <v>481108.42000000039</v>
      </c>
      <c r="R257" s="91">
        <f t="shared" si="9"/>
        <v>966.92658652325224</v>
      </c>
    </row>
    <row r="258" spans="1:18" ht="24.6" customHeight="1" x14ac:dyDescent="0.7">
      <c r="A258" s="97">
        <v>5</v>
      </c>
      <c r="B258" s="98" t="s">
        <v>50</v>
      </c>
      <c r="C258" s="98" t="s">
        <v>21</v>
      </c>
      <c r="D258" s="98" t="s">
        <v>99</v>
      </c>
      <c r="E258" s="98" t="s">
        <v>22</v>
      </c>
      <c r="F258" s="98" t="s">
        <v>166</v>
      </c>
      <c r="G258" s="98" t="s">
        <v>865</v>
      </c>
      <c r="H258" s="99">
        <v>6087</v>
      </c>
      <c r="I258" s="97">
        <v>5</v>
      </c>
      <c r="J258" s="100">
        <f>อุดรธานี!F79</f>
        <v>155996.85</v>
      </c>
      <c r="K258" s="101">
        <f>อุดรธานี!AO79</f>
        <v>406941.24</v>
      </c>
      <c r="L258" s="101">
        <f>อุดรธานี!AP79</f>
        <v>4219574.0600000005</v>
      </c>
      <c r="M258" s="101">
        <f>อุดรธานี!AQ79</f>
        <v>3704237.79</v>
      </c>
      <c r="N258" s="98"/>
      <c r="O258" s="98"/>
      <c r="P258" s="98"/>
      <c r="Q258" s="90">
        <f t="shared" si="8"/>
        <v>515336.27000000048</v>
      </c>
      <c r="R258" s="91">
        <f t="shared" si="9"/>
        <v>693.21078692295066</v>
      </c>
    </row>
    <row r="259" spans="1:18" ht="24.6" customHeight="1" x14ac:dyDescent="0.7">
      <c r="A259" s="97">
        <v>6</v>
      </c>
      <c r="B259" s="98" t="s">
        <v>50</v>
      </c>
      <c r="C259" s="98" t="s">
        <v>21</v>
      </c>
      <c r="D259" s="98" t="s">
        <v>99</v>
      </c>
      <c r="E259" s="98" t="s">
        <v>22</v>
      </c>
      <c r="F259" s="98" t="s">
        <v>166</v>
      </c>
      <c r="G259" s="98" t="s">
        <v>866</v>
      </c>
      <c r="H259" s="99">
        <v>3252</v>
      </c>
      <c r="I259" s="97">
        <v>3</v>
      </c>
      <c r="J259" s="100">
        <f>อุดรธานี!F80</f>
        <v>350693.58</v>
      </c>
      <c r="K259" s="101">
        <f>อุดรธานี!AO80</f>
        <v>476141.12</v>
      </c>
      <c r="L259" s="101">
        <f>อุดรธานี!AP80</f>
        <v>2654006.0300000003</v>
      </c>
      <c r="M259" s="101">
        <f>อุดรธานี!AQ80</f>
        <v>2043381.8199999998</v>
      </c>
      <c r="N259" s="98"/>
      <c r="O259" s="98"/>
      <c r="P259" s="98"/>
      <c r="Q259" s="90">
        <f t="shared" si="8"/>
        <v>610624.21000000043</v>
      </c>
      <c r="R259" s="91">
        <f t="shared" si="9"/>
        <v>816.1150153751538</v>
      </c>
    </row>
    <row r="260" spans="1:18" ht="24.6" customHeight="1" x14ac:dyDescent="0.7">
      <c r="A260" s="97">
        <v>7</v>
      </c>
      <c r="B260" s="98" t="s">
        <v>50</v>
      </c>
      <c r="C260" s="98" t="s">
        <v>21</v>
      </c>
      <c r="D260" s="98" t="s">
        <v>99</v>
      </c>
      <c r="E260" s="98" t="s">
        <v>22</v>
      </c>
      <c r="F260" s="98" t="s">
        <v>166</v>
      </c>
      <c r="G260" s="98" t="s">
        <v>867</v>
      </c>
      <c r="H260" s="99">
        <v>2430</v>
      </c>
      <c r="I260" s="97">
        <v>2</v>
      </c>
      <c r="J260" s="100">
        <f>อุดรธานี!F81</f>
        <v>412027.67</v>
      </c>
      <c r="K260" s="101">
        <f>อุดรธานี!AO81</f>
        <v>384990.27999999997</v>
      </c>
      <c r="L260" s="101">
        <f>อุดรธานี!AP81</f>
        <v>2887739.34</v>
      </c>
      <c r="M260" s="101">
        <f>อุดรธานี!AQ81</f>
        <v>2564044.6899999995</v>
      </c>
      <c r="N260" s="98"/>
      <c r="O260" s="98"/>
      <c r="P260" s="98"/>
      <c r="Q260" s="90">
        <f t="shared" si="8"/>
        <v>323694.65000000037</v>
      </c>
      <c r="R260" s="91">
        <f t="shared" si="9"/>
        <v>1188.370098765432</v>
      </c>
    </row>
    <row r="261" spans="1:18" ht="24.6" customHeight="1" x14ac:dyDescent="0.7">
      <c r="A261" s="97">
        <v>8</v>
      </c>
      <c r="B261" s="98" t="s">
        <v>50</v>
      </c>
      <c r="C261" s="98" t="s">
        <v>21</v>
      </c>
      <c r="D261" s="98" t="s">
        <v>99</v>
      </c>
      <c r="E261" s="98" t="s">
        <v>22</v>
      </c>
      <c r="F261" s="98" t="s">
        <v>166</v>
      </c>
      <c r="G261" s="98" t="s">
        <v>868</v>
      </c>
      <c r="H261" s="99">
        <v>2703</v>
      </c>
      <c r="I261" s="97">
        <v>2</v>
      </c>
      <c r="J261" s="100">
        <f>อุดรธานี!F82</f>
        <v>160693.22</v>
      </c>
      <c r="K261" s="101">
        <f>อุดรธานี!AO82</f>
        <v>40514.500000000029</v>
      </c>
      <c r="L261" s="101">
        <f>อุดรธานี!AP82</f>
        <v>3386511.89</v>
      </c>
      <c r="M261" s="101">
        <f>อุดรธานี!AQ82</f>
        <v>2942945.5900000003</v>
      </c>
      <c r="N261" s="98"/>
      <c r="O261" s="98"/>
      <c r="P261" s="98"/>
      <c r="Q261" s="90">
        <f t="shared" ref="Q261:Q324" si="10">L261-M261</f>
        <v>443566.29999999981</v>
      </c>
      <c r="R261" s="91">
        <f t="shared" ref="R261:R324" si="11">L261/H261</f>
        <v>1252.8715834258232</v>
      </c>
    </row>
    <row r="262" spans="1:18" ht="24.6" customHeight="1" x14ac:dyDescent="0.7">
      <c r="A262" s="97">
        <v>9</v>
      </c>
      <c r="B262" s="98" t="s">
        <v>50</v>
      </c>
      <c r="C262" s="98" t="s">
        <v>21</v>
      </c>
      <c r="D262" s="98" t="s">
        <v>99</v>
      </c>
      <c r="E262" s="98" t="s">
        <v>22</v>
      </c>
      <c r="F262" s="98" t="s">
        <v>166</v>
      </c>
      <c r="G262" s="98" t="s">
        <v>869</v>
      </c>
      <c r="H262" s="99">
        <v>1657</v>
      </c>
      <c r="I262" s="97">
        <v>2</v>
      </c>
      <c r="J262" s="100">
        <f>อุดรธานี!F83</f>
        <v>257315.25</v>
      </c>
      <c r="K262" s="101">
        <f>อุดรธานี!AO83</f>
        <v>430884.3</v>
      </c>
      <c r="L262" s="101">
        <f>อุดรธานี!AP83</f>
        <v>2715363.24</v>
      </c>
      <c r="M262" s="101">
        <f>อุดรธานี!AQ83</f>
        <v>2000972.96</v>
      </c>
      <c r="N262" s="98"/>
      <c r="O262" s="98"/>
      <c r="P262" s="98"/>
      <c r="Q262" s="90">
        <f t="shared" si="10"/>
        <v>714390.28000000026</v>
      </c>
      <c r="R262" s="91">
        <f t="shared" si="11"/>
        <v>1638.7225347012675</v>
      </c>
    </row>
    <row r="263" spans="1:18" ht="24.6" customHeight="1" x14ac:dyDescent="0.7">
      <c r="A263" s="97">
        <v>10</v>
      </c>
      <c r="B263" s="98" t="s">
        <v>50</v>
      </c>
      <c r="C263" s="98" t="s">
        <v>21</v>
      </c>
      <c r="D263" s="98" t="s">
        <v>99</v>
      </c>
      <c r="E263" s="98" t="s">
        <v>22</v>
      </c>
      <c r="F263" s="98" t="s">
        <v>166</v>
      </c>
      <c r="G263" s="98" t="s">
        <v>870</v>
      </c>
      <c r="H263" s="99">
        <v>2487</v>
      </c>
      <c r="I263" s="97">
        <v>2</v>
      </c>
      <c r="J263" s="100">
        <f>อุดรธานี!F84</f>
        <v>342040.74</v>
      </c>
      <c r="K263" s="101">
        <f>อุดรธานี!AO84</f>
        <v>277319.53999999998</v>
      </c>
      <c r="L263" s="101">
        <f>อุดรธานี!AP84</f>
        <v>2141652.96</v>
      </c>
      <c r="M263" s="101">
        <f>อุดรธานี!AQ84</f>
        <v>1833334.66</v>
      </c>
      <c r="N263" s="98"/>
      <c r="O263" s="98"/>
      <c r="P263" s="98"/>
      <c r="Q263" s="90">
        <f t="shared" si="10"/>
        <v>308318.30000000005</v>
      </c>
      <c r="R263" s="91">
        <f t="shared" si="11"/>
        <v>861.139107358263</v>
      </c>
    </row>
    <row r="264" spans="1:18" s="109" customFormat="1" ht="24.6" customHeight="1" x14ac:dyDescent="0.7">
      <c r="A264" s="103">
        <v>5</v>
      </c>
      <c r="B264" s="104" t="s">
        <v>50</v>
      </c>
      <c r="C264" s="104"/>
      <c r="D264" s="104"/>
      <c r="E264" s="104" t="s">
        <v>63</v>
      </c>
      <c r="F264" s="104"/>
      <c r="G264" s="104" t="s">
        <v>300</v>
      </c>
      <c r="H264" s="110">
        <f>SUM(H246:H262)</f>
        <v>125078</v>
      </c>
      <c r="I264" s="103"/>
      <c r="J264" s="106">
        <f>SUM(J254:J263)</f>
        <v>3459331.01</v>
      </c>
      <c r="K264" s="106">
        <f>SUM(K254:K263)</f>
        <v>3782738.5799999996</v>
      </c>
      <c r="L264" s="106">
        <f>SUM(L254:L263)</f>
        <v>29226968.630000003</v>
      </c>
      <c r="M264" s="106">
        <f>SUM(M254:M263)</f>
        <v>24011857.5</v>
      </c>
      <c r="N264" s="104">
        <v>9</v>
      </c>
      <c r="O264" s="104">
        <v>9</v>
      </c>
      <c r="P264" s="104">
        <f>N264-O264</f>
        <v>0</v>
      </c>
      <c r="Q264" s="107">
        <f t="shared" si="10"/>
        <v>5215111.1300000027</v>
      </c>
      <c r="R264" s="108">
        <f>L264/H264</f>
        <v>233.66993899806522</v>
      </c>
    </row>
    <row r="265" spans="1:18" ht="24.6" customHeight="1" x14ac:dyDescent="0.7">
      <c r="A265" s="97">
        <v>1</v>
      </c>
      <c r="B265" s="98" t="s">
        <v>50</v>
      </c>
      <c r="C265" s="98" t="s">
        <v>301</v>
      </c>
      <c r="D265" s="98" t="s">
        <v>106</v>
      </c>
      <c r="E265" s="98" t="s">
        <v>32</v>
      </c>
      <c r="F265" s="98" t="s">
        <v>196</v>
      </c>
      <c r="G265" s="98" t="s">
        <v>302</v>
      </c>
      <c r="H265" s="99"/>
      <c r="I265" s="97"/>
      <c r="J265" s="100"/>
      <c r="K265" s="101"/>
      <c r="L265" s="102"/>
      <c r="M265" s="102"/>
      <c r="N265" s="98"/>
      <c r="O265" s="98"/>
      <c r="P265" s="98"/>
    </row>
    <row r="266" spans="1:18" ht="24.6" customHeight="1" x14ac:dyDescent="0.7">
      <c r="A266" s="97">
        <v>2</v>
      </c>
      <c r="B266" s="98" t="s">
        <v>50</v>
      </c>
      <c r="C266" s="98" t="s">
        <v>301</v>
      </c>
      <c r="D266" s="98" t="s">
        <v>106</v>
      </c>
      <c r="E266" s="98" t="s">
        <v>32</v>
      </c>
      <c r="F266" s="98" t="s">
        <v>166</v>
      </c>
      <c r="G266" s="98" t="s">
        <v>871</v>
      </c>
      <c r="H266" s="99">
        <v>3840</v>
      </c>
      <c r="I266" s="97">
        <v>3</v>
      </c>
      <c r="J266" s="100">
        <f>อุดรธานี!F85</f>
        <v>794175.66</v>
      </c>
      <c r="K266" s="101">
        <f>อุดรธานี!AO85</f>
        <v>900639.26000000013</v>
      </c>
      <c r="L266" s="101">
        <f>อุดรธานี!AP85</f>
        <v>2494822.9699999997</v>
      </c>
      <c r="M266" s="101">
        <f>อุดรธานี!AQ85</f>
        <v>2692207.43</v>
      </c>
      <c r="N266" s="98"/>
      <c r="O266" s="98"/>
      <c r="P266" s="98"/>
      <c r="Q266" s="90">
        <f t="shared" si="10"/>
        <v>-197384.46000000043</v>
      </c>
      <c r="R266" s="91">
        <f t="shared" si="11"/>
        <v>649.69348177083327</v>
      </c>
    </row>
    <row r="267" spans="1:18" ht="24.6" customHeight="1" x14ac:dyDescent="0.7">
      <c r="A267" s="97">
        <v>3</v>
      </c>
      <c r="B267" s="98" t="s">
        <v>50</v>
      </c>
      <c r="C267" s="98" t="s">
        <v>301</v>
      </c>
      <c r="D267" s="98" t="s">
        <v>106</v>
      </c>
      <c r="E267" s="98" t="s">
        <v>32</v>
      </c>
      <c r="F267" s="98" t="s">
        <v>166</v>
      </c>
      <c r="G267" s="98" t="s">
        <v>872</v>
      </c>
      <c r="H267" s="99">
        <v>7884</v>
      </c>
      <c r="I267" s="97">
        <v>5</v>
      </c>
      <c r="J267" s="100">
        <f>อุดรธานี!F86</f>
        <v>3111225.63</v>
      </c>
      <c r="K267" s="101">
        <f>อุดรธานี!AO86</f>
        <v>2812014.3699999996</v>
      </c>
      <c r="L267" s="101">
        <f>อุดรธานี!AP86</f>
        <v>5646447.0099999998</v>
      </c>
      <c r="M267" s="101">
        <f>อุดรธานี!AQ86</f>
        <v>5563122.3899999997</v>
      </c>
      <c r="N267" s="98"/>
      <c r="O267" s="98"/>
      <c r="P267" s="98"/>
      <c r="Q267" s="90">
        <f t="shared" si="10"/>
        <v>83324.620000000112</v>
      </c>
      <c r="R267" s="91">
        <f t="shared" si="11"/>
        <v>716.190640537798</v>
      </c>
    </row>
    <row r="268" spans="1:18" ht="24.6" customHeight="1" x14ac:dyDescent="0.7">
      <c r="A268" s="97">
        <v>4</v>
      </c>
      <c r="B268" s="98" t="s">
        <v>50</v>
      </c>
      <c r="C268" s="98" t="s">
        <v>301</v>
      </c>
      <c r="D268" s="98" t="s">
        <v>106</v>
      </c>
      <c r="E268" s="98" t="s">
        <v>32</v>
      </c>
      <c r="F268" s="98" t="s">
        <v>166</v>
      </c>
      <c r="G268" s="98" t="s">
        <v>873</v>
      </c>
      <c r="H268" s="99">
        <v>7845</v>
      </c>
      <c r="I268" s="97">
        <v>5</v>
      </c>
      <c r="J268" s="100">
        <f>อุดรธานี!F87</f>
        <v>2044016.78</v>
      </c>
      <c r="K268" s="101">
        <f>อุดรธานี!AO87</f>
        <v>2243521.7899999996</v>
      </c>
      <c r="L268" s="101">
        <f>อุดรธานี!AP87</f>
        <v>4331662.16</v>
      </c>
      <c r="M268" s="101">
        <f>อุดรธานี!AQ87</f>
        <v>4098043.34</v>
      </c>
      <c r="N268" s="98"/>
      <c r="O268" s="98"/>
      <c r="P268" s="98"/>
      <c r="Q268" s="90">
        <f t="shared" si="10"/>
        <v>233618.8200000003</v>
      </c>
      <c r="R268" s="91">
        <f t="shared" si="11"/>
        <v>552.15578840025501</v>
      </c>
    </row>
    <row r="269" spans="1:18" ht="24.6" customHeight="1" x14ac:dyDescent="0.7">
      <c r="A269" s="97">
        <v>5</v>
      </c>
      <c r="B269" s="98" t="s">
        <v>50</v>
      </c>
      <c r="C269" s="98" t="s">
        <v>301</v>
      </c>
      <c r="D269" s="98" t="s">
        <v>106</v>
      </c>
      <c r="E269" s="98" t="s">
        <v>32</v>
      </c>
      <c r="F269" s="98" t="s">
        <v>166</v>
      </c>
      <c r="G269" s="98" t="s">
        <v>874</v>
      </c>
      <c r="H269" s="99">
        <v>6347</v>
      </c>
      <c r="I269" s="97">
        <v>5</v>
      </c>
      <c r="J269" s="100">
        <f>อุดรธานี!F88</f>
        <v>1657275.07</v>
      </c>
      <c r="K269" s="101">
        <f>อุดรธานี!AO88</f>
        <v>1908080.36</v>
      </c>
      <c r="L269" s="101">
        <f>อุดรธานี!AP88</f>
        <v>4625364.3100000005</v>
      </c>
      <c r="M269" s="101">
        <f>อุดรธานี!AQ88</f>
        <v>3930287.8200000003</v>
      </c>
      <c r="N269" s="98"/>
      <c r="O269" s="98"/>
      <c r="P269" s="98"/>
      <c r="Q269" s="90">
        <f t="shared" si="10"/>
        <v>695076.49000000022</v>
      </c>
      <c r="R269" s="91">
        <f t="shared" si="11"/>
        <v>728.7481187962818</v>
      </c>
    </row>
    <row r="270" spans="1:18" ht="24.6" customHeight="1" x14ac:dyDescent="0.7">
      <c r="A270" s="97">
        <v>6</v>
      </c>
      <c r="B270" s="98" t="s">
        <v>50</v>
      </c>
      <c r="C270" s="98" t="s">
        <v>301</v>
      </c>
      <c r="D270" s="98" t="s">
        <v>106</v>
      </c>
      <c r="E270" s="98" t="s">
        <v>32</v>
      </c>
      <c r="F270" s="98" t="s">
        <v>166</v>
      </c>
      <c r="G270" s="98" t="s">
        <v>875</v>
      </c>
      <c r="H270" s="99">
        <v>4084</v>
      </c>
      <c r="I270" s="97">
        <v>3</v>
      </c>
      <c r="J270" s="100">
        <f>อุดรธานี!F89</f>
        <v>1618620.42</v>
      </c>
      <c r="K270" s="101">
        <f>อุดรธานี!AO89</f>
        <v>1618504.33</v>
      </c>
      <c r="L270" s="101">
        <f>อุดรธานี!AP89</f>
        <v>3416693.1399999997</v>
      </c>
      <c r="M270" s="101">
        <f>อุดรธานี!AQ89</f>
        <v>2400066.79</v>
      </c>
      <c r="N270" s="98"/>
      <c r="O270" s="98"/>
      <c r="P270" s="98"/>
      <c r="Q270" s="90">
        <f t="shared" si="10"/>
        <v>1016626.3499999996</v>
      </c>
      <c r="R270" s="91">
        <f t="shared" si="11"/>
        <v>836.60458863858958</v>
      </c>
    </row>
    <row r="271" spans="1:18" ht="24.6" customHeight="1" x14ac:dyDescent="0.7">
      <c r="A271" s="97">
        <v>7</v>
      </c>
      <c r="B271" s="98" t="s">
        <v>50</v>
      </c>
      <c r="C271" s="98" t="s">
        <v>301</v>
      </c>
      <c r="D271" s="98" t="s">
        <v>106</v>
      </c>
      <c r="E271" s="98" t="s">
        <v>32</v>
      </c>
      <c r="F271" s="98" t="s">
        <v>166</v>
      </c>
      <c r="G271" s="98" t="s">
        <v>876</v>
      </c>
      <c r="H271" s="99">
        <v>8111</v>
      </c>
      <c r="I271" s="97">
        <v>5</v>
      </c>
      <c r="J271" s="100">
        <f>อุดรธานี!F90</f>
        <v>2318032.34</v>
      </c>
      <c r="K271" s="101">
        <f>อุดรธานี!AO90</f>
        <v>2332484.75</v>
      </c>
      <c r="L271" s="101">
        <f>อุดรธานี!AP90</f>
        <v>4595273.93</v>
      </c>
      <c r="M271" s="101">
        <f>อุดรธานี!AQ90</f>
        <v>4440978.290000001</v>
      </c>
      <c r="N271" s="98"/>
      <c r="O271" s="98"/>
      <c r="P271" s="98"/>
      <c r="Q271" s="90">
        <f t="shared" si="10"/>
        <v>154295.63999999873</v>
      </c>
      <c r="R271" s="91">
        <f t="shared" si="11"/>
        <v>566.54838244359507</v>
      </c>
    </row>
    <row r="272" spans="1:18" ht="24.6" customHeight="1" x14ac:dyDescent="0.7">
      <c r="A272" s="97">
        <v>8</v>
      </c>
      <c r="B272" s="98" t="s">
        <v>50</v>
      </c>
      <c r="C272" s="98" t="s">
        <v>301</v>
      </c>
      <c r="D272" s="98" t="s">
        <v>106</v>
      </c>
      <c r="E272" s="98" t="s">
        <v>32</v>
      </c>
      <c r="F272" s="98" t="s">
        <v>166</v>
      </c>
      <c r="G272" s="98" t="s">
        <v>877</v>
      </c>
      <c r="H272" s="99">
        <v>4084</v>
      </c>
      <c r="I272" s="97">
        <v>3</v>
      </c>
      <c r="J272" s="100">
        <f>อุดรธานี!F91</f>
        <v>1024613.58</v>
      </c>
      <c r="K272" s="101">
        <f>อุดรธานี!AO91</f>
        <v>986227.00000000012</v>
      </c>
      <c r="L272" s="101">
        <f>อุดรธานี!AP91</f>
        <v>2722192.0300000003</v>
      </c>
      <c r="M272" s="101">
        <f>อุดรธานี!AQ91</f>
        <v>2624453.1399999997</v>
      </c>
      <c r="N272" s="98"/>
      <c r="O272" s="98"/>
      <c r="P272" s="98"/>
      <c r="Q272" s="90">
        <f t="shared" si="10"/>
        <v>97738.890000000596</v>
      </c>
      <c r="R272" s="91">
        <f t="shared" si="11"/>
        <v>666.55044809010781</v>
      </c>
    </row>
    <row r="273" spans="1:18" ht="24.6" customHeight="1" x14ac:dyDescent="0.7">
      <c r="A273" s="97">
        <v>9</v>
      </c>
      <c r="B273" s="98" t="s">
        <v>50</v>
      </c>
      <c r="C273" s="98" t="s">
        <v>301</v>
      </c>
      <c r="D273" s="98" t="s">
        <v>106</v>
      </c>
      <c r="E273" s="98" t="s">
        <v>32</v>
      </c>
      <c r="F273" s="98" t="s">
        <v>166</v>
      </c>
      <c r="G273" s="98" t="s">
        <v>878</v>
      </c>
      <c r="H273" s="99">
        <v>6194</v>
      </c>
      <c r="I273" s="97">
        <v>5</v>
      </c>
      <c r="J273" s="100">
        <f>อุดรธานี!F92</f>
        <v>1815662.58</v>
      </c>
      <c r="K273" s="101">
        <f>อุดรธานี!AO92</f>
        <v>1754243.75</v>
      </c>
      <c r="L273" s="101">
        <f>อุดรธานี!AP92</f>
        <v>5074893.09</v>
      </c>
      <c r="M273" s="101">
        <f>อุดรธานี!AQ92</f>
        <v>4538734.67</v>
      </c>
      <c r="N273" s="98"/>
      <c r="O273" s="98"/>
      <c r="P273" s="98"/>
      <c r="Q273" s="90">
        <f t="shared" si="10"/>
        <v>536158.41999999993</v>
      </c>
      <c r="R273" s="91">
        <f t="shared" si="11"/>
        <v>819.32403777849527</v>
      </c>
    </row>
    <row r="274" spans="1:18" ht="24.6" customHeight="1" x14ac:dyDescent="0.7">
      <c r="A274" s="97">
        <v>10</v>
      </c>
      <c r="B274" s="98" t="s">
        <v>50</v>
      </c>
      <c r="C274" s="98" t="s">
        <v>301</v>
      </c>
      <c r="D274" s="98" t="s">
        <v>106</v>
      </c>
      <c r="E274" s="98" t="s">
        <v>32</v>
      </c>
      <c r="F274" s="98" t="s">
        <v>166</v>
      </c>
      <c r="G274" s="98" t="s">
        <v>879</v>
      </c>
      <c r="H274" s="99">
        <v>4841</v>
      </c>
      <c r="I274" s="97">
        <v>4</v>
      </c>
      <c r="J274" s="100">
        <f>อุดรธานี!F93</f>
        <v>646056.97</v>
      </c>
      <c r="K274" s="101">
        <f>อุดรธานี!AO93</f>
        <v>535303.11</v>
      </c>
      <c r="L274" s="101">
        <f>อุดรธานี!AP93</f>
        <v>4316138.3899999997</v>
      </c>
      <c r="M274" s="101">
        <f>อุดรธานี!AQ93</f>
        <v>3690376.72</v>
      </c>
      <c r="N274" s="98"/>
      <c r="O274" s="98"/>
      <c r="P274" s="98"/>
      <c r="Q274" s="90">
        <f t="shared" si="10"/>
        <v>625761.66999999946</v>
      </c>
      <c r="R274" s="91">
        <f t="shared" si="11"/>
        <v>891.57991943813249</v>
      </c>
    </row>
    <row r="275" spans="1:18" ht="24.6" customHeight="1" x14ac:dyDescent="0.7">
      <c r="A275" s="97">
        <v>11</v>
      </c>
      <c r="B275" s="98" t="s">
        <v>50</v>
      </c>
      <c r="C275" s="98" t="s">
        <v>301</v>
      </c>
      <c r="D275" s="98" t="s">
        <v>106</v>
      </c>
      <c r="E275" s="98" t="s">
        <v>32</v>
      </c>
      <c r="F275" s="98" t="s">
        <v>166</v>
      </c>
      <c r="G275" s="98" t="s">
        <v>880</v>
      </c>
      <c r="H275" s="99">
        <v>6531</v>
      </c>
      <c r="I275" s="97">
        <v>5</v>
      </c>
      <c r="J275" s="100">
        <f>อุดรธานี!F94</f>
        <v>970232.78</v>
      </c>
      <c r="K275" s="101">
        <f>อุดรธานี!AO94</f>
        <v>1077269.2000000002</v>
      </c>
      <c r="L275" s="101">
        <f>อุดรธานี!AP94</f>
        <v>3764684.8200000003</v>
      </c>
      <c r="M275" s="101">
        <f>อุดรธานี!AQ94</f>
        <v>3685671.4799999995</v>
      </c>
      <c r="N275" s="98"/>
      <c r="O275" s="98"/>
      <c r="P275" s="98"/>
      <c r="Q275" s="90">
        <f t="shared" si="10"/>
        <v>79013.340000000782</v>
      </c>
      <c r="R275" s="91">
        <f t="shared" si="11"/>
        <v>576.43313734497019</v>
      </c>
    </row>
    <row r="276" spans="1:18" ht="24.6" customHeight="1" x14ac:dyDescent="0.7">
      <c r="A276" s="97">
        <v>12</v>
      </c>
      <c r="B276" s="98" t="s">
        <v>50</v>
      </c>
      <c r="C276" s="98" t="s">
        <v>301</v>
      </c>
      <c r="D276" s="98" t="s">
        <v>106</v>
      </c>
      <c r="E276" s="98" t="s">
        <v>32</v>
      </c>
      <c r="F276" s="98" t="s">
        <v>166</v>
      </c>
      <c r="G276" s="98" t="s">
        <v>881</v>
      </c>
      <c r="H276" s="99">
        <v>4091</v>
      </c>
      <c r="I276" s="97">
        <v>3</v>
      </c>
      <c r="J276" s="100">
        <f>อุดรธานี!F95</f>
        <v>1282355.47</v>
      </c>
      <c r="K276" s="101">
        <f>อุดรธานี!AO95</f>
        <v>1440572.23</v>
      </c>
      <c r="L276" s="101">
        <f>อุดรธานี!AP95</f>
        <v>3380854.6799999997</v>
      </c>
      <c r="M276" s="101">
        <f>อุดรธานี!AQ95</f>
        <v>3267274.0700000003</v>
      </c>
      <c r="N276" s="98"/>
      <c r="O276" s="98"/>
      <c r="P276" s="98"/>
      <c r="Q276" s="90">
        <f t="shared" si="10"/>
        <v>113580.6099999994</v>
      </c>
      <c r="R276" s="91">
        <f t="shared" si="11"/>
        <v>826.41277927157171</v>
      </c>
    </row>
    <row r="277" spans="1:18" ht="24.6" customHeight="1" x14ac:dyDescent="0.7">
      <c r="A277" s="97">
        <v>13</v>
      </c>
      <c r="B277" s="98" t="s">
        <v>50</v>
      </c>
      <c r="C277" s="98" t="s">
        <v>301</v>
      </c>
      <c r="D277" s="98" t="s">
        <v>106</v>
      </c>
      <c r="E277" s="98" t="s">
        <v>32</v>
      </c>
      <c r="F277" s="98" t="s">
        <v>166</v>
      </c>
      <c r="G277" s="98" t="s">
        <v>882</v>
      </c>
      <c r="H277" s="99">
        <v>5373</v>
      </c>
      <c r="I277" s="97">
        <v>4</v>
      </c>
      <c r="J277" s="100">
        <f>อุดรธานี!F96</f>
        <v>896528.64</v>
      </c>
      <c r="K277" s="101">
        <f>อุดรธานี!AO96</f>
        <v>1219582.6200000001</v>
      </c>
      <c r="L277" s="101">
        <f>อุดรธานี!AP96</f>
        <v>3511472.66</v>
      </c>
      <c r="M277" s="101">
        <f>อุดรธานี!AQ96</f>
        <v>3093268.39</v>
      </c>
      <c r="N277" s="98"/>
      <c r="O277" s="98"/>
      <c r="P277" s="98"/>
      <c r="Q277" s="90">
        <f t="shared" si="10"/>
        <v>418204.27</v>
      </c>
      <c r="R277" s="91">
        <f t="shared" si="11"/>
        <v>653.54041689931137</v>
      </c>
    </row>
    <row r="278" spans="1:18" ht="24.6" customHeight="1" x14ac:dyDescent="0.7">
      <c r="A278" s="97">
        <v>14</v>
      </c>
      <c r="B278" s="98" t="s">
        <v>50</v>
      </c>
      <c r="C278" s="98" t="s">
        <v>301</v>
      </c>
      <c r="D278" s="98" t="s">
        <v>106</v>
      </c>
      <c r="E278" s="98" t="s">
        <v>32</v>
      </c>
      <c r="F278" s="98" t="s">
        <v>166</v>
      </c>
      <c r="G278" s="98" t="s">
        <v>883</v>
      </c>
      <c r="H278" s="99">
        <v>4225</v>
      </c>
      <c r="I278" s="97">
        <v>3</v>
      </c>
      <c r="J278" s="100">
        <f>อุดรธานี!F97</f>
        <v>954085.23</v>
      </c>
      <c r="K278" s="101">
        <f>อุดรธานี!AO97</f>
        <v>1029820.8800000001</v>
      </c>
      <c r="L278" s="101">
        <f>อุดรธานี!AP97</f>
        <v>4000329.63</v>
      </c>
      <c r="M278" s="101">
        <f>อุดรธานี!AQ97</f>
        <v>4036085.7800000003</v>
      </c>
      <c r="N278" s="98"/>
      <c r="O278" s="98"/>
      <c r="P278" s="98"/>
      <c r="Q278" s="90">
        <f t="shared" si="10"/>
        <v>-35756.150000000373</v>
      </c>
      <c r="R278" s="91">
        <f t="shared" si="11"/>
        <v>946.82358106508877</v>
      </c>
    </row>
    <row r="279" spans="1:18" ht="24.6" customHeight="1" x14ac:dyDescent="0.7">
      <c r="A279" s="97">
        <v>15</v>
      </c>
      <c r="B279" s="98" t="s">
        <v>50</v>
      </c>
      <c r="C279" s="98" t="s">
        <v>301</v>
      </c>
      <c r="D279" s="98" t="s">
        <v>106</v>
      </c>
      <c r="E279" s="98" t="s">
        <v>32</v>
      </c>
      <c r="F279" s="98" t="s">
        <v>166</v>
      </c>
      <c r="G279" s="98" t="s">
        <v>884</v>
      </c>
      <c r="H279" s="99">
        <v>3361</v>
      </c>
      <c r="I279" s="97">
        <v>3</v>
      </c>
      <c r="J279" s="100">
        <f>อุดรธานี!F98</f>
        <v>991377.58</v>
      </c>
      <c r="K279" s="101">
        <f>อุดรธานี!AO98</f>
        <v>841249.80999999994</v>
      </c>
      <c r="L279" s="101">
        <f>อุดรธานี!AP98</f>
        <v>2514042.9900000002</v>
      </c>
      <c r="M279" s="101">
        <f>อุดรธานี!AQ98</f>
        <v>2304264.0699999998</v>
      </c>
      <c r="N279" s="98"/>
      <c r="O279" s="98"/>
      <c r="P279" s="98"/>
      <c r="Q279" s="90">
        <f t="shared" si="10"/>
        <v>209778.92000000039</v>
      </c>
      <c r="R279" s="91">
        <f t="shared" si="11"/>
        <v>748.00445998214821</v>
      </c>
    </row>
    <row r="280" spans="1:18" s="109" customFormat="1" ht="24.6" customHeight="1" x14ac:dyDescent="0.7">
      <c r="A280" s="103">
        <v>6</v>
      </c>
      <c r="B280" s="104" t="s">
        <v>50</v>
      </c>
      <c r="C280" s="104"/>
      <c r="D280" s="104"/>
      <c r="E280" s="104" t="s">
        <v>63</v>
      </c>
      <c r="F280" s="104"/>
      <c r="G280" s="104" t="s">
        <v>303</v>
      </c>
      <c r="H280" s="110">
        <f>SUM(H265:H279)</f>
        <v>76811</v>
      </c>
      <c r="I280" s="103"/>
      <c r="J280" s="106">
        <f>SUM(J265:J279)</f>
        <v>20124258.73</v>
      </c>
      <c r="K280" s="106">
        <f>SUM(K265:K279)</f>
        <v>20699513.459999997</v>
      </c>
      <c r="L280" s="106">
        <f>SUM(L265:L279)</f>
        <v>54394871.810000002</v>
      </c>
      <c r="M280" s="106">
        <f>SUM(M265:M279)</f>
        <v>50364834.380000003</v>
      </c>
      <c r="N280" s="104">
        <v>14</v>
      </c>
      <c r="O280" s="104">
        <v>14</v>
      </c>
      <c r="P280" s="104">
        <f>N280-O280</f>
        <v>0</v>
      </c>
      <c r="Q280" s="107">
        <f t="shared" si="10"/>
        <v>4030037.4299999997</v>
      </c>
      <c r="R280" s="108">
        <f>L280/H280</f>
        <v>708.16513012459154</v>
      </c>
    </row>
    <row r="281" spans="1:18" ht="24.6" customHeight="1" x14ac:dyDescent="0.7">
      <c r="A281" s="97">
        <v>1</v>
      </c>
      <c r="B281" s="98" t="s">
        <v>50</v>
      </c>
      <c r="C281" s="98" t="s">
        <v>304</v>
      </c>
      <c r="D281" s="98" t="s">
        <v>112</v>
      </c>
      <c r="E281" s="98" t="s">
        <v>33</v>
      </c>
      <c r="F281" s="98" t="s">
        <v>196</v>
      </c>
      <c r="G281" s="98" t="s">
        <v>305</v>
      </c>
      <c r="H281" s="99"/>
      <c r="I281" s="97"/>
      <c r="J281" s="100"/>
      <c r="K281" s="101"/>
      <c r="L281" s="102"/>
      <c r="M281" s="102"/>
      <c r="N281" s="98"/>
      <c r="O281" s="98"/>
      <c r="P281" s="98"/>
    </row>
    <row r="282" spans="1:18" ht="24.6" customHeight="1" x14ac:dyDescent="0.7">
      <c r="A282" s="97">
        <v>2</v>
      </c>
      <c r="B282" s="98" t="s">
        <v>50</v>
      </c>
      <c r="C282" s="98" t="s">
        <v>304</v>
      </c>
      <c r="D282" s="98" t="s">
        <v>112</v>
      </c>
      <c r="E282" s="98" t="s">
        <v>33</v>
      </c>
      <c r="F282" s="98" t="s">
        <v>166</v>
      </c>
      <c r="G282" s="98" t="s">
        <v>885</v>
      </c>
      <c r="H282" s="99">
        <v>2519</v>
      </c>
      <c r="I282" s="97">
        <v>2</v>
      </c>
      <c r="J282" s="100">
        <f>อุดรธานี!F99</f>
        <v>250520.64</v>
      </c>
      <c r="K282" s="101">
        <f>อุดรธานี!AO99</f>
        <v>402711.91000000003</v>
      </c>
      <c r="L282" s="101">
        <f>อุดรธานี!AP99</f>
        <v>2191422.5299999998</v>
      </c>
      <c r="M282" s="101">
        <f>อุดรธานี!AQ99</f>
        <v>1999144.46</v>
      </c>
      <c r="N282" s="98"/>
      <c r="O282" s="98"/>
      <c r="P282" s="98"/>
      <c r="Q282" s="90">
        <f t="shared" si="10"/>
        <v>192278.06999999983</v>
      </c>
      <c r="R282" s="91">
        <f t="shared" si="11"/>
        <v>869.95733624454135</v>
      </c>
    </row>
    <row r="283" spans="1:18" ht="24.6" customHeight="1" x14ac:dyDescent="0.7">
      <c r="A283" s="97">
        <v>3</v>
      </c>
      <c r="B283" s="98" t="s">
        <v>50</v>
      </c>
      <c r="C283" s="98" t="s">
        <v>304</v>
      </c>
      <c r="D283" s="98" t="s">
        <v>112</v>
      </c>
      <c r="E283" s="98" t="s">
        <v>33</v>
      </c>
      <c r="F283" s="98" t="s">
        <v>166</v>
      </c>
      <c r="G283" s="98" t="s">
        <v>886</v>
      </c>
      <c r="H283" s="99">
        <v>5267</v>
      </c>
      <c r="I283" s="97">
        <v>4</v>
      </c>
      <c r="J283" s="100">
        <f>อุดรธานี!F100</f>
        <v>475134.48</v>
      </c>
      <c r="K283" s="101">
        <f>อุดรธานี!AO100</f>
        <v>680716.02</v>
      </c>
      <c r="L283" s="101">
        <f>อุดรธานี!AP100</f>
        <v>3545359.8600000003</v>
      </c>
      <c r="M283" s="101">
        <f>อุดรธานี!AQ100</f>
        <v>3297640.26</v>
      </c>
      <c r="N283" s="98"/>
      <c r="O283" s="98"/>
      <c r="P283" s="98"/>
      <c r="Q283" s="90">
        <f t="shared" si="10"/>
        <v>247719.60000000056</v>
      </c>
      <c r="R283" s="91">
        <f t="shared" si="11"/>
        <v>673.12699069679138</v>
      </c>
    </row>
    <row r="284" spans="1:18" ht="24.6" customHeight="1" x14ac:dyDescent="0.7">
      <c r="A284" s="97">
        <v>4</v>
      </c>
      <c r="B284" s="98" t="s">
        <v>50</v>
      </c>
      <c r="C284" s="98" t="s">
        <v>304</v>
      </c>
      <c r="D284" s="98" t="s">
        <v>112</v>
      </c>
      <c r="E284" s="98" t="s">
        <v>33</v>
      </c>
      <c r="F284" s="98" t="s">
        <v>166</v>
      </c>
      <c r="G284" s="98" t="s">
        <v>887</v>
      </c>
      <c r="H284" s="99">
        <v>2857</v>
      </c>
      <c r="I284" s="97">
        <v>2</v>
      </c>
      <c r="J284" s="100">
        <f>อุดรธานี!F101</f>
        <v>351644.14</v>
      </c>
      <c r="K284" s="101">
        <f>อุดรธานี!AO101</f>
        <v>392859.05</v>
      </c>
      <c r="L284" s="101">
        <f>อุดรธานี!AP101</f>
        <v>2524790.71</v>
      </c>
      <c r="M284" s="101">
        <f>อุดรธานี!AQ101</f>
        <v>2270591.88</v>
      </c>
      <c r="N284" s="98"/>
      <c r="O284" s="98"/>
      <c r="P284" s="98"/>
      <c r="Q284" s="90">
        <f t="shared" si="10"/>
        <v>254198.83000000007</v>
      </c>
      <c r="R284" s="91">
        <f t="shared" si="11"/>
        <v>883.72093454672734</v>
      </c>
    </row>
    <row r="285" spans="1:18" ht="24.6" customHeight="1" x14ac:dyDescent="0.7">
      <c r="A285" s="97">
        <v>5</v>
      </c>
      <c r="B285" s="98" t="s">
        <v>50</v>
      </c>
      <c r="C285" s="98" t="s">
        <v>304</v>
      </c>
      <c r="D285" s="98" t="s">
        <v>112</v>
      </c>
      <c r="E285" s="98" t="s">
        <v>33</v>
      </c>
      <c r="F285" s="98" t="s">
        <v>166</v>
      </c>
      <c r="G285" s="98" t="s">
        <v>888</v>
      </c>
      <c r="H285" s="99">
        <v>3224</v>
      </c>
      <c r="I285" s="97">
        <v>3</v>
      </c>
      <c r="J285" s="100">
        <f>อุดรธานี!F102</f>
        <v>148830.45000000001</v>
      </c>
      <c r="K285" s="101">
        <f>อุดรธานี!AO102</f>
        <v>244383.39</v>
      </c>
      <c r="L285" s="101">
        <f>อุดรธานี!AP102</f>
        <v>2049433.6600000001</v>
      </c>
      <c r="M285" s="101">
        <f>อุดรธานี!AQ102</f>
        <v>2158372.71</v>
      </c>
      <c r="N285" s="98"/>
      <c r="O285" s="98"/>
      <c r="P285" s="98"/>
      <c r="Q285" s="90">
        <f t="shared" si="10"/>
        <v>-108939.04999999981</v>
      </c>
      <c r="R285" s="91">
        <f t="shared" si="11"/>
        <v>635.68041563275438</v>
      </c>
    </row>
    <row r="286" spans="1:18" ht="24.6" customHeight="1" x14ac:dyDescent="0.7">
      <c r="A286" s="97">
        <v>6</v>
      </c>
      <c r="B286" s="98" t="s">
        <v>50</v>
      </c>
      <c r="C286" s="98" t="s">
        <v>304</v>
      </c>
      <c r="D286" s="98" t="s">
        <v>112</v>
      </c>
      <c r="E286" s="98" t="s">
        <v>33</v>
      </c>
      <c r="F286" s="98" t="s">
        <v>166</v>
      </c>
      <c r="G286" s="98" t="s">
        <v>889</v>
      </c>
      <c r="H286" s="99">
        <v>1708</v>
      </c>
      <c r="I286" s="97">
        <v>2</v>
      </c>
      <c r="J286" s="100">
        <f>อุดรธานี!F103</f>
        <v>365269.68</v>
      </c>
      <c r="K286" s="101">
        <f>อุดรธานี!AO103</f>
        <v>280713.67</v>
      </c>
      <c r="L286" s="101">
        <f>อุดรธานี!AP103</f>
        <v>1882768.56</v>
      </c>
      <c r="M286" s="101">
        <f>อุดรธานี!AQ103</f>
        <v>1622957.45</v>
      </c>
      <c r="N286" s="98"/>
      <c r="O286" s="98"/>
      <c r="P286" s="98"/>
      <c r="Q286" s="90">
        <f t="shared" si="10"/>
        <v>259811.1100000001</v>
      </c>
      <c r="R286" s="91">
        <f t="shared" si="11"/>
        <v>1102.323512880562</v>
      </c>
    </row>
    <row r="287" spans="1:18" ht="24.6" customHeight="1" x14ac:dyDescent="0.7">
      <c r="A287" s="97">
        <v>7</v>
      </c>
      <c r="B287" s="98" t="s">
        <v>50</v>
      </c>
      <c r="C287" s="98" t="s">
        <v>304</v>
      </c>
      <c r="D287" s="98" t="s">
        <v>112</v>
      </c>
      <c r="E287" s="98" t="s">
        <v>33</v>
      </c>
      <c r="F287" s="98" t="s">
        <v>166</v>
      </c>
      <c r="G287" s="98" t="s">
        <v>890</v>
      </c>
      <c r="H287" s="99">
        <v>2127</v>
      </c>
      <c r="I287" s="97">
        <v>2</v>
      </c>
      <c r="J287" s="100">
        <f>อุดรธานี!F104</f>
        <v>157273.75</v>
      </c>
      <c r="K287" s="101">
        <f>อุดรธานี!AO104</f>
        <v>122675.9</v>
      </c>
      <c r="L287" s="101">
        <f>อุดรธานี!AP104</f>
        <v>2317929.7599999998</v>
      </c>
      <c r="M287" s="101">
        <f>อุดรธานี!AQ104</f>
        <v>2195839.69</v>
      </c>
      <c r="N287" s="98"/>
      <c r="O287" s="98"/>
      <c r="P287" s="98"/>
      <c r="Q287" s="90">
        <f t="shared" si="10"/>
        <v>122090.06999999983</v>
      </c>
      <c r="R287" s="91">
        <f t="shared" si="11"/>
        <v>1089.7648142924306</v>
      </c>
    </row>
    <row r="288" spans="1:18" s="109" customFormat="1" ht="24.6" customHeight="1" x14ac:dyDescent="0.7">
      <c r="A288" s="103">
        <v>7</v>
      </c>
      <c r="B288" s="104" t="s">
        <v>50</v>
      </c>
      <c r="C288" s="104"/>
      <c r="D288" s="104"/>
      <c r="E288" s="104" t="s">
        <v>63</v>
      </c>
      <c r="F288" s="104"/>
      <c r="G288" s="104" t="s">
        <v>306</v>
      </c>
      <c r="H288" s="110">
        <f>SUM(H281:H287)</f>
        <v>17702</v>
      </c>
      <c r="I288" s="103"/>
      <c r="J288" s="106">
        <f>SUM(J281:J287)</f>
        <v>1748673.14</v>
      </c>
      <c r="K288" s="106">
        <f>SUM(K281:K287)</f>
        <v>2124059.94</v>
      </c>
      <c r="L288" s="106">
        <f>SUM(L281:L287)</f>
        <v>14511705.080000002</v>
      </c>
      <c r="M288" s="106">
        <f>SUM(M281:M287)</f>
        <v>13544546.449999997</v>
      </c>
      <c r="N288" s="104">
        <v>6</v>
      </c>
      <c r="O288" s="104">
        <v>6</v>
      </c>
      <c r="P288" s="104">
        <f>N288-O288</f>
        <v>0</v>
      </c>
      <c r="Q288" s="107">
        <f t="shared" si="10"/>
        <v>967158.63000000454</v>
      </c>
      <c r="R288" s="108">
        <f>L288/H288</f>
        <v>819.77771325273989</v>
      </c>
    </row>
    <row r="289" spans="1:18" ht="24.6" customHeight="1" x14ac:dyDescent="0.7">
      <c r="A289" s="97">
        <v>1</v>
      </c>
      <c r="B289" s="98" t="s">
        <v>50</v>
      </c>
      <c r="C289" s="98" t="s">
        <v>23</v>
      </c>
      <c r="D289" s="98" t="s">
        <v>117</v>
      </c>
      <c r="E289" s="98" t="s">
        <v>24</v>
      </c>
      <c r="F289" s="98" t="s">
        <v>196</v>
      </c>
      <c r="G289" s="98" t="s">
        <v>307</v>
      </c>
      <c r="H289" s="99"/>
      <c r="I289" s="97"/>
      <c r="J289" s="100"/>
      <c r="K289" s="101"/>
      <c r="L289" s="102"/>
      <c r="M289" s="102"/>
      <c r="N289" s="98"/>
      <c r="O289" s="98"/>
      <c r="P289" s="98"/>
    </row>
    <row r="290" spans="1:18" ht="24.6" customHeight="1" x14ac:dyDescent="0.7">
      <c r="A290" s="97">
        <v>2</v>
      </c>
      <c r="B290" s="98" t="s">
        <v>50</v>
      </c>
      <c r="C290" s="98" t="s">
        <v>23</v>
      </c>
      <c r="D290" s="98" t="s">
        <v>117</v>
      </c>
      <c r="E290" s="98" t="s">
        <v>24</v>
      </c>
      <c r="F290" s="98" t="s">
        <v>166</v>
      </c>
      <c r="G290" s="98" t="s">
        <v>891</v>
      </c>
      <c r="H290" s="99">
        <v>2572</v>
      </c>
      <c r="I290" s="97">
        <v>2</v>
      </c>
      <c r="J290" s="100">
        <f>อุดรธานี!F105</f>
        <v>488116.79</v>
      </c>
      <c r="K290" s="101">
        <f>อุดรธานี!AO105</f>
        <v>507376.66000000003</v>
      </c>
      <c r="L290" s="101">
        <f>อุดรธานี!AP105</f>
        <v>2676464.34</v>
      </c>
      <c r="M290" s="101">
        <f>อุดรธานี!AQ105</f>
        <v>2098511.9500000002</v>
      </c>
      <c r="N290" s="98"/>
      <c r="O290" s="98"/>
      <c r="P290" s="98"/>
      <c r="Q290" s="90">
        <f t="shared" si="10"/>
        <v>577952.38999999966</v>
      </c>
      <c r="R290" s="91">
        <f t="shared" si="11"/>
        <v>1040.6159953343702</v>
      </c>
    </row>
    <row r="291" spans="1:18" ht="24.6" customHeight="1" x14ac:dyDescent="0.7">
      <c r="A291" s="97">
        <v>3</v>
      </c>
      <c r="B291" s="98" t="s">
        <v>50</v>
      </c>
      <c r="C291" s="98" t="s">
        <v>23</v>
      </c>
      <c r="D291" s="98" t="s">
        <v>117</v>
      </c>
      <c r="E291" s="98" t="s">
        <v>24</v>
      </c>
      <c r="F291" s="98" t="s">
        <v>166</v>
      </c>
      <c r="G291" s="98" t="s">
        <v>892</v>
      </c>
      <c r="H291" s="99">
        <v>7137</v>
      </c>
      <c r="I291" s="97">
        <v>5</v>
      </c>
      <c r="J291" s="100">
        <f>อุดรธานี!F106</f>
        <v>770647.77</v>
      </c>
      <c r="K291" s="101">
        <f>อุดรธานี!AO106</f>
        <v>1119946.8999999999</v>
      </c>
      <c r="L291" s="101">
        <f>อุดรธานี!AP106</f>
        <v>4811585.9499999993</v>
      </c>
      <c r="M291" s="101">
        <f>อุดรธานี!AQ106</f>
        <v>4056714.15</v>
      </c>
      <c r="N291" s="98"/>
      <c r="O291" s="98"/>
      <c r="P291" s="98"/>
      <c r="Q291" s="90">
        <f t="shared" si="10"/>
        <v>754871.79999999935</v>
      </c>
      <c r="R291" s="91">
        <f t="shared" si="11"/>
        <v>674.17485638223332</v>
      </c>
    </row>
    <row r="292" spans="1:18" ht="24.6" customHeight="1" x14ac:dyDescent="0.7">
      <c r="A292" s="97">
        <v>4</v>
      </c>
      <c r="B292" s="98" t="s">
        <v>50</v>
      </c>
      <c r="C292" s="98" t="s">
        <v>23</v>
      </c>
      <c r="D292" s="98" t="s">
        <v>117</v>
      </c>
      <c r="E292" s="98" t="s">
        <v>24</v>
      </c>
      <c r="F292" s="98" t="s">
        <v>166</v>
      </c>
      <c r="G292" s="98" t="s">
        <v>893</v>
      </c>
      <c r="H292" s="99">
        <v>6162</v>
      </c>
      <c r="I292" s="97">
        <v>5</v>
      </c>
      <c r="J292" s="100">
        <f>อุดรธานี!F107</f>
        <v>560246.73</v>
      </c>
      <c r="K292" s="101">
        <f>อุดรธานี!AO107</f>
        <v>392207.44999999995</v>
      </c>
      <c r="L292" s="101">
        <f>อุดรธานี!AP107</f>
        <v>4506124.53</v>
      </c>
      <c r="M292" s="101">
        <f>อุดรธานี!AQ107</f>
        <v>4321958.5599999996</v>
      </c>
      <c r="N292" s="98"/>
      <c r="O292" s="98"/>
      <c r="P292" s="98"/>
      <c r="Q292" s="90">
        <f t="shared" si="10"/>
        <v>184165.97000000067</v>
      </c>
      <c r="R292" s="91">
        <f t="shared" si="11"/>
        <v>731.27629503407991</v>
      </c>
    </row>
    <row r="293" spans="1:18" ht="24.6" customHeight="1" x14ac:dyDescent="0.7">
      <c r="A293" s="97">
        <v>5</v>
      </c>
      <c r="B293" s="98" t="s">
        <v>50</v>
      </c>
      <c r="C293" s="98" t="s">
        <v>23</v>
      </c>
      <c r="D293" s="98" t="s">
        <v>117</v>
      </c>
      <c r="E293" s="98" t="s">
        <v>24</v>
      </c>
      <c r="F293" s="98" t="s">
        <v>166</v>
      </c>
      <c r="G293" s="98" t="s">
        <v>894</v>
      </c>
      <c r="H293" s="99">
        <v>5550</v>
      </c>
      <c r="I293" s="97">
        <v>4</v>
      </c>
      <c r="J293" s="100">
        <f>อุดรธานี!F108</f>
        <v>427988.44</v>
      </c>
      <c r="K293" s="101">
        <f>อุดรธานี!AO108</f>
        <v>219918.97999999998</v>
      </c>
      <c r="L293" s="101">
        <f>อุดรธานี!AP108</f>
        <v>3930664.41</v>
      </c>
      <c r="M293" s="101">
        <f>อุดรธานี!AQ108</f>
        <v>3068998.97</v>
      </c>
      <c r="N293" s="98"/>
      <c r="O293" s="98"/>
      <c r="P293" s="98"/>
      <c r="Q293" s="90">
        <f t="shared" si="10"/>
        <v>861665.44</v>
      </c>
      <c r="R293" s="91">
        <f t="shared" si="11"/>
        <v>708.22782162162162</v>
      </c>
    </row>
    <row r="294" spans="1:18" s="109" customFormat="1" ht="24.6" customHeight="1" x14ac:dyDescent="0.7">
      <c r="A294" s="103">
        <v>8</v>
      </c>
      <c r="B294" s="104" t="s">
        <v>50</v>
      </c>
      <c r="C294" s="104"/>
      <c r="D294" s="104"/>
      <c r="E294" s="104" t="s">
        <v>63</v>
      </c>
      <c r="F294" s="104"/>
      <c r="G294" s="104" t="s">
        <v>308</v>
      </c>
      <c r="H294" s="110">
        <f>SUM(H289:H293)</f>
        <v>21421</v>
      </c>
      <c r="I294" s="103"/>
      <c r="J294" s="106">
        <f>SUM(J289:J293)</f>
        <v>2246999.73</v>
      </c>
      <c r="K294" s="106">
        <f>SUM(K289:K293)</f>
        <v>2239449.9900000002</v>
      </c>
      <c r="L294" s="106">
        <f>SUM(L289:L293)</f>
        <v>15924839.23</v>
      </c>
      <c r="M294" s="106">
        <f>SUM(M289:M293)</f>
        <v>13546183.630000001</v>
      </c>
      <c r="N294" s="104">
        <v>4</v>
      </c>
      <c r="O294" s="104">
        <v>4</v>
      </c>
      <c r="P294" s="104">
        <f>N294-O294</f>
        <v>0</v>
      </c>
      <c r="Q294" s="107">
        <f t="shared" si="10"/>
        <v>2378655.5999999996</v>
      </c>
      <c r="R294" s="108">
        <f>L294/H294</f>
        <v>743.42183978339017</v>
      </c>
    </row>
    <row r="295" spans="1:18" ht="24.6" customHeight="1" x14ac:dyDescent="0.7">
      <c r="A295" s="97">
        <v>1</v>
      </c>
      <c r="B295" s="98" t="s">
        <v>50</v>
      </c>
      <c r="C295" s="98" t="s">
        <v>309</v>
      </c>
      <c r="D295" s="98" t="s">
        <v>121</v>
      </c>
      <c r="E295" s="98" t="s">
        <v>34</v>
      </c>
      <c r="F295" s="98" t="s">
        <v>196</v>
      </c>
      <c r="G295" s="98" t="s">
        <v>310</v>
      </c>
      <c r="H295" s="99"/>
      <c r="I295" s="97"/>
      <c r="J295" s="100"/>
      <c r="K295" s="101"/>
      <c r="L295" s="102"/>
      <c r="M295" s="102"/>
      <c r="N295" s="98"/>
      <c r="O295" s="98"/>
      <c r="P295" s="98"/>
    </row>
    <row r="296" spans="1:18" ht="24.6" customHeight="1" x14ac:dyDescent="0.7">
      <c r="A296" s="97">
        <v>2</v>
      </c>
      <c r="B296" s="98" t="s">
        <v>50</v>
      </c>
      <c r="C296" s="98" t="s">
        <v>309</v>
      </c>
      <c r="D296" s="98" t="s">
        <v>121</v>
      </c>
      <c r="E296" s="98" t="s">
        <v>34</v>
      </c>
      <c r="F296" s="98" t="s">
        <v>166</v>
      </c>
      <c r="G296" s="98" t="s">
        <v>895</v>
      </c>
      <c r="H296" s="99">
        <v>3386</v>
      </c>
      <c r="I296" s="97">
        <v>3</v>
      </c>
      <c r="J296" s="100">
        <f>อุดรธานี!F109</f>
        <v>631958.22</v>
      </c>
      <c r="K296" s="101">
        <f>อุดรธานี!AO109</f>
        <v>708455.53</v>
      </c>
      <c r="L296" s="101">
        <f>อุดรธานี!AP109</f>
        <v>4211503.13</v>
      </c>
      <c r="M296" s="101">
        <f>อุดรธานี!AQ109</f>
        <v>3959698.83</v>
      </c>
      <c r="N296" s="98"/>
      <c r="O296" s="98"/>
      <c r="P296" s="98"/>
      <c r="Q296" s="90">
        <f t="shared" si="10"/>
        <v>251804.29999999981</v>
      </c>
      <c r="R296" s="91">
        <f t="shared" si="11"/>
        <v>1243.7989161252215</v>
      </c>
    </row>
    <row r="297" spans="1:18" ht="24.6" customHeight="1" x14ac:dyDescent="0.7">
      <c r="A297" s="97">
        <v>3</v>
      </c>
      <c r="B297" s="98" t="s">
        <v>50</v>
      </c>
      <c r="C297" s="98" t="s">
        <v>309</v>
      </c>
      <c r="D297" s="98" t="s">
        <v>121</v>
      </c>
      <c r="E297" s="98" t="s">
        <v>34</v>
      </c>
      <c r="F297" s="98" t="s">
        <v>166</v>
      </c>
      <c r="G297" s="98" t="s">
        <v>896</v>
      </c>
      <c r="H297" s="99">
        <v>2993</v>
      </c>
      <c r="I297" s="97">
        <v>2</v>
      </c>
      <c r="J297" s="100">
        <f>อุดรธานี!F110</f>
        <v>721093.71</v>
      </c>
      <c r="K297" s="101">
        <f>อุดรธานี!AO110</f>
        <v>990558.04</v>
      </c>
      <c r="L297" s="101">
        <f>อุดรธานี!AP110</f>
        <v>3426400.28</v>
      </c>
      <c r="M297" s="101">
        <f>อุดรธานี!AQ110</f>
        <v>2619675.0099999998</v>
      </c>
      <c r="N297" s="98"/>
      <c r="O297" s="98"/>
      <c r="P297" s="98"/>
      <c r="Q297" s="90">
        <f t="shared" si="10"/>
        <v>806725.27</v>
      </c>
      <c r="R297" s="91">
        <f t="shared" si="11"/>
        <v>1144.8046374874707</v>
      </c>
    </row>
    <row r="298" spans="1:18" ht="24.6" customHeight="1" x14ac:dyDescent="0.7">
      <c r="A298" s="97">
        <v>4</v>
      </c>
      <c r="B298" s="98" t="s">
        <v>50</v>
      </c>
      <c r="C298" s="98" t="s">
        <v>309</v>
      </c>
      <c r="D298" s="98" t="s">
        <v>121</v>
      </c>
      <c r="E298" s="98" t="s">
        <v>34</v>
      </c>
      <c r="F298" s="98" t="s">
        <v>166</v>
      </c>
      <c r="G298" s="98" t="s">
        <v>897</v>
      </c>
      <c r="H298" s="99">
        <v>1953</v>
      </c>
      <c r="I298" s="97">
        <v>2</v>
      </c>
      <c r="J298" s="100">
        <f>อุดรธานี!F111</f>
        <v>713711.75</v>
      </c>
      <c r="K298" s="101">
        <f>อุดรธานี!AO111</f>
        <v>1024188.74</v>
      </c>
      <c r="L298" s="101">
        <f>อุดรธานี!AP111</f>
        <v>3019725.07</v>
      </c>
      <c r="M298" s="101">
        <f>อุดรธานี!AQ111</f>
        <v>2609592.7999999998</v>
      </c>
      <c r="N298" s="98"/>
      <c r="O298" s="98"/>
      <c r="P298" s="98"/>
      <c r="Q298" s="90">
        <f t="shared" si="10"/>
        <v>410132.27</v>
      </c>
      <c r="R298" s="91">
        <f t="shared" si="11"/>
        <v>1546.1981925243215</v>
      </c>
    </row>
    <row r="299" spans="1:18" ht="24.6" customHeight="1" x14ac:dyDescent="0.7">
      <c r="A299" s="97">
        <v>5</v>
      </c>
      <c r="B299" s="98" t="s">
        <v>50</v>
      </c>
      <c r="C299" s="98" t="s">
        <v>309</v>
      </c>
      <c r="D299" s="98" t="s">
        <v>121</v>
      </c>
      <c r="E299" s="98" t="s">
        <v>34</v>
      </c>
      <c r="F299" s="98" t="s">
        <v>166</v>
      </c>
      <c r="G299" s="98" t="s">
        <v>898</v>
      </c>
      <c r="H299" s="99">
        <v>1859</v>
      </c>
      <c r="I299" s="97">
        <v>2</v>
      </c>
      <c r="J299" s="100">
        <f>อุดรธานี!F112</f>
        <v>435044.2</v>
      </c>
      <c r="K299" s="101">
        <f>อุดรธานี!AO112</f>
        <v>805253.39</v>
      </c>
      <c r="L299" s="101">
        <f>อุดรธานี!AP112</f>
        <v>2358341.41</v>
      </c>
      <c r="M299" s="101">
        <f>อุดรธานี!AQ112</f>
        <v>1978573.55</v>
      </c>
      <c r="N299" s="98"/>
      <c r="O299" s="98"/>
      <c r="P299" s="98"/>
      <c r="Q299" s="90">
        <f t="shared" si="10"/>
        <v>379767.8600000001</v>
      </c>
      <c r="R299" s="91">
        <f t="shared" si="11"/>
        <v>1268.6075363098441</v>
      </c>
    </row>
    <row r="300" spans="1:18" ht="24.6" customHeight="1" x14ac:dyDescent="0.7">
      <c r="A300" s="97">
        <v>6</v>
      </c>
      <c r="B300" s="98" t="s">
        <v>50</v>
      </c>
      <c r="C300" s="98" t="s">
        <v>309</v>
      </c>
      <c r="D300" s="98" t="s">
        <v>121</v>
      </c>
      <c r="E300" s="98" t="s">
        <v>34</v>
      </c>
      <c r="F300" s="98" t="s">
        <v>166</v>
      </c>
      <c r="G300" s="98" t="s">
        <v>899</v>
      </c>
      <c r="H300" s="99">
        <v>3125</v>
      </c>
      <c r="I300" s="97">
        <v>3</v>
      </c>
      <c r="J300" s="100">
        <f>อุดรธานี!F113</f>
        <v>546488.76</v>
      </c>
      <c r="K300" s="101">
        <f>อุดรธานี!AO113</f>
        <v>969385.84</v>
      </c>
      <c r="L300" s="101">
        <f>อุดรธานี!AP113</f>
        <v>3502876.02</v>
      </c>
      <c r="M300" s="101">
        <f>อุดรธานี!AQ113</f>
        <v>3159635.0300000003</v>
      </c>
      <c r="N300" s="98"/>
      <c r="O300" s="98"/>
      <c r="P300" s="98"/>
      <c r="Q300" s="90">
        <f t="shared" si="10"/>
        <v>343240.98999999976</v>
      </c>
      <c r="R300" s="91">
        <f t="shared" si="11"/>
        <v>1120.9203264</v>
      </c>
    </row>
    <row r="301" spans="1:18" ht="24.6" customHeight="1" x14ac:dyDescent="0.7">
      <c r="A301" s="97">
        <v>7</v>
      </c>
      <c r="B301" s="98" t="s">
        <v>50</v>
      </c>
      <c r="C301" s="98" t="s">
        <v>309</v>
      </c>
      <c r="D301" s="98" t="s">
        <v>121</v>
      </c>
      <c r="E301" s="98" t="s">
        <v>34</v>
      </c>
      <c r="F301" s="98" t="s">
        <v>166</v>
      </c>
      <c r="G301" s="98" t="s">
        <v>900</v>
      </c>
      <c r="H301" s="99">
        <v>2823</v>
      </c>
      <c r="I301" s="97">
        <v>2</v>
      </c>
      <c r="J301" s="100">
        <f>อุดรธานี!F114</f>
        <v>974827.25</v>
      </c>
      <c r="K301" s="101">
        <f>อุดรธานี!AO114</f>
        <v>1324306.2200000002</v>
      </c>
      <c r="L301" s="101">
        <f>อุดรธานี!AP114</f>
        <v>2606023.44</v>
      </c>
      <c r="M301" s="101">
        <f>อุดรธานี!AQ114</f>
        <v>2229919.7999999998</v>
      </c>
      <c r="N301" s="98"/>
      <c r="O301" s="98"/>
      <c r="P301" s="98"/>
      <c r="Q301" s="90">
        <f t="shared" si="10"/>
        <v>376103.64000000013</v>
      </c>
      <c r="R301" s="91">
        <f t="shared" si="11"/>
        <v>923.13972369819339</v>
      </c>
    </row>
    <row r="302" spans="1:18" ht="24.6" customHeight="1" x14ac:dyDescent="0.7">
      <c r="A302" s="97">
        <v>8</v>
      </c>
      <c r="B302" s="98" t="s">
        <v>50</v>
      </c>
      <c r="C302" s="98" t="s">
        <v>309</v>
      </c>
      <c r="D302" s="98" t="s">
        <v>121</v>
      </c>
      <c r="E302" s="98" t="s">
        <v>34</v>
      </c>
      <c r="F302" s="98" t="s">
        <v>166</v>
      </c>
      <c r="G302" s="98" t="s">
        <v>901</v>
      </c>
      <c r="H302" s="99">
        <v>3239</v>
      </c>
      <c r="I302" s="97">
        <v>3</v>
      </c>
      <c r="J302" s="100">
        <f>อุดรธานี!F115</f>
        <v>703346.5</v>
      </c>
      <c r="K302" s="101">
        <f>อุดรธานี!AO115</f>
        <v>1228931.3599999999</v>
      </c>
      <c r="L302" s="101">
        <f>อุดรธานี!AP115</f>
        <v>3288554.1000000006</v>
      </c>
      <c r="M302" s="101">
        <f>อุดรธานี!AQ115</f>
        <v>2882470.0999999996</v>
      </c>
      <c r="N302" s="98"/>
      <c r="O302" s="98"/>
      <c r="P302" s="98"/>
      <c r="Q302" s="90">
        <f t="shared" si="10"/>
        <v>406084.00000000093</v>
      </c>
      <c r="R302" s="91">
        <f t="shared" si="11"/>
        <v>1015.2991972831122</v>
      </c>
    </row>
    <row r="303" spans="1:18" ht="24.6" customHeight="1" x14ac:dyDescent="0.7">
      <c r="A303" s="97">
        <v>9</v>
      </c>
      <c r="B303" s="98" t="s">
        <v>50</v>
      </c>
      <c r="C303" s="98" t="s">
        <v>309</v>
      </c>
      <c r="D303" s="98" t="s">
        <v>121</v>
      </c>
      <c r="E303" s="98" t="s">
        <v>34</v>
      </c>
      <c r="F303" s="98" t="s">
        <v>166</v>
      </c>
      <c r="G303" s="98" t="s">
        <v>902</v>
      </c>
      <c r="H303" s="99">
        <v>3478</v>
      </c>
      <c r="I303" s="97">
        <v>3</v>
      </c>
      <c r="J303" s="100">
        <f>อุดรธานี!F116</f>
        <v>1859644.47</v>
      </c>
      <c r="K303" s="101">
        <f>อุดรธานี!AO116</f>
        <v>2305952.39</v>
      </c>
      <c r="L303" s="101">
        <f>อุดรธานี!AP116</f>
        <v>3618758.3699999996</v>
      </c>
      <c r="M303" s="101">
        <f>อุดรธานี!AQ116</f>
        <v>2856816.5</v>
      </c>
      <c r="N303" s="98"/>
      <c r="O303" s="98"/>
      <c r="P303" s="98"/>
      <c r="Q303" s="90">
        <f t="shared" si="10"/>
        <v>761941.86999999965</v>
      </c>
      <c r="R303" s="91">
        <f t="shared" si="11"/>
        <v>1040.4710667050028</v>
      </c>
    </row>
    <row r="304" spans="1:18" ht="24.6" customHeight="1" x14ac:dyDescent="0.7">
      <c r="A304" s="97">
        <v>10</v>
      </c>
      <c r="B304" s="98" t="s">
        <v>50</v>
      </c>
      <c r="C304" s="98" t="s">
        <v>309</v>
      </c>
      <c r="D304" s="98" t="s">
        <v>121</v>
      </c>
      <c r="E304" s="98" t="s">
        <v>34</v>
      </c>
      <c r="F304" s="98" t="s">
        <v>166</v>
      </c>
      <c r="G304" s="98" t="s">
        <v>903</v>
      </c>
      <c r="H304" s="99">
        <v>1780</v>
      </c>
      <c r="I304" s="97">
        <v>2</v>
      </c>
      <c r="J304" s="100">
        <f>อุดรธานี!F117</f>
        <v>466302.76</v>
      </c>
      <c r="K304" s="101">
        <f>อุดรธานี!AO117</f>
        <v>503138.67000000004</v>
      </c>
      <c r="L304" s="101">
        <f>อุดรธานี!AP117</f>
        <v>2514631.83</v>
      </c>
      <c r="M304" s="101">
        <f>อุดรธานี!AQ117</f>
        <v>2063429.93</v>
      </c>
      <c r="N304" s="98"/>
      <c r="O304" s="98"/>
      <c r="P304" s="98"/>
      <c r="Q304" s="90">
        <f t="shared" si="10"/>
        <v>451201.90000000014</v>
      </c>
      <c r="R304" s="91">
        <f t="shared" si="11"/>
        <v>1412.7145112359551</v>
      </c>
    </row>
    <row r="305" spans="1:18" ht="24.6" customHeight="1" x14ac:dyDescent="0.7">
      <c r="A305" s="97">
        <v>11</v>
      </c>
      <c r="B305" s="98" t="s">
        <v>50</v>
      </c>
      <c r="C305" s="98" t="s">
        <v>309</v>
      </c>
      <c r="D305" s="98" t="s">
        <v>121</v>
      </c>
      <c r="E305" s="98" t="s">
        <v>34</v>
      </c>
      <c r="F305" s="98" t="s">
        <v>166</v>
      </c>
      <c r="G305" s="98" t="s">
        <v>904</v>
      </c>
      <c r="H305" s="99">
        <v>1995</v>
      </c>
      <c r="I305" s="97">
        <v>2</v>
      </c>
      <c r="J305" s="100">
        <f>อุดรธานี!F118</f>
        <v>616976.54</v>
      </c>
      <c r="K305" s="101">
        <f>อุดรธานี!AO118</f>
        <v>855267.89000000013</v>
      </c>
      <c r="L305" s="101">
        <f>อุดรธานี!AP118</f>
        <v>2004813.97</v>
      </c>
      <c r="M305" s="101">
        <f>อุดรธานี!AQ118</f>
        <v>1657418.68</v>
      </c>
      <c r="N305" s="98"/>
      <c r="O305" s="98"/>
      <c r="P305" s="98"/>
      <c r="Q305" s="90">
        <f t="shared" si="10"/>
        <v>347395.29000000004</v>
      </c>
      <c r="R305" s="91">
        <f t="shared" si="11"/>
        <v>1004.91928320802</v>
      </c>
    </row>
    <row r="306" spans="1:18" ht="24.6" customHeight="1" x14ac:dyDescent="0.7">
      <c r="A306" s="97">
        <v>12</v>
      </c>
      <c r="B306" s="98" t="s">
        <v>50</v>
      </c>
      <c r="C306" s="98" t="s">
        <v>309</v>
      </c>
      <c r="D306" s="98" t="s">
        <v>121</v>
      </c>
      <c r="E306" s="98" t="s">
        <v>34</v>
      </c>
      <c r="F306" s="98" t="s">
        <v>166</v>
      </c>
      <c r="G306" s="98" t="s">
        <v>905</v>
      </c>
      <c r="H306" s="99">
        <v>2686</v>
      </c>
      <c r="I306" s="97">
        <v>2</v>
      </c>
      <c r="J306" s="100">
        <f>อุดรธานี!F119</f>
        <v>639763.04</v>
      </c>
      <c r="K306" s="101">
        <f>อุดรธานี!AO119</f>
        <v>738245.91</v>
      </c>
      <c r="L306" s="101">
        <f>อุดรธานี!AP119</f>
        <v>3534255.46</v>
      </c>
      <c r="M306" s="101">
        <f>อุดรธานี!AQ119</f>
        <v>3322700.0900000003</v>
      </c>
      <c r="N306" s="98"/>
      <c r="O306" s="98"/>
      <c r="P306" s="98"/>
      <c r="Q306" s="90">
        <f t="shared" si="10"/>
        <v>211555.36999999965</v>
      </c>
      <c r="R306" s="91">
        <f t="shared" si="11"/>
        <v>1315.8062025316456</v>
      </c>
    </row>
    <row r="307" spans="1:18" ht="24.6" customHeight="1" x14ac:dyDescent="0.7">
      <c r="A307" s="97">
        <v>13</v>
      </c>
      <c r="B307" s="98" t="s">
        <v>50</v>
      </c>
      <c r="C307" s="98" t="s">
        <v>309</v>
      </c>
      <c r="D307" s="98" t="s">
        <v>121</v>
      </c>
      <c r="E307" s="98" t="s">
        <v>34</v>
      </c>
      <c r="F307" s="98" t="s">
        <v>166</v>
      </c>
      <c r="G307" s="98" t="s">
        <v>906</v>
      </c>
      <c r="H307" s="99">
        <v>2814</v>
      </c>
      <c r="I307" s="97">
        <v>2</v>
      </c>
      <c r="J307" s="100">
        <f>อุดรธานี!F120</f>
        <v>793421.99</v>
      </c>
      <c r="K307" s="101">
        <f>อุดรธานี!AO120</f>
        <v>832477.46</v>
      </c>
      <c r="L307" s="101">
        <f>อุดรธานี!AP120</f>
        <v>2110122.58</v>
      </c>
      <c r="M307" s="101">
        <f>อุดรธานี!AQ120</f>
        <v>1611333.51</v>
      </c>
      <c r="N307" s="98"/>
      <c r="O307" s="98"/>
      <c r="P307" s="98"/>
      <c r="Q307" s="90">
        <f t="shared" si="10"/>
        <v>498789.07000000007</v>
      </c>
      <c r="R307" s="91">
        <f t="shared" si="11"/>
        <v>749.86587775408668</v>
      </c>
    </row>
    <row r="308" spans="1:18" s="109" customFormat="1" ht="24.6" customHeight="1" x14ac:dyDescent="0.7">
      <c r="A308" s="103">
        <v>9</v>
      </c>
      <c r="B308" s="104" t="s">
        <v>50</v>
      </c>
      <c r="C308" s="104"/>
      <c r="D308" s="104"/>
      <c r="E308" s="104" t="s">
        <v>63</v>
      </c>
      <c r="F308" s="104"/>
      <c r="G308" s="104" t="s">
        <v>311</v>
      </c>
      <c r="H308" s="110">
        <f>SUM(H295:H307)</f>
        <v>32131</v>
      </c>
      <c r="I308" s="103"/>
      <c r="J308" s="106">
        <f>SUM(J295:J307)</f>
        <v>9102579.1899999995</v>
      </c>
      <c r="K308" s="106">
        <f>SUM(K295:K307)</f>
        <v>12286161.440000001</v>
      </c>
      <c r="L308" s="106">
        <f>SUM(L295:L307)</f>
        <v>36196005.660000004</v>
      </c>
      <c r="M308" s="106">
        <f>SUM(M295:M307)</f>
        <v>30951263.830000006</v>
      </c>
      <c r="N308" s="104">
        <v>12</v>
      </c>
      <c r="O308" s="104">
        <v>12</v>
      </c>
      <c r="P308" s="104">
        <f>N308-O308</f>
        <v>0</v>
      </c>
      <c r="Q308" s="107">
        <f t="shared" si="10"/>
        <v>5244741.8299999982</v>
      </c>
      <c r="R308" s="108">
        <f>L308/H308</f>
        <v>1126.5135121844949</v>
      </c>
    </row>
    <row r="309" spans="1:18" ht="24.6" customHeight="1" x14ac:dyDescent="0.7">
      <c r="A309" s="97">
        <v>1</v>
      </c>
      <c r="B309" s="98" t="s">
        <v>50</v>
      </c>
      <c r="C309" s="98" t="s">
        <v>25</v>
      </c>
      <c r="D309" s="98" t="s">
        <v>125</v>
      </c>
      <c r="E309" s="98" t="s">
        <v>26</v>
      </c>
      <c r="F309" s="98" t="s">
        <v>196</v>
      </c>
      <c r="G309" s="98" t="s">
        <v>312</v>
      </c>
      <c r="H309" s="99"/>
      <c r="I309" s="97"/>
      <c r="J309" s="100"/>
      <c r="K309" s="101"/>
      <c r="L309" s="102"/>
      <c r="M309" s="102"/>
      <c r="N309" s="98"/>
      <c r="O309" s="98"/>
      <c r="P309" s="98"/>
    </row>
    <row r="310" spans="1:18" ht="24.6" customHeight="1" x14ac:dyDescent="0.7">
      <c r="A310" s="97">
        <v>2</v>
      </c>
      <c r="B310" s="98" t="s">
        <v>50</v>
      </c>
      <c r="C310" s="98" t="s">
        <v>25</v>
      </c>
      <c r="D310" s="98" t="s">
        <v>125</v>
      </c>
      <c r="E310" s="98" t="s">
        <v>26</v>
      </c>
      <c r="F310" s="98" t="s">
        <v>166</v>
      </c>
      <c r="G310" s="98" t="s">
        <v>907</v>
      </c>
      <c r="H310" s="99">
        <v>5966</v>
      </c>
      <c r="I310" s="97">
        <v>4</v>
      </c>
      <c r="J310" s="100">
        <f>อุดรธานี!F121</f>
        <v>388254.05</v>
      </c>
      <c r="K310" s="101">
        <f>อุดรธานี!AO121</f>
        <v>512522.19</v>
      </c>
      <c r="L310" s="101">
        <f>อุดรธานี!AP121</f>
        <v>3125331.1399999997</v>
      </c>
      <c r="M310" s="101">
        <f>อุดรธานี!AQ121</f>
        <v>3135570.04</v>
      </c>
      <c r="N310" s="98"/>
      <c r="O310" s="98"/>
      <c r="P310" s="98"/>
      <c r="Q310" s="90">
        <f t="shared" si="10"/>
        <v>-10238.900000000373</v>
      </c>
      <c r="R310" s="91">
        <f t="shared" si="11"/>
        <v>523.85704659738508</v>
      </c>
    </row>
    <row r="311" spans="1:18" ht="24.6" customHeight="1" x14ac:dyDescent="0.7">
      <c r="A311" s="97">
        <v>3</v>
      </c>
      <c r="B311" s="98" t="s">
        <v>50</v>
      </c>
      <c r="C311" s="98" t="s">
        <v>25</v>
      </c>
      <c r="D311" s="98" t="s">
        <v>125</v>
      </c>
      <c r="E311" s="98" t="s">
        <v>26</v>
      </c>
      <c r="F311" s="98" t="s">
        <v>166</v>
      </c>
      <c r="G311" s="98" t="s">
        <v>908</v>
      </c>
      <c r="H311" s="99">
        <v>5210</v>
      </c>
      <c r="I311" s="97">
        <v>4</v>
      </c>
      <c r="J311" s="100">
        <f>อุดรธานี!F122</f>
        <v>403940.38</v>
      </c>
      <c r="K311" s="101">
        <f>อุดรธานี!AO122</f>
        <v>513397.63</v>
      </c>
      <c r="L311" s="101">
        <f>อุดรธานี!AP122</f>
        <v>3284780.7199999997</v>
      </c>
      <c r="M311" s="101">
        <f>อุดรธานี!AQ122</f>
        <v>2931275.3000000003</v>
      </c>
      <c r="N311" s="98"/>
      <c r="O311" s="98"/>
      <c r="P311" s="98"/>
      <c r="Q311" s="90">
        <f t="shared" si="10"/>
        <v>353505.41999999946</v>
      </c>
      <c r="R311" s="91">
        <f t="shared" si="11"/>
        <v>630.47614587332043</v>
      </c>
    </row>
    <row r="312" spans="1:18" ht="24.6" customHeight="1" x14ac:dyDescent="0.7">
      <c r="A312" s="97">
        <v>4</v>
      </c>
      <c r="B312" s="98" t="s">
        <v>50</v>
      </c>
      <c r="C312" s="98" t="s">
        <v>25</v>
      </c>
      <c r="D312" s="98" t="s">
        <v>125</v>
      </c>
      <c r="E312" s="98" t="s">
        <v>26</v>
      </c>
      <c r="F312" s="98" t="s">
        <v>166</v>
      </c>
      <c r="G312" s="98" t="s">
        <v>909</v>
      </c>
      <c r="H312" s="99">
        <v>1442</v>
      </c>
      <c r="I312" s="97">
        <v>1</v>
      </c>
      <c r="J312" s="100">
        <f>อุดรธานี!F123</f>
        <v>288791.69</v>
      </c>
      <c r="K312" s="101">
        <f>อุดรธานี!AO123</f>
        <v>359041.61</v>
      </c>
      <c r="L312" s="101">
        <f>อุดรธานี!AP123</f>
        <v>922855.93</v>
      </c>
      <c r="M312" s="101">
        <f>อุดรธานี!AQ123</f>
        <v>597598.6</v>
      </c>
      <c r="N312" s="98"/>
      <c r="O312" s="98"/>
      <c r="P312" s="98"/>
      <c r="Q312" s="90">
        <f t="shared" si="10"/>
        <v>325257.33000000007</v>
      </c>
      <c r="R312" s="91">
        <f t="shared" si="11"/>
        <v>639.98330790568662</v>
      </c>
    </row>
    <row r="313" spans="1:18" ht="24.6" customHeight="1" x14ac:dyDescent="0.7">
      <c r="A313" s="97">
        <v>5</v>
      </c>
      <c r="B313" s="98" t="s">
        <v>50</v>
      </c>
      <c r="C313" s="98" t="s">
        <v>25</v>
      </c>
      <c r="D313" s="98" t="s">
        <v>125</v>
      </c>
      <c r="E313" s="98" t="s">
        <v>26</v>
      </c>
      <c r="F313" s="98" t="s">
        <v>166</v>
      </c>
      <c r="G313" s="98" t="s">
        <v>910</v>
      </c>
      <c r="H313" s="99">
        <v>2818</v>
      </c>
      <c r="I313" s="97">
        <v>2</v>
      </c>
      <c r="J313" s="100">
        <f>อุดรธานี!F124</f>
        <v>481473.68</v>
      </c>
      <c r="K313" s="101">
        <f>อุดรธานี!AO124</f>
        <v>596112.04999999993</v>
      </c>
      <c r="L313" s="101">
        <f>อุดรธานี!AP124</f>
        <v>2164038.56</v>
      </c>
      <c r="M313" s="101">
        <f>อุดรธานี!AQ124</f>
        <v>1701124.8699999999</v>
      </c>
      <c r="N313" s="98"/>
      <c r="O313" s="98"/>
      <c r="P313" s="98"/>
      <c r="Q313" s="90">
        <f t="shared" si="10"/>
        <v>462913.69000000018</v>
      </c>
      <c r="R313" s="91">
        <f t="shared" si="11"/>
        <v>767.93419446415896</v>
      </c>
    </row>
    <row r="314" spans="1:18" ht="24.6" customHeight="1" x14ac:dyDescent="0.7">
      <c r="A314" s="97">
        <v>6</v>
      </c>
      <c r="B314" s="98" t="s">
        <v>50</v>
      </c>
      <c r="C314" s="98" t="s">
        <v>25</v>
      </c>
      <c r="D314" s="98" t="s">
        <v>125</v>
      </c>
      <c r="E314" s="98" t="s">
        <v>26</v>
      </c>
      <c r="F314" s="98" t="s">
        <v>166</v>
      </c>
      <c r="G314" s="98" t="s">
        <v>911</v>
      </c>
      <c r="H314" s="99">
        <v>4638</v>
      </c>
      <c r="I314" s="97">
        <v>4</v>
      </c>
      <c r="J314" s="100">
        <f>อุดรธานี!F125</f>
        <v>763577.63</v>
      </c>
      <c r="K314" s="101">
        <f>อุดรธานี!AO125</f>
        <v>896508.77</v>
      </c>
      <c r="L314" s="101">
        <f>อุดรธานี!AP125</f>
        <v>3526742.4800000004</v>
      </c>
      <c r="M314" s="101">
        <f>อุดรธานี!AQ125</f>
        <v>3140465.3599999994</v>
      </c>
      <c r="N314" s="98"/>
      <c r="O314" s="98"/>
      <c r="P314" s="98"/>
      <c r="Q314" s="90">
        <f t="shared" si="10"/>
        <v>386277.12000000104</v>
      </c>
      <c r="R314" s="91">
        <f t="shared" si="11"/>
        <v>760.40156964208722</v>
      </c>
    </row>
    <row r="315" spans="1:18" ht="24.6" customHeight="1" x14ac:dyDescent="0.7">
      <c r="A315" s="97">
        <v>7</v>
      </c>
      <c r="B315" s="98" t="s">
        <v>50</v>
      </c>
      <c r="C315" s="98" t="s">
        <v>25</v>
      </c>
      <c r="D315" s="98" t="s">
        <v>125</v>
      </c>
      <c r="E315" s="98" t="s">
        <v>26</v>
      </c>
      <c r="F315" s="98" t="s">
        <v>166</v>
      </c>
      <c r="G315" s="98" t="s">
        <v>912</v>
      </c>
      <c r="H315" s="99">
        <v>3664</v>
      </c>
      <c r="I315" s="97">
        <v>3</v>
      </c>
      <c r="J315" s="100">
        <f>อุดรธานี!F126</f>
        <v>1173323.94</v>
      </c>
      <c r="K315" s="101">
        <f>อุดรธานี!AO126</f>
        <v>1264285.68</v>
      </c>
      <c r="L315" s="101">
        <f>อุดรธานี!AP126</f>
        <v>2266172.91</v>
      </c>
      <c r="M315" s="101">
        <f>อุดรธานี!AQ126</f>
        <v>1775280.55</v>
      </c>
      <c r="N315" s="98"/>
      <c r="O315" s="98"/>
      <c r="P315" s="98"/>
      <c r="Q315" s="90">
        <f t="shared" si="10"/>
        <v>490892.3600000001</v>
      </c>
      <c r="R315" s="91">
        <f t="shared" si="11"/>
        <v>618.4969732532752</v>
      </c>
    </row>
    <row r="316" spans="1:18" ht="24.6" customHeight="1" x14ac:dyDescent="0.7">
      <c r="A316" s="97">
        <v>8</v>
      </c>
      <c r="B316" s="98" t="s">
        <v>50</v>
      </c>
      <c r="C316" s="98" t="s">
        <v>25</v>
      </c>
      <c r="D316" s="98" t="s">
        <v>125</v>
      </c>
      <c r="E316" s="98" t="s">
        <v>26</v>
      </c>
      <c r="F316" s="98" t="s">
        <v>166</v>
      </c>
      <c r="G316" s="98" t="s">
        <v>913</v>
      </c>
      <c r="H316" s="99">
        <v>4102</v>
      </c>
      <c r="I316" s="97">
        <v>3</v>
      </c>
      <c r="J316" s="100">
        <f>อุดรธานี!F127</f>
        <v>191801.3</v>
      </c>
      <c r="K316" s="101">
        <f>อุดรธานี!AO127</f>
        <v>261017.49</v>
      </c>
      <c r="L316" s="101">
        <f>อุดรธานี!AP127</f>
        <v>2770040.91</v>
      </c>
      <c r="M316" s="101">
        <f>อุดรธานี!AQ127</f>
        <v>2610077.7400000002</v>
      </c>
      <c r="N316" s="98"/>
      <c r="O316" s="98"/>
      <c r="P316" s="98"/>
      <c r="Q316" s="90">
        <f t="shared" si="10"/>
        <v>159963.16999999993</v>
      </c>
      <c r="R316" s="91">
        <f t="shared" si="11"/>
        <v>675.29032423208196</v>
      </c>
    </row>
    <row r="317" spans="1:18" ht="24.6" customHeight="1" x14ac:dyDescent="0.7">
      <c r="A317" s="97">
        <v>9</v>
      </c>
      <c r="B317" s="98" t="s">
        <v>50</v>
      </c>
      <c r="C317" s="98" t="s">
        <v>25</v>
      </c>
      <c r="D317" s="98" t="s">
        <v>125</v>
      </c>
      <c r="E317" s="98" t="s">
        <v>26</v>
      </c>
      <c r="F317" s="98" t="s">
        <v>166</v>
      </c>
      <c r="G317" s="98" t="s">
        <v>914</v>
      </c>
      <c r="H317" s="99">
        <v>1926</v>
      </c>
      <c r="I317" s="97">
        <v>2</v>
      </c>
      <c r="J317" s="100">
        <f>อุดรธานี!F128</f>
        <v>1129031.31</v>
      </c>
      <c r="K317" s="101">
        <f>อุดรธานี!AO128</f>
        <v>1003360.9300000002</v>
      </c>
      <c r="L317" s="101">
        <f>อุดรธานี!AP128</f>
        <v>1885771.74</v>
      </c>
      <c r="M317" s="101">
        <f>อุดรธานี!AQ128</f>
        <v>1660570.67</v>
      </c>
      <c r="N317" s="98"/>
      <c r="O317" s="98"/>
      <c r="P317" s="98"/>
      <c r="Q317" s="90">
        <f t="shared" si="10"/>
        <v>225201.07000000007</v>
      </c>
      <c r="R317" s="91">
        <f t="shared" si="11"/>
        <v>979.1130529595016</v>
      </c>
    </row>
    <row r="318" spans="1:18" ht="24.6" customHeight="1" x14ac:dyDescent="0.7">
      <c r="A318" s="97">
        <v>10</v>
      </c>
      <c r="B318" s="98" t="s">
        <v>50</v>
      </c>
      <c r="C318" s="98" t="s">
        <v>25</v>
      </c>
      <c r="D318" s="98" t="s">
        <v>125</v>
      </c>
      <c r="E318" s="98" t="s">
        <v>26</v>
      </c>
      <c r="F318" s="98" t="s">
        <v>166</v>
      </c>
      <c r="G318" s="98" t="s">
        <v>915</v>
      </c>
      <c r="H318" s="99">
        <v>2908</v>
      </c>
      <c r="I318" s="97">
        <v>2</v>
      </c>
      <c r="J318" s="100">
        <f>อุดรธานี!F129</f>
        <v>469175.25</v>
      </c>
      <c r="K318" s="101">
        <f>อุดรธานี!AO129</f>
        <v>735987.38</v>
      </c>
      <c r="L318" s="101">
        <f>อุดรธานี!AP129</f>
        <v>2233522.2999999998</v>
      </c>
      <c r="M318" s="101">
        <f>อุดรธานี!AQ129</f>
        <v>1690716.95</v>
      </c>
      <c r="N318" s="98"/>
      <c r="O318" s="98"/>
      <c r="P318" s="98"/>
      <c r="Q318" s="90">
        <f t="shared" si="10"/>
        <v>542805.34999999986</v>
      </c>
      <c r="R318" s="91">
        <f t="shared" si="11"/>
        <v>768.06131361760652</v>
      </c>
    </row>
    <row r="319" spans="1:18" ht="24.6" customHeight="1" x14ac:dyDescent="0.7">
      <c r="A319" s="97">
        <v>11</v>
      </c>
      <c r="B319" s="98" t="s">
        <v>50</v>
      </c>
      <c r="C319" s="98" t="s">
        <v>25</v>
      </c>
      <c r="D319" s="98" t="s">
        <v>125</v>
      </c>
      <c r="E319" s="98" t="s">
        <v>26</v>
      </c>
      <c r="F319" s="98" t="s">
        <v>166</v>
      </c>
      <c r="G319" s="98" t="s">
        <v>916</v>
      </c>
      <c r="H319" s="99">
        <v>3030</v>
      </c>
      <c r="I319" s="97">
        <v>3</v>
      </c>
      <c r="J319" s="100">
        <f>อุดรธานี!F130</f>
        <v>125781.71</v>
      </c>
      <c r="K319" s="101">
        <f>อุดรธานี!AO130</f>
        <v>97497.82</v>
      </c>
      <c r="L319" s="101">
        <f>อุดรธานี!AP130</f>
        <v>1803315.94</v>
      </c>
      <c r="M319" s="101">
        <f>อุดรธานี!AQ130</f>
        <v>1747439.85</v>
      </c>
      <c r="N319" s="98"/>
      <c r="O319" s="98"/>
      <c r="P319" s="98"/>
      <c r="Q319" s="90">
        <f t="shared" si="10"/>
        <v>55876.089999999851</v>
      </c>
      <c r="R319" s="91">
        <f t="shared" si="11"/>
        <v>595.15377557755778</v>
      </c>
    </row>
    <row r="320" spans="1:18" s="109" customFormat="1" ht="24.6" customHeight="1" x14ac:dyDescent="0.7">
      <c r="A320" s="103">
        <v>10</v>
      </c>
      <c r="B320" s="104" t="s">
        <v>50</v>
      </c>
      <c r="C320" s="104"/>
      <c r="D320" s="104"/>
      <c r="E320" s="104" t="s">
        <v>63</v>
      </c>
      <c r="F320" s="104"/>
      <c r="G320" s="104" t="s">
        <v>313</v>
      </c>
      <c r="H320" s="110">
        <f>SUM(H309:H319)</f>
        <v>35704</v>
      </c>
      <c r="I320" s="103"/>
      <c r="J320" s="106">
        <f>SUM(J309:J319)</f>
        <v>5415150.9399999995</v>
      </c>
      <c r="K320" s="106">
        <f>SUM(K309:K319)</f>
        <v>6239731.5499999998</v>
      </c>
      <c r="L320" s="106">
        <f>SUM(L309:L319)</f>
        <v>23982572.629999999</v>
      </c>
      <c r="M320" s="106">
        <f>SUM(M309:M319)</f>
        <v>20990119.93</v>
      </c>
      <c r="N320" s="104">
        <v>10</v>
      </c>
      <c r="O320" s="104">
        <v>10</v>
      </c>
      <c r="P320" s="104">
        <f>N320-O320</f>
        <v>0</v>
      </c>
      <c r="Q320" s="107">
        <f t="shared" si="10"/>
        <v>2992452.6999999993</v>
      </c>
      <c r="R320" s="108">
        <f>L320/H320</f>
        <v>671.70548481962805</v>
      </c>
    </row>
    <row r="321" spans="1:18" ht="24.6" customHeight="1" x14ac:dyDescent="0.7">
      <c r="A321" s="97">
        <v>1</v>
      </c>
      <c r="B321" s="98" t="s">
        <v>50</v>
      </c>
      <c r="C321" s="98" t="s">
        <v>314</v>
      </c>
      <c r="D321" s="98" t="s">
        <v>144</v>
      </c>
      <c r="E321" s="98" t="s">
        <v>35</v>
      </c>
      <c r="F321" s="98" t="s">
        <v>315</v>
      </c>
      <c r="G321" s="98" t="s">
        <v>316</v>
      </c>
      <c r="H321" s="99"/>
      <c r="I321" s="97"/>
      <c r="J321" s="100"/>
      <c r="K321" s="101"/>
      <c r="L321" s="102"/>
      <c r="M321" s="102"/>
      <c r="N321" s="98"/>
      <c r="O321" s="98"/>
      <c r="P321" s="98"/>
    </row>
    <row r="322" spans="1:18" ht="24.6" customHeight="1" x14ac:dyDescent="0.7">
      <c r="A322" s="97">
        <v>2</v>
      </c>
      <c r="B322" s="98" t="s">
        <v>50</v>
      </c>
      <c r="C322" s="98" t="s">
        <v>314</v>
      </c>
      <c r="D322" s="98" t="s">
        <v>144</v>
      </c>
      <c r="E322" s="98" t="s">
        <v>35</v>
      </c>
      <c r="F322" s="98" t="s">
        <v>166</v>
      </c>
      <c r="G322" s="98" t="s">
        <v>917</v>
      </c>
      <c r="H322" s="99">
        <v>8840</v>
      </c>
      <c r="I322" s="97">
        <v>5</v>
      </c>
      <c r="J322" s="100">
        <f>อุดรธานี!F131</f>
        <v>620981.98</v>
      </c>
      <c r="K322" s="101">
        <f>อุดรธานี!AO131</f>
        <v>1187574.5</v>
      </c>
      <c r="L322" s="101">
        <f>อุดรธานี!AP131</f>
        <v>4020312.45</v>
      </c>
      <c r="M322" s="101">
        <f>อุดรธานี!AQ131</f>
        <v>2938111.8</v>
      </c>
      <c r="N322" s="98"/>
      <c r="O322" s="98"/>
      <c r="P322" s="98"/>
      <c r="Q322" s="90">
        <f t="shared" si="10"/>
        <v>1082200.6500000004</v>
      </c>
      <c r="R322" s="91">
        <f t="shared" si="11"/>
        <v>454.78647624434393</v>
      </c>
    </row>
    <row r="323" spans="1:18" ht="24.6" customHeight="1" x14ac:dyDescent="0.7">
      <c r="A323" s="97">
        <v>3</v>
      </c>
      <c r="B323" s="98" t="s">
        <v>50</v>
      </c>
      <c r="C323" s="98" t="s">
        <v>314</v>
      </c>
      <c r="D323" s="98" t="s">
        <v>144</v>
      </c>
      <c r="E323" s="98" t="s">
        <v>35</v>
      </c>
      <c r="F323" s="98" t="s">
        <v>166</v>
      </c>
      <c r="G323" s="98" t="s">
        <v>918</v>
      </c>
      <c r="H323" s="99">
        <v>4792</v>
      </c>
      <c r="I323" s="97">
        <v>4</v>
      </c>
      <c r="J323" s="100">
        <f>อุดรธานี!F132</f>
        <v>351119.63</v>
      </c>
      <c r="K323" s="101">
        <f>อุดรธานี!AO132</f>
        <v>1035528</v>
      </c>
      <c r="L323" s="101">
        <f>อุดรธานี!AP132</f>
        <v>3329928.23</v>
      </c>
      <c r="M323" s="101">
        <f>อุดรธานี!AQ132</f>
        <v>2708024.07</v>
      </c>
      <c r="N323" s="98"/>
      <c r="O323" s="98"/>
      <c r="P323" s="98"/>
      <c r="Q323" s="90">
        <f t="shared" si="10"/>
        <v>621904.16000000015</v>
      </c>
      <c r="R323" s="91">
        <f t="shared" si="11"/>
        <v>694.89320325542576</v>
      </c>
    </row>
    <row r="324" spans="1:18" ht="24.6" customHeight="1" x14ac:dyDescent="0.7">
      <c r="A324" s="97">
        <v>4</v>
      </c>
      <c r="B324" s="98" t="s">
        <v>50</v>
      </c>
      <c r="C324" s="98" t="s">
        <v>314</v>
      </c>
      <c r="D324" s="98" t="s">
        <v>144</v>
      </c>
      <c r="E324" s="98" t="s">
        <v>35</v>
      </c>
      <c r="F324" s="98" t="s">
        <v>166</v>
      </c>
      <c r="G324" s="98" t="s">
        <v>919</v>
      </c>
      <c r="H324" s="99">
        <v>8494</v>
      </c>
      <c r="I324" s="97">
        <v>5</v>
      </c>
      <c r="J324" s="100">
        <f>อุดรธานี!F133</f>
        <v>736381.65</v>
      </c>
      <c r="K324" s="101">
        <f>อุดรธานี!AO133</f>
        <v>1178692.22</v>
      </c>
      <c r="L324" s="101">
        <f>อุดรธานี!AP133</f>
        <v>5893948.6900000004</v>
      </c>
      <c r="M324" s="101">
        <f>อุดรธานี!AQ133</f>
        <v>4733289.040000001</v>
      </c>
      <c r="N324" s="98"/>
      <c r="O324" s="98"/>
      <c r="P324" s="98"/>
      <c r="Q324" s="90">
        <f t="shared" si="10"/>
        <v>1160659.6499999994</v>
      </c>
      <c r="R324" s="91">
        <f t="shared" si="11"/>
        <v>693.89553684954092</v>
      </c>
    </row>
    <row r="325" spans="1:18" ht="24.6" customHeight="1" x14ac:dyDescent="0.7">
      <c r="A325" s="97">
        <v>5</v>
      </c>
      <c r="B325" s="98" t="s">
        <v>50</v>
      </c>
      <c r="C325" s="98" t="s">
        <v>314</v>
      </c>
      <c r="D325" s="98" t="s">
        <v>144</v>
      </c>
      <c r="E325" s="98" t="s">
        <v>35</v>
      </c>
      <c r="F325" s="98" t="s">
        <v>166</v>
      </c>
      <c r="G325" s="98" t="s">
        <v>920</v>
      </c>
      <c r="H325" s="99">
        <v>6351</v>
      </c>
      <c r="I325" s="97">
        <v>5</v>
      </c>
      <c r="J325" s="100">
        <f>อุดรธานี!F134</f>
        <v>751304.28</v>
      </c>
      <c r="K325" s="101">
        <f>อุดรธานี!AO134</f>
        <v>1051128.76</v>
      </c>
      <c r="L325" s="101">
        <f>อุดรธานี!AP134</f>
        <v>3775253.15</v>
      </c>
      <c r="M325" s="101">
        <f>อุดรธานี!AQ134</f>
        <v>3223742.9</v>
      </c>
      <c r="N325" s="98"/>
      <c r="O325" s="98"/>
      <c r="P325" s="98"/>
      <c r="Q325" s="90">
        <f t="shared" ref="Q325:Q388" si="12">L325-M325</f>
        <v>551510.25</v>
      </c>
      <c r="R325" s="91">
        <f t="shared" ref="R325:R388" si="13">L325/H325</f>
        <v>594.43444339474092</v>
      </c>
    </row>
    <row r="326" spans="1:18" ht="24.6" customHeight="1" x14ac:dyDescent="0.7">
      <c r="A326" s="97">
        <v>6</v>
      </c>
      <c r="B326" s="98" t="s">
        <v>50</v>
      </c>
      <c r="C326" s="98" t="s">
        <v>314</v>
      </c>
      <c r="D326" s="98" t="s">
        <v>144</v>
      </c>
      <c r="E326" s="98" t="s">
        <v>35</v>
      </c>
      <c r="F326" s="98" t="s">
        <v>166</v>
      </c>
      <c r="G326" s="98" t="s">
        <v>921</v>
      </c>
      <c r="H326" s="99">
        <v>3830</v>
      </c>
      <c r="I326" s="97">
        <v>3</v>
      </c>
      <c r="J326" s="100">
        <f>อุดรธานี!F135</f>
        <v>943425.76</v>
      </c>
      <c r="K326" s="101">
        <f>อุดรธานี!AO135</f>
        <v>1128029.3599999999</v>
      </c>
      <c r="L326" s="101">
        <f>อุดรธานี!AP135</f>
        <v>2999242.92</v>
      </c>
      <c r="M326" s="101">
        <f>อุดรธานี!AQ135</f>
        <v>2470196.25</v>
      </c>
      <c r="N326" s="98"/>
      <c r="O326" s="98"/>
      <c r="P326" s="98"/>
      <c r="Q326" s="90">
        <f t="shared" si="12"/>
        <v>529046.66999999993</v>
      </c>
      <c r="R326" s="91">
        <f t="shared" si="13"/>
        <v>783.09214621409922</v>
      </c>
    </row>
    <row r="327" spans="1:18" ht="24.6" customHeight="1" x14ac:dyDescent="0.7">
      <c r="A327" s="97">
        <v>7</v>
      </c>
      <c r="B327" s="98" t="s">
        <v>50</v>
      </c>
      <c r="C327" s="98" t="s">
        <v>314</v>
      </c>
      <c r="D327" s="98" t="s">
        <v>144</v>
      </c>
      <c r="E327" s="98" t="s">
        <v>35</v>
      </c>
      <c r="F327" s="98" t="s">
        <v>166</v>
      </c>
      <c r="G327" s="98" t="s">
        <v>922</v>
      </c>
      <c r="H327" s="99">
        <v>7121</v>
      </c>
      <c r="I327" s="97">
        <v>5</v>
      </c>
      <c r="J327" s="100">
        <f>อุดรธานี!F136</f>
        <v>682642.31</v>
      </c>
      <c r="K327" s="101">
        <f>อุดรธานี!AO136</f>
        <v>1628315.33</v>
      </c>
      <c r="L327" s="101">
        <f>อุดรธานี!AP136</f>
        <v>4485167.1899999995</v>
      </c>
      <c r="M327" s="101">
        <f>อุดรธานี!AQ136</f>
        <v>4002810.71</v>
      </c>
      <c r="N327" s="98"/>
      <c r="O327" s="98"/>
      <c r="P327" s="98"/>
      <c r="Q327" s="90">
        <f t="shared" si="12"/>
        <v>482356.47999999952</v>
      </c>
      <c r="R327" s="91">
        <f t="shared" si="13"/>
        <v>629.85074989467762</v>
      </c>
    </row>
    <row r="328" spans="1:18" ht="24.6" customHeight="1" x14ac:dyDescent="0.7">
      <c r="A328" s="97">
        <v>8</v>
      </c>
      <c r="B328" s="98" t="s">
        <v>50</v>
      </c>
      <c r="C328" s="98" t="s">
        <v>314</v>
      </c>
      <c r="D328" s="98" t="s">
        <v>144</v>
      </c>
      <c r="E328" s="98" t="s">
        <v>35</v>
      </c>
      <c r="F328" s="98" t="s">
        <v>166</v>
      </c>
      <c r="G328" s="98" t="s">
        <v>923</v>
      </c>
      <c r="H328" s="99">
        <v>3156</v>
      </c>
      <c r="I328" s="97">
        <v>3</v>
      </c>
      <c r="J328" s="100">
        <f>อุดรธานี!F137</f>
        <v>502198.74</v>
      </c>
      <c r="K328" s="101">
        <f>อุดรธานี!AO137</f>
        <v>725281.55</v>
      </c>
      <c r="L328" s="101">
        <f>อุดรธานี!AP137</f>
        <v>3503144.66</v>
      </c>
      <c r="M328" s="101">
        <f>อุดรธานี!AQ137</f>
        <v>3034103.7600000002</v>
      </c>
      <c r="N328" s="98"/>
      <c r="O328" s="98"/>
      <c r="P328" s="98"/>
      <c r="Q328" s="90">
        <f t="shared" si="12"/>
        <v>469040.89999999991</v>
      </c>
      <c r="R328" s="91">
        <f t="shared" si="13"/>
        <v>1109.9951394169836</v>
      </c>
    </row>
    <row r="329" spans="1:18" ht="24.6" customHeight="1" x14ac:dyDescent="0.7">
      <c r="A329" s="97">
        <v>9</v>
      </c>
      <c r="B329" s="98" t="s">
        <v>50</v>
      </c>
      <c r="C329" s="98" t="s">
        <v>314</v>
      </c>
      <c r="D329" s="98" t="s">
        <v>144</v>
      </c>
      <c r="E329" s="98" t="s">
        <v>35</v>
      </c>
      <c r="F329" s="98" t="s">
        <v>166</v>
      </c>
      <c r="G329" s="98" t="s">
        <v>924</v>
      </c>
      <c r="H329" s="99">
        <v>3445</v>
      </c>
      <c r="I329" s="97">
        <v>3</v>
      </c>
      <c r="J329" s="100">
        <f>อุดรธานี!F138</f>
        <v>448314.99</v>
      </c>
      <c r="K329" s="101">
        <f>อุดรธานี!AO138</f>
        <v>712313.2</v>
      </c>
      <c r="L329" s="101">
        <f>อุดรธานี!AP138</f>
        <v>3048194.54</v>
      </c>
      <c r="M329" s="101">
        <f>อุดรธานี!AQ138</f>
        <v>2731216.64</v>
      </c>
      <c r="N329" s="98"/>
      <c r="O329" s="98"/>
      <c r="P329" s="98"/>
      <c r="Q329" s="90">
        <f t="shared" si="12"/>
        <v>316977.89999999991</v>
      </c>
      <c r="R329" s="91">
        <f t="shared" si="13"/>
        <v>884.81699274310597</v>
      </c>
    </row>
    <row r="330" spans="1:18" ht="24.6" customHeight="1" x14ac:dyDescent="0.7">
      <c r="A330" s="97">
        <v>10</v>
      </c>
      <c r="B330" s="98" t="s">
        <v>50</v>
      </c>
      <c r="C330" s="98" t="s">
        <v>314</v>
      </c>
      <c r="D330" s="98" t="s">
        <v>144</v>
      </c>
      <c r="E330" s="98" t="s">
        <v>35</v>
      </c>
      <c r="F330" s="98" t="s">
        <v>166</v>
      </c>
      <c r="G330" s="98" t="s">
        <v>925</v>
      </c>
      <c r="H330" s="99">
        <v>7922</v>
      </c>
      <c r="I330" s="97">
        <v>5</v>
      </c>
      <c r="J330" s="100">
        <f>อุดรธานี!F139</f>
        <v>184245.43</v>
      </c>
      <c r="K330" s="101">
        <f>อุดรธานี!AO139</f>
        <v>695304.07</v>
      </c>
      <c r="L330" s="101">
        <f>อุดรธานี!AP139</f>
        <v>4774694.91</v>
      </c>
      <c r="M330" s="101">
        <f>อุดรธานี!AQ139</f>
        <v>4131068.37</v>
      </c>
      <c r="N330" s="98"/>
      <c r="O330" s="98"/>
      <c r="P330" s="98"/>
      <c r="Q330" s="90">
        <f t="shared" si="12"/>
        <v>643626.54</v>
      </c>
      <c r="R330" s="91">
        <f t="shared" si="13"/>
        <v>602.71331860641249</v>
      </c>
    </row>
    <row r="331" spans="1:18" ht="24.6" customHeight="1" x14ac:dyDescent="0.7">
      <c r="A331" s="97">
        <v>11</v>
      </c>
      <c r="B331" s="98" t="s">
        <v>50</v>
      </c>
      <c r="C331" s="98" t="s">
        <v>314</v>
      </c>
      <c r="D331" s="98" t="s">
        <v>144</v>
      </c>
      <c r="E331" s="98" t="s">
        <v>35</v>
      </c>
      <c r="F331" s="98" t="s">
        <v>166</v>
      </c>
      <c r="G331" s="98" t="s">
        <v>926</v>
      </c>
      <c r="H331" s="99">
        <v>4222</v>
      </c>
      <c r="I331" s="97">
        <v>3</v>
      </c>
      <c r="J331" s="100">
        <f>อุดรธานี!F140</f>
        <v>642654.38</v>
      </c>
      <c r="K331" s="101">
        <f>อุดรธานี!AO140</f>
        <v>1185081.22</v>
      </c>
      <c r="L331" s="101">
        <f>อุดรธานี!AP140</f>
        <v>5999947.1499999994</v>
      </c>
      <c r="M331" s="101">
        <f>อุดรธานี!AQ140</f>
        <v>5350268.5600000005</v>
      </c>
      <c r="N331" s="98"/>
      <c r="O331" s="98"/>
      <c r="P331" s="98"/>
      <c r="Q331" s="90">
        <f t="shared" si="12"/>
        <v>649678.58999999892</v>
      </c>
      <c r="R331" s="91">
        <f t="shared" si="13"/>
        <v>1421.1149099952627</v>
      </c>
    </row>
    <row r="332" spans="1:18" ht="24.6" customHeight="1" x14ac:dyDescent="0.7">
      <c r="A332" s="97">
        <v>12</v>
      </c>
      <c r="B332" s="98" t="s">
        <v>50</v>
      </c>
      <c r="C332" s="98" t="s">
        <v>314</v>
      </c>
      <c r="D332" s="98" t="s">
        <v>144</v>
      </c>
      <c r="E332" s="98" t="s">
        <v>35</v>
      </c>
      <c r="F332" s="98" t="s">
        <v>166</v>
      </c>
      <c r="G332" s="98" t="s">
        <v>927</v>
      </c>
      <c r="H332" s="99">
        <v>4359</v>
      </c>
      <c r="I332" s="97">
        <v>3</v>
      </c>
      <c r="J332" s="100">
        <f>อุดรธานี!F141</f>
        <v>481379.66</v>
      </c>
      <c r="K332" s="101">
        <f>อุดรธานี!AO141</f>
        <v>593402.82999999996</v>
      </c>
      <c r="L332" s="101">
        <f>อุดรธานี!AP141</f>
        <v>4156169.6900000004</v>
      </c>
      <c r="M332" s="101">
        <f>อุดรธานี!AQ141</f>
        <v>3471239.93</v>
      </c>
      <c r="N332" s="98"/>
      <c r="O332" s="98"/>
      <c r="P332" s="98"/>
      <c r="Q332" s="90">
        <f t="shared" si="12"/>
        <v>684929.76000000024</v>
      </c>
      <c r="R332" s="91">
        <f t="shared" si="13"/>
        <v>953.46861436109214</v>
      </c>
    </row>
    <row r="333" spans="1:18" ht="24.6" customHeight="1" x14ac:dyDescent="0.7">
      <c r="A333" s="97">
        <v>13</v>
      </c>
      <c r="B333" s="98" t="s">
        <v>50</v>
      </c>
      <c r="C333" s="98" t="s">
        <v>314</v>
      </c>
      <c r="D333" s="98" t="s">
        <v>144</v>
      </c>
      <c r="E333" s="98" t="s">
        <v>35</v>
      </c>
      <c r="F333" s="98" t="s">
        <v>166</v>
      </c>
      <c r="G333" s="98" t="s">
        <v>928</v>
      </c>
      <c r="H333" s="99">
        <v>4175</v>
      </c>
      <c r="I333" s="97">
        <v>3</v>
      </c>
      <c r="J333" s="100">
        <f>อุดรธานี!F142</f>
        <v>600752.01</v>
      </c>
      <c r="K333" s="101">
        <f>อุดรธานี!AO142</f>
        <v>995555.64</v>
      </c>
      <c r="L333" s="101">
        <f>อุดรธานี!AP142</f>
        <v>3280243.19</v>
      </c>
      <c r="M333" s="101">
        <f>อุดรธานี!AQ142</f>
        <v>2583629</v>
      </c>
      <c r="N333" s="98"/>
      <c r="O333" s="98"/>
      <c r="P333" s="98"/>
      <c r="Q333" s="90">
        <f t="shared" si="12"/>
        <v>696614.19</v>
      </c>
      <c r="R333" s="91">
        <f t="shared" si="13"/>
        <v>785.68699161676648</v>
      </c>
    </row>
    <row r="334" spans="1:18" ht="24.6" customHeight="1" x14ac:dyDescent="0.7">
      <c r="A334" s="97">
        <v>14</v>
      </c>
      <c r="B334" s="98" t="s">
        <v>50</v>
      </c>
      <c r="C334" s="98" t="s">
        <v>314</v>
      </c>
      <c r="D334" s="98" t="s">
        <v>144</v>
      </c>
      <c r="E334" s="98" t="s">
        <v>35</v>
      </c>
      <c r="F334" s="98" t="s">
        <v>166</v>
      </c>
      <c r="G334" s="98" t="s">
        <v>929</v>
      </c>
      <c r="H334" s="99">
        <v>2620</v>
      </c>
      <c r="I334" s="97">
        <v>2</v>
      </c>
      <c r="J334" s="100">
        <f>อุดรธานี!F143</f>
        <v>257288.28</v>
      </c>
      <c r="K334" s="101">
        <f>อุดรธานี!AO143</f>
        <v>517830.03</v>
      </c>
      <c r="L334" s="101">
        <f>อุดรธานี!AP143</f>
        <v>2475965.3200000003</v>
      </c>
      <c r="M334" s="101">
        <f>อุดรธานี!AQ143</f>
        <v>2090096.49</v>
      </c>
      <c r="N334" s="98"/>
      <c r="O334" s="98"/>
      <c r="P334" s="98"/>
      <c r="Q334" s="90">
        <f t="shared" si="12"/>
        <v>385868.83000000031</v>
      </c>
      <c r="R334" s="91">
        <f t="shared" si="13"/>
        <v>945.02493129771005</v>
      </c>
    </row>
    <row r="335" spans="1:18" ht="24.6" customHeight="1" x14ac:dyDescent="0.7">
      <c r="A335" s="97">
        <v>15</v>
      </c>
      <c r="B335" s="98" t="s">
        <v>50</v>
      </c>
      <c r="C335" s="98" t="s">
        <v>314</v>
      </c>
      <c r="D335" s="98" t="s">
        <v>144</v>
      </c>
      <c r="E335" s="98" t="s">
        <v>35</v>
      </c>
      <c r="F335" s="98" t="s">
        <v>166</v>
      </c>
      <c r="G335" s="98" t="s">
        <v>930</v>
      </c>
      <c r="H335" s="99">
        <v>5100</v>
      </c>
      <c r="I335" s="97">
        <v>4</v>
      </c>
      <c r="J335" s="100">
        <f>อุดรธานี!F144</f>
        <v>119105.36</v>
      </c>
      <c r="K335" s="101">
        <f>อุดรธานี!AO144</f>
        <v>877486.12000000011</v>
      </c>
      <c r="L335" s="101">
        <f>อุดรธานี!AP144</f>
        <v>4242769.49</v>
      </c>
      <c r="M335" s="101">
        <f>อุดรธานี!AQ144</f>
        <v>3650631.9499999997</v>
      </c>
      <c r="N335" s="98"/>
      <c r="O335" s="98"/>
      <c r="P335" s="98"/>
      <c r="Q335" s="90">
        <f t="shared" si="12"/>
        <v>592137.5400000005</v>
      </c>
      <c r="R335" s="91">
        <f t="shared" si="13"/>
        <v>831.91558627450979</v>
      </c>
    </row>
    <row r="336" spans="1:18" ht="24.6" customHeight="1" x14ac:dyDescent="0.7">
      <c r="A336" s="97">
        <v>16</v>
      </c>
      <c r="B336" s="98" t="s">
        <v>50</v>
      </c>
      <c r="C336" s="98" t="s">
        <v>314</v>
      </c>
      <c r="D336" s="98" t="s">
        <v>144</v>
      </c>
      <c r="E336" s="98" t="s">
        <v>35</v>
      </c>
      <c r="F336" s="98" t="s">
        <v>166</v>
      </c>
      <c r="G336" s="98" t="s">
        <v>931</v>
      </c>
      <c r="H336" s="99">
        <v>7114</v>
      </c>
      <c r="I336" s="97">
        <v>5</v>
      </c>
      <c r="J336" s="100">
        <f>อุดรธานี!F145</f>
        <v>796125.92</v>
      </c>
      <c r="K336" s="101">
        <f>อุดรธานี!AO145</f>
        <v>1064899.05</v>
      </c>
      <c r="L336" s="101">
        <f>อุดรธานี!AP145</f>
        <v>4079821.85</v>
      </c>
      <c r="M336" s="101">
        <f>อุดรธานี!AQ145</f>
        <v>3466106.93</v>
      </c>
      <c r="N336" s="98"/>
      <c r="O336" s="98"/>
      <c r="P336" s="98"/>
      <c r="Q336" s="90">
        <f t="shared" si="12"/>
        <v>613714.91999999993</v>
      </c>
      <c r="R336" s="91">
        <f t="shared" si="13"/>
        <v>573.49196654484115</v>
      </c>
    </row>
    <row r="337" spans="1:18" s="109" customFormat="1" ht="24.6" customHeight="1" x14ac:dyDescent="0.7">
      <c r="A337" s="103">
        <v>11</v>
      </c>
      <c r="B337" s="104" t="s">
        <v>50</v>
      </c>
      <c r="C337" s="104"/>
      <c r="D337" s="104"/>
      <c r="E337" s="104" t="s">
        <v>63</v>
      </c>
      <c r="F337" s="104"/>
      <c r="G337" s="104" t="s">
        <v>317</v>
      </c>
      <c r="H337" s="110">
        <f>SUM(H321:H336)</f>
        <v>81541</v>
      </c>
      <c r="I337" s="103"/>
      <c r="J337" s="106">
        <f>SUM(J321:J336)</f>
        <v>8117920.3799999999</v>
      </c>
      <c r="K337" s="106">
        <f>SUM(K321:K336)</f>
        <v>14576421.880000003</v>
      </c>
      <c r="L337" s="106">
        <f>SUM(L321:L336)</f>
        <v>60064803.429999992</v>
      </c>
      <c r="M337" s="106">
        <f>SUM(M321:M336)</f>
        <v>50584536.400000006</v>
      </c>
      <c r="N337" s="104">
        <v>15</v>
      </c>
      <c r="O337" s="104">
        <v>15</v>
      </c>
      <c r="P337" s="104">
        <f>N337-O337</f>
        <v>0</v>
      </c>
      <c r="Q337" s="107">
        <f t="shared" si="12"/>
        <v>9480267.0299999863</v>
      </c>
      <c r="R337" s="108">
        <f>L337/H337</f>
        <v>736.62088311401612</v>
      </c>
    </row>
    <row r="338" spans="1:18" ht="24.6" customHeight="1" x14ac:dyDescent="0.7">
      <c r="A338" s="97">
        <v>1</v>
      </c>
      <c r="B338" s="98" t="s">
        <v>50</v>
      </c>
      <c r="C338" s="98" t="s">
        <v>318</v>
      </c>
      <c r="D338" s="98" t="s">
        <v>129</v>
      </c>
      <c r="E338" s="98" t="s">
        <v>36</v>
      </c>
      <c r="F338" s="98" t="s">
        <v>196</v>
      </c>
      <c r="G338" s="98" t="s">
        <v>319</v>
      </c>
      <c r="H338" s="99"/>
      <c r="I338" s="97"/>
      <c r="J338" s="100"/>
      <c r="K338" s="101"/>
      <c r="L338" s="102"/>
      <c r="M338" s="102"/>
      <c r="N338" s="98"/>
      <c r="O338" s="98"/>
      <c r="P338" s="98"/>
    </row>
    <row r="339" spans="1:18" ht="24.6" customHeight="1" x14ac:dyDescent="0.7">
      <c r="A339" s="97">
        <v>2</v>
      </c>
      <c r="B339" s="98" t="s">
        <v>50</v>
      </c>
      <c r="C339" s="98" t="s">
        <v>318</v>
      </c>
      <c r="D339" s="98" t="s">
        <v>129</v>
      </c>
      <c r="E339" s="98" t="s">
        <v>36</v>
      </c>
      <c r="F339" s="98" t="s">
        <v>166</v>
      </c>
      <c r="G339" s="98" t="s">
        <v>932</v>
      </c>
      <c r="H339" s="99">
        <v>3260</v>
      </c>
      <c r="I339" s="97">
        <v>3</v>
      </c>
      <c r="J339" s="100">
        <f>อุดรธานี!F146</f>
        <v>680481.44</v>
      </c>
      <c r="K339" s="101">
        <f>อุดรธานี!AO146</f>
        <v>959061.35</v>
      </c>
      <c r="L339" s="101">
        <f>อุดรธานี!AP146</f>
        <v>3078394.41</v>
      </c>
      <c r="M339" s="101">
        <f>อุดรธานี!AQ146</f>
        <v>2602721.81</v>
      </c>
      <c r="N339" s="98"/>
      <c r="O339" s="98"/>
      <c r="P339" s="98"/>
      <c r="Q339" s="90">
        <f t="shared" si="12"/>
        <v>475672.60000000009</v>
      </c>
      <c r="R339" s="91">
        <f t="shared" si="13"/>
        <v>944.29276380368105</v>
      </c>
    </row>
    <row r="340" spans="1:18" ht="24.6" customHeight="1" x14ac:dyDescent="0.7">
      <c r="A340" s="97">
        <v>3</v>
      </c>
      <c r="B340" s="98" t="s">
        <v>50</v>
      </c>
      <c r="C340" s="98" t="s">
        <v>318</v>
      </c>
      <c r="D340" s="98" t="s">
        <v>129</v>
      </c>
      <c r="E340" s="98" t="s">
        <v>36</v>
      </c>
      <c r="F340" s="98" t="s">
        <v>166</v>
      </c>
      <c r="G340" s="98" t="s">
        <v>933</v>
      </c>
      <c r="H340" s="99">
        <v>5443</v>
      </c>
      <c r="I340" s="97">
        <v>4</v>
      </c>
      <c r="J340" s="100">
        <f>อุดรธานี!F147</f>
        <v>1609833.84</v>
      </c>
      <c r="K340" s="101">
        <f>อุดรธานี!AO147</f>
        <v>1678479.09</v>
      </c>
      <c r="L340" s="101">
        <f>อุดรธานี!AP147</f>
        <v>3851811.07</v>
      </c>
      <c r="M340" s="101">
        <f>อุดรธานี!AQ147</f>
        <v>3971036.2</v>
      </c>
      <c r="N340" s="98"/>
      <c r="O340" s="98"/>
      <c r="P340" s="98"/>
      <c r="Q340" s="90">
        <f t="shared" si="12"/>
        <v>-119225.13000000035</v>
      </c>
      <c r="R340" s="91">
        <f t="shared" si="13"/>
        <v>707.66325004593057</v>
      </c>
    </row>
    <row r="341" spans="1:18" ht="24.6" customHeight="1" x14ac:dyDescent="0.7">
      <c r="A341" s="97">
        <v>4</v>
      </c>
      <c r="B341" s="98" t="s">
        <v>50</v>
      </c>
      <c r="C341" s="98" t="s">
        <v>318</v>
      </c>
      <c r="D341" s="98" t="s">
        <v>129</v>
      </c>
      <c r="E341" s="98" t="s">
        <v>36</v>
      </c>
      <c r="F341" s="98" t="s">
        <v>166</v>
      </c>
      <c r="G341" s="98" t="s">
        <v>934</v>
      </c>
      <c r="H341" s="99">
        <v>2005</v>
      </c>
      <c r="I341" s="97">
        <v>2</v>
      </c>
      <c r="J341" s="100">
        <f>อุดรธานี!F148</f>
        <v>599628.69999999995</v>
      </c>
      <c r="K341" s="101">
        <f>อุดรธานี!AO148</f>
        <v>658662.02999999991</v>
      </c>
      <c r="L341" s="101">
        <f>อุดรธานี!AP148</f>
        <v>2942027.1699999995</v>
      </c>
      <c r="M341" s="101">
        <f>อุดรธานี!AQ148</f>
        <v>2841839.07</v>
      </c>
      <c r="N341" s="98"/>
      <c r="O341" s="98"/>
      <c r="P341" s="98"/>
      <c r="Q341" s="90">
        <f t="shared" si="12"/>
        <v>100188.09999999963</v>
      </c>
      <c r="R341" s="91">
        <f t="shared" si="13"/>
        <v>1467.3452219451369</v>
      </c>
    </row>
    <row r="342" spans="1:18" ht="24.6" customHeight="1" x14ac:dyDescent="0.7">
      <c r="A342" s="97">
        <v>5</v>
      </c>
      <c r="B342" s="98" t="s">
        <v>50</v>
      </c>
      <c r="C342" s="98" t="s">
        <v>318</v>
      </c>
      <c r="D342" s="98" t="s">
        <v>129</v>
      </c>
      <c r="E342" s="98" t="s">
        <v>36</v>
      </c>
      <c r="F342" s="98" t="s">
        <v>166</v>
      </c>
      <c r="G342" s="98" t="s">
        <v>935</v>
      </c>
      <c r="H342" s="99">
        <v>5609</v>
      </c>
      <c r="I342" s="97">
        <v>4</v>
      </c>
      <c r="J342" s="100">
        <f>อุดรธานี!F149</f>
        <v>1310257.25</v>
      </c>
      <c r="K342" s="101">
        <f>อุดรธานี!AO149</f>
        <v>1605593.05</v>
      </c>
      <c r="L342" s="101">
        <f>อุดรธานี!AP149</f>
        <v>2797515.55</v>
      </c>
      <c r="M342" s="101">
        <f>อุดรธานี!AQ149</f>
        <v>2948604.4900000007</v>
      </c>
      <c r="N342" s="98"/>
      <c r="O342" s="98"/>
      <c r="P342" s="98"/>
      <c r="Q342" s="90">
        <f t="shared" si="12"/>
        <v>-151088.94000000088</v>
      </c>
      <c r="R342" s="91">
        <f t="shared" si="13"/>
        <v>498.75477803530038</v>
      </c>
    </row>
    <row r="343" spans="1:18" ht="24.6" customHeight="1" x14ac:dyDescent="0.7">
      <c r="A343" s="97">
        <v>6</v>
      </c>
      <c r="B343" s="98" t="s">
        <v>50</v>
      </c>
      <c r="C343" s="98" t="s">
        <v>318</v>
      </c>
      <c r="D343" s="98" t="s">
        <v>129</v>
      </c>
      <c r="E343" s="98" t="s">
        <v>36</v>
      </c>
      <c r="F343" s="98" t="s">
        <v>166</v>
      </c>
      <c r="G343" s="98" t="s">
        <v>936</v>
      </c>
      <c r="H343" s="99">
        <v>3391</v>
      </c>
      <c r="I343" s="97">
        <v>3</v>
      </c>
      <c r="J343" s="100">
        <f>อุดรธานี!F150</f>
        <v>1850461.26</v>
      </c>
      <c r="K343" s="101">
        <f>อุดรธานี!AO150</f>
        <v>2701318.54</v>
      </c>
      <c r="L343" s="101">
        <f>อุดรธานี!AP150</f>
        <v>4737528.0999999996</v>
      </c>
      <c r="M343" s="101">
        <f>อุดรธานี!AQ150</f>
        <v>3749965.21</v>
      </c>
      <c r="N343" s="98"/>
      <c r="O343" s="98"/>
      <c r="P343" s="98"/>
      <c r="Q343" s="90">
        <f t="shared" si="12"/>
        <v>987562.88999999966</v>
      </c>
      <c r="R343" s="91">
        <f t="shared" si="13"/>
        <v>1397.088793866116</v>
      </c>
    </row>
    <row r="344" spans="1:18" ht="24.6" customHeight="1" x14ac:dyDescent="0.7">
      <c r="A344" s="97">
        <v>7</v>
      </c>
      <c r="B344" s="98" t="s">
        <v>50</v>
      </c>
      <c r="C344" s="98" t="s">
        <v>318</v>
      </c>
      <c r="D344" s="98" t="s">
        <v>129</v>
      </c>
      <c r="E344" s="98" t="s">
        <v>36</v>
      </c>
      <c r="F344" s="98" t="s">
        <v>166</v>
      </c>
      <c r="G344" s="98" t="s">
        <v>937</v>
      </c>
      <c r="H344" s="99">
        <v>4086</v>
      </c>
      <c r="I344" s="97">
        <v>3</v>
      </c>
      <c r="J344" s="100">
        <f>อุดรธานี!F151</f>
        <v>1171382.6599999999</v>
      </c>
      <c r="K344" s="101">
        <f>อุดรธานี!AO151</f>
        <v>1417113.44</v>
      </c>
      <c r="L344" s="101">
        <f>อุดรธานี!AP151</f>
        <v>3499710.83</v>
      </c>
      <c r="M344" s="101">
        <f>อุดรธานี!AQ151</f>
        <v>2724172.43</v>
      </c>
      <c r="N344" s="98"/>
      <c r="O344" s="98"/>
      <c r="P344" s="98"/>
      <c r="Q344" s="90">
        <f t="shared" si="12"/>
        <v>775538.39999999991</v>
      </c>
      <c r="R344" s="91">
        <f t="shared" si="13"/>
        <v>856.51268477728831</v>
      </c>
    </row>
    <row r="345" spans="1:18" ht="24.6" customHeight="1" x14ac:dyDescent="0.7">
      <c r="A345" s="97">
        <v>8</v>
      </c>
      <c r="B345" s="98" t="s">
        <v>50</v>
      </c>
      <c r="C345" s="98" t="s">
        <v>318</v>
      </c>
      <c r="D345" s="98" t="s">
        <v>129</v>
      </c>
      <c r="E345" s="98" t="s">
        <v>36</v>
      </c>
      <c r="F345" s="98" t="s">
        <v>166</v>
      </c>
      <c r="G345" s="98" t="s">
        <v>938</v>
      </c>
      <c r="H345" s="99">
        <v>4501</v>
      </c>
      <c r="I345" s="97">
        <v>4</v>
      </c>
      <c r="J345" s="100">
        <f>อุดรธานี!F152</f>
        <v>309689.12</v>
      </c>
      <c r="K345" s="101">
        <f>อุดรธานี!AO152</f>
        <v>890998.28999999992</v>
      </c>
      <c r="L345" s="101">
        <f>อุดรธานี!AP152</f>
        <v>3294082.12</v>
      </c>
      <c r="M345" s="101">
        <f>อุดรธานี!AQ152</f>
        <v>3456107.23</v>
      </c>
      <c r="N345" s="98"/>
      <c r="O345" s="98"/>
      <c r="P345" s="98"/>
      <c r="Q345" s="90">
        <f t="shared" si="12"/>
        <v>-162025.10999999987</v>
      </c>
      <c r="R345" s="91">
        <f t="shared" si="13"/>
        <v>731.85561430793155</v>
      </c>
    </row>
    <row r="346" spans="1:18" ht="24.6" customHeight="1" x14ac:dyDescent="0.7">
      <c r="A346" s="97">
        <v>9</v>
      </c>
      <c r="B346" s="98" t="s">
        <v>50</v>
      </c>
      <c r="C346" s="98" t="s">
        <v>318</v>
      </c>
      <c r="D346" s="98" t="s">
        <v>129</v>
      </c>
      <c r="E346" s="98" t="s">
        <v>36</v>
      </c>
      <c r="F346" s="98" t="s">
        <v>166</v>
      </c>
      <c r="G346" s="98" t="s">
        <v>939</v>
      </c>
      <c r="H346" s="99">
        <v>4158</v>
      </c>
      <c r="I346" s="97">
        <v>3</v>
      </c>
      <c r="J346" s="100">
        <f>อุดรธานี!F153</f>
        <v>558432.6</v>
      </c>
      <c r="K346" s="101">
        <f>อุดรธานี!AO153</f>
        <v>695999.59</v>
      </c>
      <c r="L346" s="101">
        <f>อุดรธานี!AP153</f>
        <v>2245682.2999999998</v>
      </c>
      <c r="M346" s="101">
        <f>อุดรธานี!AQ153</f>
        <v>2051832.13</v>
      </c>
      <c r="N346" s="98"/>
      <c r="O346" s="98"/>
      <c r="P346" s="98"/>
      <c r="Q346" s="90">
        <f t="shared" si="12"/>
        <v>193850.16999999993</v>
      </c>
      <c r="R346" s="91">
        <f t="shared" si="13"/>
        <v>540.08713323713323</v>
      </c>
    </row>
    <row r="347" spans="1:18" ht="24.6" customHeight="1" x14ac:dyDescent="0.7">
      <c r="A347" s="97">
        <v>10</v>
      </c>
      <c r="B347" s="98" t="s">
        <v>50</v>
      </c>
      <c r="C347" s="98" t="s">
        <v>318</v>
      </c>
      <c r="D347" s="98" t="s">
        <v>129</v>
      </c>
      <c r="E347" s="98" t="s">
        <v>36</v>
      </c>
      <c r="F347" s="98" t="s">
        <v>166</v>
      </c>
      <c r="G347" s="98" t="s">
        <v>940</v>
      </c>
      <c r="H347" s="99">
        <v>3908</v>
      </c>
      <c r="I347" s="97">
        <v>3</v>
      </c>
      <c r="J347" s="100">
        <f>อุดรธานี!F154</f>
        <v>311988.5</v>
      </c>
      <c r="K347" s="101">
        <f>อุดรธานี!AO154</f>
        <v>439414.74</v>
      </c>
      <c r="L347" s="101">
        <f>อุดรธานี!AP154</f>
        <v>3307550.8</v>
      </c>
      <c r="M347" s="101">
        <f>อุดรธานี!AQ154</f>
        <v>3461867.09</v>
      </c>
      <c r="N347" s="98"/>
      <c r="O347" s="98"/>
      <c r="P347" s="98"/>
      <c r="Q347" s="90">
        <f t="shared" si="12"/>
        <v>-154316.29000000004</v>
      </c>
      <c r="R347" s="91">
        <f t="shared" si="13"/>
        <v>846.3538382804503</v>
      </c>
    </row>
    <row r="348" spans="1:18" ht="24.6" customHeight="1" x14ac:dyDescent="0.7">
      <c r="A348" s="97">
        <v>11</v>
      </c>
      <c r="B348" s="98" t="s">
        <v>50</v>
      </c>
      <c r="C348" s="98" t="s">
        <v>318</v>
      </c>
      <c r="D348" s="98" t="s">
        <v>129</v>
      </c>
      <c r="E348" s="98" t="s">
        <v>36</v>
      </c>
      <c r="F348" s="98" t="s">
        <v>166</v>
      </c>
      <c r="G348" s="98" t="s">
        <v>941</v>
      </c>
      <c r="H348" s="99">
        <v>3711</v>
      </c>
      <c r="I348" s="97">
        <v>3</v>
      </c>
      <c r="J348" s="100">
        <f>อุดรธานี!F155</f>
        <v>1100209.44</v>
      </c>
      <c r="K348" s="101">
        <f>อุดรธานี!AO155</f>
        <v>1639974.97</v>
      </c>
      <c r="L348" s="101">
        <f>อุดรธานี!AP155</f>
        <v>2618132.27</v>
      </c>
      <c r="M348" s="101">
        <f>อุดรธานี!AQ155</f>
        <v>2140428.8200000003</v>
      </c>
      <c r="N348" s="98"/>
      <c r="O348" s="98"/>
      <c r="P348" s="98"/>
      <c r="Q348" s="90">
        <f t="shared" si="12"/>
        <v>477703.44999999972</v>
      </c>
      <c r="R348" s="91">
        <f t="shared" si="13"/>
        <v>705.50586634330375</v>
      </c>
    </row>
    <row r="349" spans="1:18" ht="24.6" customHeight="1" x14ac:dyDescent="0.7">
      <c r="A349" s="97">
        <v>12</v>
      </c>
      <c r="B349" s="98" t="s">
        <v>50</v>
      </c>
      <c r="C349" s="98" t="s">
        <v>318</v>
      </c>
      <c r="D349" s="98" t="s">
        <v>129</v>
      </c>
      <c r="E349" s="98" t="s">
        <v>36</v>
      </c>
      <c r="F349" s="98" t="s">
        <v>166</v>
      </c>
      <c r="G349" s="98" t="s">
        <v>942</v>
      </c>
      <c r="H349" s="99">
        <v>6818</v>
      </c>
      <c r="I349" s="97">
        <v>5</v>
      </c>
      <c r="J349" s="100">
        <f>อุดรธานี!F156</f>
        <v>2839087.5</v>
      </c>
      <c r="K349" s="101">
        <f>อุดรธานี!AO156</f>
        <v>3113897.74</v>
      </c>
      <c r="L349" s="101">
        <f>อุดรธานี!AP156</f>
        <v>5890007.8699999992</v>
      </c>
      <c r="M349" s="101">
        <f>อุดรธานี!AQ156</f>
        <v>4973695.3499999996</v>
      </c>
      <c r="N349" s="98"/>
      <c r="O349" s="98"/>
      <c r="P349" s="98"/>
      <c r="Q349" s="90">
        <f t="shared" si="12"/>
        <v>916312.51999999955</v>
      </c>
      <c r="R349" s="91">
        <f t="shared" si="13"/>
        <v>863.89085802288048</v>
      </c>
    </row>
    <row r="350" spans="1:18" ht="24.6" customHeight="1" x14ac:dyDescent="0.7">
      <c r="A350" s="97">
        <v>13</v>
      </c>
      <c r="B350" s="98" t="s">
        <v>50</v>
      </c>
      <c r="C350" s="98" t="s">
        <v>318</v>
      </c>
      <c r="D350" s="98" t="s">
        <v>129</v>
      </c>
      <c r="E350" s="98" t="s">
        <v>36</v>
      </c>
      <c r="F350" s="98" t="s">
        <v>166</v>
      </c>
      <c r="G350" s="98" t="s">
        <v>943</v>
      </c>
      <c r="H350" s="99">
        <v>4682</v>
      </c>
      <c r="I350" s="97">
        <v>4</v>
      </c>
      <c r="J350" s="100">
        <f>อุดรธานี!F157</f>
        <v>595843.53</v>
      </c>
      <c r="K350" s="101">
        <f>อุดรธานี!AO157</f>
        <v>772679.70000000007</v>
      </c>
      <c r="L350" s="101">
        <f>อุดรธานี!AP157</f>
        <v>3223513.61</v>
      </c>
      <c r="M350" s="101">
        <f>อุดรธานี!AQ157</f>
        <v>2797516.87</v>
      </c>
      <c r="N350" s="98"/>
      <c r="O350" s="98"/>
      <c r="P350" s="98"/>
      <c r="Q350" s="90">
        <f t="shared" si="12"/>
        <v>425996.73999999976</v>
      </c>
      <c r="R350" s="91">
        <f t="shared" si="13"/>
        <v>688.49073259290901</v>
      </c>
    </row>
    <row r="351" spans="1:18" ht="24.6" customHeight="1" x14ac:dyDescent="0.7">
      <c r="A351" s="97">
        <v>14</v>
      </c>
      <c r="B351" s="98" t="s">
        <v>50</v>
      </c>
      <c r="C351" s="98" t="s">
        <v>318</v>
      </c>
      <c r="D351" s="98" t="s">
        <v>129</v>
      </c>
      <c r="E351" s="98" t="s">
        <v>36</v>
      </c>
      <c r="F351" s="98" t="s">
        <v>166</v>
      </c>
      <c r="G351" s="98" t="s">
        <v>944</v>
      </c>
      <c r="H351" s="99">
        <v>2270</v>
      </c>
      <c r="I351" s="97">
        <v>2</v>
      </c>
      <c r="J351" s="100">
        <f>อุดรธานี!F158</f>
        <v>691309.93</v>
      </c>
      <c r="K351" s="101">
        <f>อุดรธานี!AO158</f>
        <v>1061952.8800000001</v>
      </c>
      <c r="L351" s="101">
        <f>อุดรธานี!AP158</f>
        <v>2332794.8799999999</v>
      </c>
      <c r="M351" s="101">
        <f>อุดรธานี!AQ158</f>
        <v>2133790.6</v>
      </c>
      <c r="N351" s="98"/>
      <c r="O351" s="98"/>
      <c r="P351" s="98"/>
      <c r="Q351" s="90">
        <f t="shared" si="12"/>
        <v>199004.2799999998</v>
      </c>
      <c r="R351" s="91">
        <f t="shared" si="13"/>
        <v>1027.6629427312776</v>
      </c>
    </row>
    <row r="352" spans="1:18" ht="24.6" customHeight="1" x14ac:dyDescent="0.7">
      <c r="A352" s="97">
        <v>15</v>
      </c>
      <c r="B352" s="98" t="s">
        <v>50</v>
      </c>
      <c r="C352" s="98" t="s">
        <v>318</v>
      </c>
      <c r="D352" s="98" t="s">
        <v>129</v>
      </c>
      <c r="E352" s="98" t="s">
        <v>36</v>
      </c>
      <c r="F352" s="98" t="s">
        <v>166</v>
      </c>
      <c r="G352" s="98" t="s">
        <v>945</v>
      </c>
      <c r="H352" s="99">
        <v>3246</v>
      </c>
      <c r="I352" s="97">
        <v>3</v>
      </c>
      <c r="J352" s="100">
        <f>อุดรธานี!F159</f>
        <v>841519.59</v>
      </c>
      <c r="K352" s="101">
        <f>อุดรธานี!AO159</f>
        <v>1054517.6399999999</v>
      </c>
      <c r="L352" s="101">
        <f>อุดรธานี!AP159</f>
        <v>2498670.92</v>
      </c>
      <c r="M352" s="101">
        <f>อุดรธานี!AQ159</f>
        <v>2552779.5699999998</v>
      </c>
      <c r="N352" s="98"/>
      <c r="O352" s="98"/>
      <c r="P352" s="98"/>
      <c r="Q352" s="90">
        <f t="shared" si="12"/>
        <v>-54108.649999999907</v>
      </c>
      <c r="R352" s="91">
        <f t="shared" si="13"/>
        <v>769.7692298213185</v>
      </c>
    </row>
    <row r="353" spans="1:18" ht="24.6" customHeight="1" x14ac:dyDescent="0.7">
      <c r="A353" s="97">
        <v>16</v>
      </c>
      <c r="B353" s="98" t="s">
        <v>50</v>
      </c>
      <c r="C353" s="98" t="s">
        <v>318</v>
      </c>
      <c r="D353" s="98" t="s">
        <v>129</v>
      </c>
      <c r="E353" s="98" t="s">
        <v>36</v>
      </c>
      <c r="F353" s="98" t="s">
        <v>166</v>
      </c>
      <c r="G353" s="98" t="s">
        <v>946</v>
      </c>
      <c r="H353" s="99">
        <v>2523</v>
      </c>
      <c r="I353" s="97">
        <v>2</v>
      </c>
      <c r="J353" s="100">
        <f>อุดรธานี!F160</f>
        <v>414165.66</v>
      </c>
      <c r="K353" s="101">
        <f>อุดรธานี!AO160</f>
        <v>650785.02</v>
      </c>
      <c r="L353" s="101">
        <f>อุดรธานี!AP160</f>
        <v>3064973.3400000003</v>
      </c>
      <c r="M353" s="101">
        <f>อุดรธานี!AQ160</f>
        <v>2872293.24</v>
      </c>
      <c r="N353" s="98"/>
      <c r="O353" s="98"/>
      <c r="P353" s="98"/>
      <c r="Q353" s="90">
        <f t="shared" si="12"/>
        <v>192680.10000000009</v>
      </c>
      <c r="R353" s="91">
        <f t="shared" si="13"/>
        <v>1214.8130558858504</v>
      </c>
    </row>
    <row r="354" spans="1:18" ht="24.6" customHeight="1" x14ac:dyDescent="0.7">
      <c r="A354" s="97">
        <v>17</v>
      </c>
      <c r="B354" s="98" t="s">
        <v>50</v>
      </c>
      <c r="C354" s="98" t="s">
        <v>318</v>
      </c>
      <c r="D354" s="98" t="s">
        <v>129</v>
      </c>
      <c r="E354" s="98" t="s">
        <v>36</v>
      </c>
      <c r="F354" s="98" t="s">
        <v>166</v>
      </c>
      <c r="G354" s="98" t="s">
        <v>947</v>
      </c>
      <c r="H354" s="99">
        <v>3997</v>
      </c>
      <c r="I354" s="97">
        <v>3</v>
      </c>
      <c r="J354" s="100">
        <f>อุดรธานี!F161</f>
        <v>977711.58</v>
      </c>
      <c r="K354" s="101">
        <f>อุดรธานี!AO161</f>
        <v>1062321.76</v>
      </c>
      <c r="L354" s="101">
        <f>อุดรธานี!AP161</f>
        <v>2991160.87</v>
      </c>
      <c r="M354" s="101">
        <f>อุดรธานี!AQ161</f>
        <v>2738192.59</v>
      </c>
      <c r="N354" s="98"/>
      <c r="O354" s="98"/>
      <c r="P354" s="98"/>
      <c r="Q354" s="90">
        <f t="shared" si="12"/>
        <v>252968.28000000026</v>
      </c>
      <c r="R354" s="91">
        <f t="shared" si="13"/>
        <v>748.35148111083311</v>
      </c>
    </row>
    <row r="355" spans="1:18" ht="24.6" customHeight="1" x14ac:dyDescent="0.7">
      <c r="A355" s="97">
        <v>18</v>
      </c>
      <c r="B355" s="98" t="s">
        <v>50</v>
      </c>
      <c r="C355" s="98" t="s">
        <v>318</v>
      </c>
      <c r="D355" s="98" t="s">
        <v>129</v>
      </c>
      <c r="E355" s="98" t="s">
        <v>36</v>
      </c>
      <c r="F355" s="98" t="s">
        <v>166</v>
      </c>
      <c r="G355" s="98" t="s">
        <v>948</v>
      </c>
      <c r="H355" s="99">
        <v>2435</v>
      </c>
      <c r="I355" s="97">
        <v>2</v>
      </c>
      <c r="J355" s="100">
        <f>อุดรธานี!F162</f>
        <v>733816.1</v>
      </c>
      <c r="K355" s="101">
        <f>อุดรธานี!AO162</f>
        <v>910746.18</v>
      </c>
      <c r="L355" s="101">
        <f>อุดรธานี!AP162</f>
        <v>2597081.6000000006</v>
      </c>
      <c r="M355" s="101">
        <f>อุดรธานี!AQ162</f>
        <v>1764477.29</v>
      </c>
      <c r="N355" s="98"/>
      <c r="O355" s="98"/>
      <c r="P355" s="98"/>
      <c r="Q355" s="90">
        <f t="shared" si="12"/>
        <v>832604.31000000052</v>
      </c>
      <c r="R355" s="91">
        <f t="shared" si="13"/>
        <v>1066.5632854209448</v>
      </c>
    </row>
    <row r="356" spans="1:18" ht="24.6" customHeight="1" x14ac:dyDescent="0.7">
      <c r="A356" s="97">
        <v>19</v>
      </c>
      <c r="B356" s="98" t="s">
        <v>50</v>
      </c>
      <c r="C356" s="98" t="s">
        <v>320</v>
      </c>
      <c r="D356" s="98" t="s">
        <v>129</v>
      </c>
      <c r="E356" s="98" t="s">
        <v>36</v>
      </c>
      <c r="F356" s="98" t="s">
        <v>166</v>
      </c>
      <c r="G356" s="98" t="s">
        <v>949</v>
      </c>
      <c r="H356" s="99">
        <v>2402</v>
      </c>
      <c r="I356" s="97">
        <v>2</v>
      </c>
      <c r="J356" s="100">
        <f>อุดรธานี!F163</f>
        <v>600814.47</v>
      </c>
      <c r="K356" s="101">
        <f>อุดรธานี!AO163</f>
        <v>817034.30999999994</v>
      </c>
      <c r="L356" s="101">
        <f>อุดรธานี!AP163</f>
        <v>2712617.12</v>
      </c>
      <c r="M356" s="101">
        <f>อุดรธานี!AQ163</f>
        <v>2607163.29</v>
      </c>
      <c r="N356" s="98"/>
      <c r="O356" s="98"/>
      <c r="P356" s="98"/>
      <c r="Q356" s="90">
        <f t="shared" si="12"/>
        <v>105453.83000000007</v>
      </c>
      <c r="R356" s="91">
        <f t="shared" si="13"/>
        <v>1129.3160366361367</v>
      </c>
    </row>
    <row r="357" spans="1:18" ht="24.6" customHeight="1" x14ac:dyDescent="0.7">
      <c r="A357" s="97">
        <v>20</v>
      </c>
      <c r="B357" s="98" t="s">
        <v>50</v>
      </c>
      <c r="C357" s="98" t="s">
        <v>321</v>
      </c>
      <c r="D357" s="98" t="s">
        <v>129</v>
      </c>
      <c r="E357" s="98" t="s">
        <v>36</v>
      </c>
      <c r="F357" s="98" t="s">
        <v>166</v>
      </c>
      <c r="G357" s="98" t="s">
        <v>950</v>
      </c>
      <c r="H357" s="99">
        <v>5248</v>
      </c>
      <c r="I357" s="97">
        <v>4</v>
      </c>
      <c r="J357" s="100">
        <f>อุดรธานี!F164</f>
        <v>824504.13</v>
      </c>
      <c r="K357" s="101">
        <f>อุดรธานี!AO164</f>
        <v>988461.79</v>
      </c>
      <c r="L357" s="101">
        <f>อุดรธานี!AP164</f>
        <v>3369707.1399999997</v>
      </c>
      <c r="M357" s="101">
        <f>อุดรธานี!AQ164</f>
        <v>2532885.6200000006</v>
      </c>
      <c r="N357" s="98"/>
      <c r="O357" s="98"/>
      <c r="P357" s="98"/>
      <c r="Q357" s="90">
        <f t="shared" si="12"/>
        <v>836821.51999999909</v>
      </c>
      <c r="R357" s="91">
        <f t="shared" si="13"/>
        <v>642.09358612804874</v>
      </c>
    </row>
    <row r="358" spans="1:18" ht="24.6" customHeight="1" x14ac:dyDescent="0.7">
      <c r="A358" s="97">
        <v>21</v>
      </c>
      <c r="B358" s="98" t="s">
        <v>50</v>
      </c>
      <c r="C358" s="98" t="s">
        <v>322</v>
      </c>
      <c r="D358" s="98" t="s">
        <v>129</v>
      </c>
      <c r="E358" s="98" t="s">
        <v>36</v>
      </c>
      <c r="F358" s="98" t="s">
        <v>166</v>
      </c>
      <c r="G358" s="98" t="s">
        <v>951</v>
      </c>
      <c r="H358" s="99">
        <v>2119</v>
      </c>
      <c r="I358" s="97">
        <v>2</v>
      </c>
      <c r="J358" s="100">
        <f>อุดรธานี!F165</f>
        <v>511137.77</v>
      </c>
      <c r="K358" s="101">
        <f>อุดรธานี!AO165</f>
        <v>715269.63</v>
      </c>
      <c r="L358" s="101">
        <f>อุดรธานี!AP165</f>
        <v>2648625.0600000005</v>
      </c>
      <c r="M358" s="101">
        <f>อุดรธานี!AQ165</f>
        <v>2612848.62</v>
      </c>
      <c r="N358" s="98"/>
      <c r="O358" s="98"/>
      <c r="P358" s="98"/>
      <c r="Q358" s="90">
        <f t="shared" si="12"/>
        <v>35776.44000000041</v>
      </c>
      <c r="R358" s="91">
        <f t="shared" si="13"/>
        <v>1249.9410382255783</v>
      </c>
    </row>
    <row r="359" spans="1:18" s="109" customFormat="1" ht="24.6" customHeight="1" x14ac:dyDescent="0.7">
      <c r="A359" s="103">
        <v>12</v>
      </c>
      <c r="B359" s="104" t="s">
        <v>50</v>
      </c>
      <c r="C359" s="104"/>
      <c r="D359" s="104"/>
      <c r="E359" s="104" t="s">
        <v>63</v>
      </c>
      <c r="F359" s="104"/>
      <c r="G359" s="104" t="s">
        <v>323</v>
      </c>
      <c r="H359" s="110">
        <f>SUM(H338:H358)</f>
        <v>75812</v>
      </c>
      <c r="I359" s="103"/>
      <c r="J359" s="106">
        <f>SUM(J338:J358)</f>
        <v>18532275.069999997</v>
      </c>
      <c r="K359" s="106">
        <f>SUM(K338:K358)</f>
        <v>23834281.739999998</v>
      </c>
      <c r="L359" s="106">
        <f>SUM(L338:L358)</f>
        <v>63701587.030000001</v>
      </c>
      <c r="M359" s="106">
        <f>SUM(M338:M358)</f>
        <v>57534217.519999996</v>
      </c>
      <c r="N359" s="104">
        <v>20</v>
      </c>
      <c r="O359" s="104">
        <v>20</v>
      </c>
      <c r="P359" s="104">
        <f>N359-O359</f>
        <v>0</v>
      </c>
      <c r="Q359" s="107">
        <f t="shared" si="12"/>
        <v>6167369.5100000054</v>
      </c>
      <c r="R359" s="108">
        <f>L359/H359</f>
        <v>840.25730794597166</v>
      </c>
    </row>
    <row r="360" spans="1:18" ht="24.6" customHeight="1" x14ac:dyDescent="0.7">
      <c r="A360" s="97">
        <v>1</v>
      </c>
      <c r="B360" s="98" t="s">
        <v>50</v>
      </c>
      <c r="C360" s="98" t="s">
        <v>320</v>
      </c>
      <c r="D360" s="98" t="s">
        <v>132</v>
      </c>
      <c r="E360" s="98" t="s">
        <v>37</v>
      </c>
      <c r="F360" s="98" t="s">
        <v>196</v>
      </c>
      <c r="G360" s="98" t="s">
        <v>324</v>
      </c>
      <c r="H360" s="99"/>
      <c r="I360" s="97"/>
      <c r="J360" s="100"/>
      <c r="K360" s="101"/>
      <c r="L360" s="102"/>
      <c r="M360" s="102"/>
      <c r="N360" s="98"/>
      <c r="O360" s="98"/>
      <c r="P360" s="98"/>
    </row>
    <row r="361" spans="1:18" ht="24.6" customHeight="1" x14ac:dyDescent="0.7">
      <c r="A361" s="97">
        <v>2</v>
      </c>
      <c r="B361" s="98" t="s">
        <v>50</v>
      </c>
      <c r="C361" s="98" t="s">
        <v>320</v>
      </c>
      <c r="D361" s="98" t="s">
        <v>132</v>
      </c>
      <c r="E361" s="98" t="s">
        <v>37</v>
      </c>
      <c r="F361" s="98" t="s">
        <v>166</v>
      </c>
      <c r="G361" s="98" t="s">
        <v>952</v>
      </c>
      <c r="H361" s="99">
        <v>4950</v>
      </c>
      <c r="I361" s="97">
        <v>4</v>
      </c>
      <c r="J361" s="100">
        <f>อุดรธานี!F166</f>
        <v>575938.65</v>
      </c>
      <c r="K361" s="101">
        <f>อุดรธานี!AO166</f>
        <v>2034571.71</v>
      </c>
      <c r="L361" s="101">
        <f>อุดรธานี!AP166</f>
        <v>3761273.29</v>
      </c>
      <c r="M361" s="101">
        <f>อุดรธานี!AQ166</f>
        <v>3174303.08</v>
      </c>
      <c r="N361" s="98"/>
      <c r="O361" s="98"/>
      <c r="P361" s="98"/>
      <c r="Q361" s="90">
        <f t="shared" si="12"/>
        <v>586970.21</v>
      </c>
      <c r="R361" s="91">
        <f t="shared" si="13"/>
        <v>759.85318989898985</v>
      </c>
    </row>
    <row r="362" spans="1:18" ht="24.6" customHeight="1" x14ac:dyDescent="0.7">
      <c r="A362" s="97">
        <v>3</v>
      </c>
      <c r="B362" s="98" t="s">
        <v>50</v>
      </c>
      <c r="C362" s="98" t="s">
        <v>320</v>
      </c>
      <c r="D362" s="98" t="s">
        <v>132</v>
      </c>
      <c r="E362" s="98" t="s">
        <v>37</v>
      </c>
      <c r="F362" s="98" t="s">
        <v>166</v>
      </c>
      <c r="G362" s="98" t="s">
        <v>953</v>
      </c>
      <c r="H362" s="99">
        <v>2307</v>
      </c>
      <c r="I362" s="97">
        <v>2</v>
      </c>
      <c r="J362" s="100">
        <f>อุดรธานี!F167</f>
        <v>120264.86</v>
      </c>
      <c r="K362" s="101">
        <f>อุดรธานี!AO167</f>
        <v>180513.5</v>
      </c>
      <c r="L362" s="101">
        <f>อุดรธานี!AP167</f>
        <v>2559230.2800000003</v>
      </c>
      <c r="M362" s="101">
        <f>อุดรธานี!AQ167</f>
        <v>1917999.76</v>
      </c>
      <c r="N362" s="98"/>
      <c r="O362" s="98"/>
      <c r="P362" s="98"/>
      <c r="Q362" s="90">
        <f t="shared" si="12"/>
        <v>641230.52000000025</v>
      </c>
      <c r="R362" s="91">
        <f t="shared" si="13"/>
        <v>1109.332587776333</v>
      </c>
    </row>
    <row r="363" spans="1:18" ht="24.6" customHeight="1" x14ac:dyDescent="0.7">
      <c r="A363" s="97">
        <v>4</v>
      </c>
      <c r="B363" s="98" t="s">
        <v>50</v>
      </c>
      <c r="C363" s="98" t="s">
        <v>320</v>
      </c>
      <c r="D363" s="98" t="s">
        <v>132</v>
      </c>
      <c r="E363" s="98" t="s">
        <v>37</v>
      </c>
      <c r="F363" s="98" t="s">
        <v>166</v>
      </c>
      <c r="G363" s="98" t="s">
        <v>954</v>
      </c>
      <c r="H363" s="99">
        <v>2603</v>
      </c>
      <c r="I363" s="97">
        <v>2</v>
      </c>
      <c r="J363" s="100">
        <f>อุดรธานี!F168</f>
        <v>515707.82</v>
      </c>
      <c r="K363" s="101">
        <f>อุดรธานี!AO168</f>
        <v>1152799.3999999999</v>
      </c>
      <c r="L363" s="101">
        <f>อุดรธานี!AP168</f>
        <v>2654958.21</v>
      </c>
      <c r="M363" s="101">
        <f>อุดรธานี!AQ168</f>
        <v>2383458.17</v>
      </c>
      <c r="N363" s="98"/>
      <c r="O363" s="98"/>
      <c r="P363" s="98"/>
      <c r="Q363" s="90">
        <f t="shared" si="12"/>
        <v>271500.04000000004</v>
      </c>
      <c r="R363" s="91">
        <f t="shared" si="13"/>
        <v>1019.9608951210142</v>
      </c>
    </row>
    <row r="364" spans="1:18" ht="24.6" customHeight="1" x14ac:dyDescent="0.7">
      <c r="A364" s="97">
        <v>5</v>
      </c>
      <c r="B364" s="98" t="s">
        <v>50</v>
      </c>
      <c r="C364" s="98" t="s">
        <v>320</v>
      </c>
      <c r="D364" s="98" t="s">
        <v>132</v>
      </c>
      <c r="E364" s="98" t="s">
        <v>37</v>
      </c>
      <c r="F364" s="98" t="s">
        <v>166</v>
      </c>
      <c r="G364" s="98" t="s">
        <v>955</v>
      </c>
      <c r="H364" s="99">
        <v>6171</v>
      </c>
      <c r="I364" s="97">
        <v>5</v>
      </c>
      <c r="J364" s="100">
        <f>อุดรธานี!F169</f>
        <v>2340666.39</v>
      </c>
      <c r="K364" s="101">
        <f>อุดรธานี!AO169</f>
        <v>3783623.54</v>
      </c>
      <c r="L364" s="101">
        <f>อุดรธานี!AP169</f>
        <v>5171124.84</v>
      </c>
      <c r="M364" s="101">
        <f>อุดรธานี!AQ169</f>
        <v>2855343.9</v>
      </c>
      <c r="N364" s="98"/>
      <c r="O364" s="98"/>
      <c r="P364" s="98"/>
      <c r="Q364" s="90">
        <f t="shared" si="12"/>
        <v>2315780.94</v>
      </c>
      <c r="R364" s="91">
        <f t="shared" si="13"/>
        <v>837.97193971803597</v>
      </c>
    </row>
    <row r="365" spans="1:18" ht="24.6" customHeight="1" x14ac:dyDescent="0.7">
      <c r="A365" s="97">
        <v>6</v>
      </c>
      <c r="B365" s="98" t="s">
        <v>50</v>
      </c>
      <c r="C365" s="98" t="s">
        <v>320</v>
      </c>
      <c r="D365" s="98" t="s">
        <v>132</v>
      </c>
      <c r="E365" s="98" t="s">
        <v>37</v>
      </c>
      <c r="F365" s="98" t="s">
        <v>166</v>
      </c>
      <c r="G365" s="98" t="s">
        <v>956</v>
      </c>
      <c r="H365" s="99">
        <v>5663</v>
      </c>
      <c r="I365" s="97">
        <v>4</v>
      </c>
      <c r="J365" s="100">
        <f>อุดรธานี!F170</f>
        <v>1487610.66</v>
      </c>
      <c r="K365" s="101">
        <f>อุดรธานี!AO170</f>
        <v>8120409.0900000008</v>
      </c>
      <c r="L365" s="101">
        <f>อุดรธานี!AP170</f>
        <v>4708642.0199999996</v>
      </c>
      <c r="M365" s="101">
        <f>อุดรธานี!AQ170</f>
        <v>2686836.9699999997</v>
      </c>
      <c r="N365" s="98"/>
      <c r="O365" s="98"/>
      <c r="P365" s="98"/>
      <c r="Q365" s="90">
        <f t="shared" si="12"/>
        <v>2021805.0499999998</v>
      </c>
      <c r="R365" s="91">
        <f t="shared" si="13"/>
        <v>831.47484019071157</v>
      </c>
    </row>
    <row r="366" spans="1:18" ht="24.6" customHeight="1" x14ac:dyDescent="0.7">
      <c r="A366" s="97">
        <v>7</v>
      </c>
      <c r="B366" s="98" t="s">
        <v>50</v>
      </c>
      <c r="C366" s="98" t="s">
        <v>320</v>
      </c>
      <c r="D366" s="98" t="s">
        <v>132</v>
      </c>
      <c r="E366" s="98" t="s">
        <v>37</v>
      </c>
      <c r="F366" s="98" t="s">
        <v>166</v>
      </c>
      <c r="G366" s="98" t="s">
        <v>957</v>
      </c>
      <c r="H366" s="99">
        <v>3254</v>
      </c>
      <c r="I366" s="97">
        <v>3</v>
      </c>
      <c r="J366" s="100">
        <f>อุดรธานี!F171</f>
        <v>940873.52</v>
      </c>
      <c r="K366" s="101">
        <f>อุดรธานี!AO171</f>
        <v>1636284.26</v>
      </c>
      <c r="L366" s="101">
        <f>อุดรธานี!AP171</f>
        <v>2842008.15</v>
      </c>
      <c r="M366" s="101">
        <f>อุดรธานี!AQ171</f>
        <v>1944297.7</v>
      </c>
      <c r="N366" s="98"/>
      <c r="O366" s="98"/>
      <c r="P366" s="98"/>
      <c r="Q366" s="90">
        <f t="shared" si="12"/>
        <v>897710.45</v>
      </c>
      <c r="R366" s="91">
        <f t="shared" si="13"/>
        <v>873.38910571604174</v>
      </c>
    </row>
    <row r="367" spans="1:18" ht="24.6" customHeight="1" x14ac:dyDescent="0.7">
      <c r="A367" s="97">
        <v>8</v>
      </c>
      <c r="B367" s="98" t="s">
        <v>50</v>
      </c>
      <c r="C367" s="98" t="s">
        <v>320</v>
      </c>
      <c r="D367" s="98" t="s">
        <v>132</v>
      </c>
      <c r="E367" s="98" t="s">
        <v>37</v>
      </c>
      <c r="F367" s="98" t="s">
        <v>166</v>
      </c>
      <c r="G367" s="98" t="s">
        <v>958</v>
      </c>
      <c r="H367" s="99">
        <v>4330</v>
      </c>
      <c r="I367" s="97">
        <v>3</v>
      </c>
      <c r="J367" s="100">
        <f>อุดรธานี!F172</f>
        <v>626104.75</v>
      </c>
      <c r="K367" s="101">
        <f>อุดรธานี!AO172</f>
        <v>2016044.33</v>
      </c>
      <c r="L367" s="101">
        <f>อุดรธานี!AP172</f>
        <v>2849067.2199999997</v>
      </c>
      <c r="M367" s="101">
        <f>อุดรธานี!AQ172</f>
        <v>2565507.56</v>
      </c>
      <c r="N367" s="98"/>
      <c r="O367" s="98"/>
      <c r="P367" s="98"/>
      <c r="Q367" s="90">
        <f t="shared" si="12"/>
        <v>283559.65999999968</v>
      </c>
      <c r="R367" s="91">
        <f t="shared" si="13"/>
        <v>657.98319168591217</v>
      </c>
    </row>
    <row r="368" spans="1:18" ht="24.6" customHeight="1" x14ac:dyDescent="0.7">
      <c r="A368" s="97">
        <v>9</v>
      </c>
      <c r="B368" s="98" t="s">
        <v>50</v>
      </c>
      <c r="C368" s="98" t="s">
        <v>320</v>
      </c>
      <c r="D368" s="98" t="s">
        <v>132</v>
      </c>
      <c r="E368" s="98" t="s">
        <v>37</v>
      </c>
      <c r="F368" s="98" t="s">
        <v>166</v>
      </c>
      <c r="G368" s="98" t="s">
        <v>959</v>
      </c>
      <c r="H368" s="99">
        <v>2355</v>
      </c>
      <c r="I368" s="97">
        <v>2</v>
      </c>
      <c r="J368" s="100">
        <f>อุดรธานี!F173</f>
        <v>382912.47</v>
      </c>
      <c r="K368" s="101">
        <f>อุดรธานี!AO173</f>
        <v>983725.04</v>
      </c>
      <c r="L368" s="101">
        <f>อุดรธานี!AP173</f>
        <v>1739194.5599999998</v>
      </c>
      <c r="M368" s="101">
        <f>อุดรธานี!AQ173</f>
        <v>1604687.3</v>
      </c>
      <c r="N368" s="98"/>
      <c r="O368" s="98"/>
      <c r="P368" s="98"/>
      <c r="Q368" s="90">
        <f t="shared" si="12"/>
        <v>134507.25999999978</v>
      </c>
      <c r="R368" s="91">
        <f t="shared" si="13"/>
        <v>738.51149044585975</v>
      </c>
    </row>
    <row r="369" spans="1:18" ht="24.6" customHeight="1" x14ac:dyDescent="0.7">
      <c r="A369" s="97">
        <v>10</v>
      </c>
      <c r="B369" s="98" t="s">
        <v>50</v>
      </c>
      <c r="C369" s="98" t="s">
        <v>320</v>
      </c>
      <c r="D369" s="98" t="s">
        <v>132</v>
      </c>
      <c r="E369" s="98" t="s">
        <v>37</v>
      </c>
      <c r="F369" s="98" t="s">
        <v>166</v>
      </c>
      <c r="G369" s="98" t="s">
        <v>960</v>
      </c>
      <c r="H369" s="99">
        <v>1570</v>
      </c>
      <c r="I369" s="97">
        <v>2</v>
      </c>
      <c r="J369" s="100">
        <f>อุดรธานี!F174</f>
        <v>131225.59</v>
      </c>
      <c r="K369" s="101">
        <f>อุดรธานี!AO174</f>
        <v>295996.40999999997</v>
      </c>
      <c r="L369" s="101">
        <f>อุดรธานี!AP174</f>
        <v>1467598.72</v>
      </c>
      <c r="M369" s="101">
        <f>อุดรธานี!AQ174</f>
        <v>1371340.46</v>
      </c>
      <c r="N369" s="98"/>
      <c r="O369" s="98"/>
      <c r="P369" s="98"/>
      <c r="Q369" s="90">
        <f t="shared" si="12"/>
        <v>96258.260000000009</v>
      </c>
      <c r="R369" s="91">
        <f t="shared" si="13"/>
        <v>934.77625477706999</v>
      </c>
    </row>
    <row r="370" spans="1:18" s="109" customFormat="1" ht="24.6" customHeight="1" x14ac:dyDescent="0.7">
      <c r="A370" s="103">
        <v>13</v>
      </c>
      <c r="B370" s="104" t="s">
        <v>50</v>
      </c>
      <c r="C370" s="104"/>
      <c r="D370" s="104"/>
      <c r="E370" s="104" t="s">
        <v>63</v>
      </c>
      <c r="F370" s="104"/>
      <c r="G370" s="104" t="s">
        <v>325</v>
      </c>
      <c r="H370" s="110">
        <f>SUM(H360:H369)</f>
        <v>33203</v>
      </c>
      <c r="I370" s="103"/>
      <c r="J370" s="106">
        <f>SUM(J360:J369)</f>
        <v>7121304.71</v>
      </c>
      <c r="K370" s="106">
        <f>SUM(K360:K369)</f>
        <v>20203967.280000005</v>
      </c>
      <c r="L370" s="106">
        <f>SUM(L360:L369)</f>
        <v>27753097.289999995</v>
      </c>
      <c r="M370" s="106">
        <f>SUM(M360:M369)</f>
        <v>20503774.899999999</v>
      </c>
      <c r="N370" s="104">
        <v>9</v>
      </c>
      <c r="O370" s="104">
        <v>9</v>
      </c>
      <c r="P370" s="104">
        <f>N370-O370</f>
        <v>0</v>
      </c>
      <c r="Q370" s="107">
        <f t="shared" si="12"/>
        <v>7249322.3899999969</v>
      </c>
      <c r="R370" s="108">
        <f>L370/H370</f>
        <v>835.86113574074614</v>
      </c>
    </row>
    <row r="371" spans="1:18" ht="24.6" customHeight="1" x14ac:dyDescent="0.7">
      <c r="A371" s="97">
        <v>1</v>
      </c>
      <c r="B371" s="98" t="s">
        <v>50</v>
      </c>
      <c r="C371" s="98" t="s">
        <v>321</v>
      </c>
      <c r="D371" s="98" t="s">
        <v>135</v>
      </c>
      <c r="E371" s="98" t="s">
        <v>38</v>
      </c>
      <c r="F371" s="98" t="s">
        <v>196</v>
      </c>
      <c r="G371" s="98" t="s">
        <v>326</v>
      </c>
      <c r="H371" s="99"/>
      <c r="I371" s="97"/>
      <c r="J371" s="100"/>
      <c r="K371" s="101"/>
      <c r="L371" s="102"/>
      <c r="M371" s="102"/>
      <c r="N371" s="98"/>
      <c r="O371" s="98"/>
      <c r="P371" s="98"/>
    </row>
    <row r="372" spans="1:18" ht="24.6" customHeight="1" x14ac:dyDescent="0.7">
      <c r="A372" s="97">
        <v>2</v>
      </c>
      <c r="B372" s="98" t="s">
        <v>50</v>
      </c>
      <c r="C372" s="98" t="s">
        <v>321</v>
      </c>
      <c r="D372" s="98" t="s">
        <v>135</v>
      </c>
      <c r="E372" s="98" t="s">
        <v>38</v>
      </c>
      <c r="F372" s="98" t="s">
        <v>166</v>
      </c>
      <c r="G372" s="98" t="s">
        <v>961</v>
      </c>
      <c r="H372" s="99">
        <v>8169</v>
      </c>
      <c r="I372" s="97">
        <v>5</v>
      </c>
      <c r="J372" s="100">
        <f>อุดรธานี!F175</f>
        <v>1094622.3999999999</v>
      </c>
      <c r="K372" s="101">
        <f>อุดรธานี!AO175</f>
        <v>2280491.4299999997</v>
      </c>
      <c r="L372" s="101">
        <f>อุดรธานี!AP175</f>
        <v>2100180.94</v>
      </c>
      <c r="M372" s="101">
        <f>อุดรธานี!AQ175</f>
        <v>1243876.23</v>
      </c>
      <c r="N372" s="98"/>
      <c r="O372" s="98"/>
      <c r="P372" s="98"/>
      <c r="Q372" s="90">
        <f t="shared" si="12"/>
        <v>856304.71</v>
      </c>
      <c r="R372" s="91">
        <f t="shared" si="13"/>
        <v>257.09155833027296</v>
      </c>
    </row>
    <row r="373" spans="1:18" ht="24.6" customHeight="1" x14ac:dyDescent="0.7">
      <c r="A373" s="97">
        <v>3</v>
      </c>
      <c r="B373" s="98" t="s">
        <v>50</v>
      </c>
      <c r="C373" s="98" t="s">
        <v>321</v>
      </c>
      <c r="D373" s="98" t="s">
        <v>135</v>
      </c>
      <c r="E373" s="98" t="s">
        <v>38</v>
      </c>
      <c r="F373" s="98" t="s">
        <v>166</v>
      </c>
      <c r="G373" s="98" t="s">
        <v>962</v>
      </c>
      <c r="H373" s="99">
        <v>4100</v>
      </c>
      <c r="I373" s="97">
        <v>3</v>
      </c>
      <c r="J373" s="100">
        <f>อุดรธานี!F176</f>
        <v>697712.1</v>
      </c>
      <c r="K373" s="101">
        <f>อุดรธานี!AO176</f>
        <v>959762.14</v>
      </c>
      <c r="L373" s="101">
        <f>อุดรธานี!AP176</f>
        <v>3882419.63</v>
      </c>
      <c r="M373" s="101">
        <f>อุดรธานี!AQ176</f>
        <v>3384486.9499999997</v>
      </c>
      <c r="N373" s="98"/>
      <c r="O373" s="98"/>
      <c r="P373" s="98"/>
      <c r="Q373" s="90">
        <f t="shared" si="12"/>
        <v>497932.68000000017</v>
      </c>
      <c r="R373" s="91">
        <f t="shared" si="13"/>
        <v>946.93161707317074</v>
      </c>
    </row>
    <row r="374" spans="1:18" s="163" customFormat="1" ht="24.6" customHeight="1" x14ac:dyDescent="0.7">
      <c r="A374" s="158">
        <v>4</v>
      </c>
      <c r="B374" s="159" t="s">
        <v>50</v>
      </c>
      <c r="C374" s="159" t="s">
        <v>321</v>
      </c>
      <c r="D374" s="159" t="s">
        <v>135</v>
      </c>
      <c r="E374" s="159" t="s">
        <v>38</v>
      </c>
      <c r="F374" s="159" t="s">
        <v>166</v>
      </c>
      <c r="G374" s="159" t="s">
        <v>963</v>
      </c>
      <c r="H374" s="160">
        <v>4574</v>
      </c>
      <c r="I374" s="158">
        <v>4</v>
      </c>
      <c r="J374" s="100">
        <f>อุดรธานี!F178</f>
        <v>1624518.15</v>
      </c>
      <c r="K374" s="101">
        <f>อุดรธานี!AO178</f>
        <v>1655184.5499999998</v>
      </c>
      <c r="L374" s="101">
        <f>อุดรธานี!AP178</f>
        <v>5025252.5500000007</v>
      </c>
      <c r="M374" s="101">
        <f>อุดรธานี!AQ178</f>
        <v>4230128.3499999996</v>
      </c>
      <c r="N374" s="159"/>
      <c r="O374" s="159"/>
      <c r="P374" s="159"/>
      <c r="Q374" s="161">
        <f t="shared" si="12"/>
        <v>795124.20000000112</v>
      </c>
      <c r="R374" s="162">
        <f t="shared" si="13"/>
        <v>1098.6560013117623</v>
      </c>
    </row>
    <row r="375" spans="1:18" ht="24.6" customHeight="1" x14ac:dyDescent="0.7">
      <c r="A375" s="97">
        <v>5</v>
      </c>
      <c r="B375" s="98" t="s">
        <v>50</v>
      </c>
      <c r="C375" s="98" t="s">
        <v>321</v>
      </c>
      <c r="D375" s="98" t="s">
        <v>135</v>
      </c>
      <c r="E375" s="98" t="s">
        <v>38</v>
      </c>
      <c r="F375" s="98" t="s">
        <v>166</v>
      </c>
      <c r="G375" s="98" t="s">
        <v>964</v>
      </c>
      <c r="H375" s="99">
        <v>4976</v>
      </c>
      <c r="I375" s="97">
        <v>4</v>
      </c>
      <c r="J375" s="100">
        <f>อุดรธานี!F179</f>
        <v>618417.6</v>
      </c>
      <c r="K375" s="101">
        <f>อุดรธานี!AO179</f>
        <v>927057.0199999999</v>
      </c>
      <c r="L375" s="101">
        <f>อุดรธานี!AP179</f>
        <v>3635975.88</v>
      </c>
      <c r="M375" s="101">
        <f>อุดรธานี!AQ179</f>
        <v>3731828.7600000002</v>
      </c>
      <c r="N375" s="98"/>
      <c r="O375" s="98"/>
      <c r="P375" s="98"/>
      <c r="Q375" s="90">
        <f t="shared" si="12"/>
        <v>-95852.880000000354</v>
      </c>
      <c r="R375" s="91">
        <f t="shared" si="13"/>
        <v>730.70254823151129</v>
      </c>
    </row>
    <row r="376" spans="1:18" ht="24.6" customHeight="1" x14ac:dyDescent="0.7">
      <c r="A376" s="111">
        <v>6</v>
      </c>
      <c r="B376" s="98" t="s">
        <v>50</v>
      </c>
      <c r="C376" s="98" t="s">
        <v>321</v>
      </c>
      <c r="D376" s="98" t="s">
        <v>135</v>
      </c>
      <c r="E376" s="98" t="s">
        <v>38</v>
      </c>
      <c r="F376" s="98" t="s">
        <v>166</v>
      </c>
      <c r="G376" s="98" t="s">
        <v>965</v>
      </c>
      <c r="H376" s="99">
        <v>5421</v>
      </c>
      <c r="I376" s="97">
        <v>4</v>
      </c>
      <c r="J376" s="100">
        <f>อุดรธานี!F180</f>
        <v>612589.43000000005</v>
      </c>
      <c r="K376" s="101">
        <f>อุดรธานี!AO180</f>
        <v>986438.54</v>
      </c>
      <c r="L376" s="101">
        <f>อุดรธานี!AP180</f>
        <v>4387758.78</v>
      </c>
      <c r="M376" s="101">
        <f>อุดรธานี!AQ180</f>
        <v>4364526.83</v>
      </c>
      <c r="N376" s="98"/>
      <c r="O376" s="98"/>
      <c r="P376" s="98"/>
      <c r="Q376" s="90">
        <f t="shared" si="12"/>
        <v>23231.950000000186</v>
      </c>
      <c r="R376" s="91">
        <f t="shared" si="13"/>
        <v>809.40025456557839</v>
      </c>
    </row>
    <row r="377" spans="1:18" ht="24.6" customHeight="1" x14ac:dyDescent="0.7">
      <c r="A377" s="111">
        <v>7</v>
      </c>
      <c r="B377" s="98" t="s">
        <v>50</v>
      </c>
      <c r="C377" s="98" t="s">
        <v>321</v>
      </c>
      <c r="D377" s="98" t="s">
        <v>135</v>
      </c>
      <c r="E377" s="98" t="s">
        <v>38</v>
      </c>
      <c r="F377" s="98" t="s">
        <v>166</v>
      </c>
      <c r="G377" s="98" t="s">
        <v>966</v>
      </c>
      <c r="H377" s="99">
        <v>5150</v>
      </c>
      <c r="I377" s="97">
        <v>4</v>
      </c>
      <c r="J377" s="100">
        <f>อุดรธานี!F181</f>
        <v>441647.28</v>
      </c>
      <c r="K377" s="101">
        <f>อุดรธานี!AO181</f>
        <v>689039.97</v>
      </c>
      <c r="L377" s="101">
        <f>อุดรธานี!AP181</f>
        <v>4309154.72</v>
      </c>
      <c r="M377" s="101">
        <f>อุดรธานี!AQ181</f>
        <v>3945656.1299999994</v>
      </c>
      <c r="N377" s="98"/>
      <c r="O377" s="98"/>
      <c r="P377" s="98"/>
      <c r="Q377" s="90">
        <f t="shared" si="12"/>
        <v>363498.59000000032</v>
      </c>
      <c r="R377" s="91">
        <f t="shared" si="13"/>
        <v>836.7290718446601</v>
      </c>
    </row>
    <row r="378" spans="1:18" ht="24.6" customHeight="1" x14ac:dyDescent="0.7">
      <c r="A378" s="111">
        <v>8</v>
      </c>
      <c r="B378" s="98" t="s">
        <v>50</v>
      </c>
      <c r="C378" s="98" t="s">
        <v>321</v>
      </c>
      <c r="D378" s="98" t="s">
        <v>135</v>
      </c>
      <c r="E378" s="98" t="s">
        <v>38</v>
      </c>
      <c r="F378" s="98" t="s">
        <v>166</v>
      </c>
      <c r="G378" s="98" t="s">
        <v>967</v>
      </c>
      <c r="H378" s="99">
        <v>6362</v>
      </c>
      <c r="I378" s="97">
        <v>5</v>
      </c>
      <c r="J378" s="100">
        <f>อุดรธานี!F182</f>
        <v>1072345.03</v>
      </c>
      <c r="K378" s="101">
        <f>อุดรธานี!AO182</f>
        <v>1384083.44</v>
      </c>
      <c r="L378" s="101">
        <f>อุดรธานี!AP182</f>
        <v>4149828.3200000003</v>
      </c>
      <c r="M378" s="101">
        <f>อุดรธานี!AQ182</f>
        <v>4057942.54</v>
      </c>
      <c r="N378" s="98"/>
      <c r="O378" s="98"/>
      <c r="P378" s="98"/>
      <c r="Q378" s="90">
        <f t="shared" si="12"/>
        <v>91885.780000000261</v>
      </c>
      <c r="R378" s="91">
        <f t="shared" si="13"/>
        <v>652.28360892801015</v>
      </c>
    </row>
    <row r="379" spans="1:18" ht="24.6" customHeight="1" x14ac:dyDescent="0.7">
      <c r="A379" s="111">
        <v>9</v>
      </c>
      <c r="B379" s="98" t="s">
        <v>50</v>
      </c>
      <c r="C379" s="98" t="s">
        <v>321</v>
      </c>
      <c r="D379" s="98" t="s">
        <v>135</v>
      </c>
      <c r="E379" s="98" t="s">
        <v>38</v>
      </c>
      <c r="F379" s="98" t="s">
        <v>166</v>
      </c>
      <c r="G379" s="98" t="s">
        <v>968</v>
      </c>
      <c r="H379" s="99">
        <v>8071</v>
      </c>
      <c r="I379" s="97">
        <v>5</v>
      </c>
      <c r="J379" s="100">
        <f>อุดรธานี!F183</f>
        <v>653332.81000000006</v>
      </c>
      <c r="K379" s="101">
        <f>อุดรธานี!AO183</f>
        <v>683861.95000000007</v>
      </c>
      <c r="L379" s="101">
        <f>อุดรธานี!AP183</f>
        <v>3570012.11</v>
      </c>
      <c r="M379" s="101">
        <f>อุดรธานี!AQ183</f>
        <v>3847962.62</v>
      </c>
      <c r="N379" s="98"/>
      <c r="O379" s="98"/>
      <c r="P379" s="98"/>
      <c r="Q379" s="90">
        <f t="shared" si="12"/>
        <v>-277950.51000000024</v>
      </c>
      <c r="R379" s="91">
        <f t="shared" si="13"/>
        <v>442.32587163920209</v>
      </c>
    </row>
    <row r="380" spans="1:18" ht="24.6" customHeight="1" x14ac:dyDescent="0.7">
      <c r="A380" s="111">
        <v>10</v>
      </c>
      <c r="B380" s="98" t="s">
        <v>50</v>
      </c>
      <c r="C380" s="98" t="s">
        <v>321</v>
      </c>
      <c r="D380" s="98" t="s">
        <v>135</v>
      </c>
      <c r="E380" s="98" t="s">
        <v>38</v>
      </c>
      <c r="F380" s="98" t="s">
        <v>166</v>
      </c>
      <c r="G380" s="98" t="s">
        <v>969</v>
      </c>
      <c r="H380" s="99">
        <v>4636</v>
      </c>
      <c r="I380" s="97">
        <v>4</v>
      </c>
      <c r="J380" s="100">
        <f>อุดรธานี!F184</f>
        <v>680266.03</v>
      </c>
      <c r="K380" s="101">
        <f>อุดรธานี!AO184</f>
        <v>1032945.49</v>
      </c>
      <c r="L380" s="101">
        <f>อุดรธานี!AP184</f>
        <v>2958601.1100000003</v>
      </c>
      <c r="M380" s="101">
        <f>อุดรธานี!AQ184</f>
        <v>2764002.66</v>
      </c>
      <c r="N380" s="98"/>
      <c r="O380" s="98"/>
      <c r="P380" s="98"/>
      <c r="Q380" s="90">
        <f t="shared" si="12"/>
        <v>194598.45000000019</v>
      </c>
      <c r="R380" s="91">
        <f t="shared" si="13"/>
        <v>638.17970448662652</v>
      </c>
    </row>
    <row r="381" spans="1:18" ht="24.6" customHeight="1" x14ac:dyDescent="0.7">
      <c r="A381" s="111">
        <v>11</v>
      </c>
      <c r="B381" s="98" t="s">
        <v>50</v>
      </c>
      <c r="C381" s="98" t="s">
        <v>321</v>
      </c>
      <c r="D381" s="98" t="s">
        <v>135</v>
      </c>
      <c r="E381" s="98" t="s">
        <v>38</v>
      </c>
      <c r="F381" s="98" t="s">
        <v>166</v>
      </c>
      <c r="G381" s="98" t="s">
        <v>970</v>
      </c>
      <c r="H381" s="99">
        <v>5424</v>
      </c>
      <c r="I381" s="97">
        <v>4</v>
      </c>
      <c r="J381" s="100">
        <f>อุดรธานี!F185</f>
        <v>374359.66</v>
      </c>
      <c r="K381" s="101">
        <f>อุดรธานี!AO185</f>
        <v>584369.00999999989</v>
      </c>
      <c r="L381" s="101">
        <f>อุดรธานี!AP185</f>
        <v>4576071.92</v>
      </c>
      <c r="M381" s="101">
        <f>อุดรธานี!AQ185</f>
        <v>4359460.45</v>
      </c>
      <c r="N381" s="98"/>
      <c r="O381" s="98"/>
      <c r="P381" s="98"/>
      <c r="Q381" s="90">
        <f t="shared" si="12"/>
        <v>216611.46999999974</v>
      </c>
      <c r="R381" s="91">
        <f t="shared" si="13"/>
        <v>843.67107669616519</v>
      </c>
    </row>
    <row r="382" spans="1:18" ht="24.6" customHeight="1" x14ac:dyDescent="0.7">
      <c r="A382" s="111">
        <v>12</v>
      </c>
      <c r="B382" s="98" t="s">
        <v>50</v>
      </c>
      <c r="C382" s="98" t="s">
        <v>321</v>
      </c>
      <c r="D382" s="98" t="s">
        <v>135</v>
      </c>
      <c r="E382" s="98" t="s">
        <v>38</v>
      </c>
      <c r="F382" s="98" t="s">
        <v>166</v>
      </c>
      <c r="G382" s="98" t="s">
        <v>971</v>
      </c>
      <c r="H382" s="99">
        <v>4683</v>
      </c>
      <c r="I382" s="97">
        <v>4</v>
      </c>
      <c r="J382" s="100">
        <f>อุดรธานี!F186</f>
        <v>554901.73</v>
      </c>
      <c r="K382" s="101">
        <f>อุดรธานี!AO186</f>
        <v>606446.69999999995</v>
      </c>
      <c r="L382" s="101">
        <f>อุดรธานี!AP186</f>
        <v>3766437.21</v>
      </c>
      <c r="M382" s="101">
        <f>อุดรธานี!AQ186</f>
        <v>3041674.3200000003</v>
      </c>
      <c r="N382" s="98"/>
      <c r="O382" s="98"/>
      <c r="P382" s="98"/>
      <c r="Q382" s="90">
        <f t="shared" si="12"/>
        <v>724762.88999999966</v>
      </c>
      <c r="R382" s="91">
        <f t="shared" si="13"/>
        <v>804.27871236386932</v>
      </c>
    </row>
    <row r="383" spans="1:18" ht="24.6" customHeight="1" x14ac:dyDescent="0.7">
      <c r="A383" s="111">
        <v>13</v>
      </c>
      <c r="B383" s="98" t="s">
        <v>50</v>
      </c>
      <c r="C383" s="98" t="s">
        <v>322</v>
      </c>
      <c r="D383" s="98" t="s">
        <v>135</v>
      </c>
      <c r="E383" s="98" t="s">
        <v>38</v>
      </c>
      <c r="F383" s="98" t="s">
        <v>166</v>
      </c>
      <c r="G383" s="100" t="s">
        <v>972</v>
      </c>
      <c r="H383" s="164">
        <v>3471</v>
      </c>
      <c r="I383" s="97">
        <v>3</v>
      </c>
      <c r="J383" s="100">
        <f>อุดรธานี!F187</f>
        <v>424848.83</v>
      </c>
      <c r="K383" s="101">
        <f>อุดรธานี!AO187</f>
        <v>671631.8</v>
      </c>
      <c r="L383" s="101">
        <f>อุดรธานี!AP187</f>
        <v>2903614.12</v>
      </c>
      <c r="M383" s="101">
        <f>อุดรธานี!AQ187</f>
        <v>2820932.55</v>
      </c>
      <c r="N383" s="98"/>
      <c r="O383" s="98"/>
      <c r="P383" s="98"/>
      <c r="Q383" s="90">
        <f t="shared" si="12"/>
        <v>82681.570000000298</v>
      </c>
      <c r="R383" s="91">
        <f t="shared" si="13"/>
        <v>836.53532699510231</v>
      </c>
    </row>
    <row r="384" spans="1:18" ht="24.6" customHeight="1" x14ac:dyDescent="0.7">
      <c r="A384" s="111">
        <v>14</v>
      </c>
      <c r="B384" s="98" t="s">
        <v>50</v>
      </c>
      <c r="C384" s="98" t="s">
        <v>321</v>
      </c>
      <c r="D384" s="98" t="s">
        <v>135</v>
      </c>
      <c r="E384" s="98" t="s">
        <v>38</v>
      </c>
      <c r="F384" s="98" t="s">
        <v>166</v>
      </c>
      <c r="G384" s="98" t="s">
        <v>973</v>
      </c>
      <c r="H384" s="99">
        <v>6659</v>
      </c>
      <c r="I384" s="97">
        <v>5</v>
      </c>
      <c r="J384" s="100">
        <f>อุดรธานี!F188</f>
        <v>467731.75</v>
      </c>
      <c r="K384" s="101">
        <f>อุดรธานี!AO188</f>
        <v>959586.26</v>
      </c>
      <c r="L384" s="101">
        <f>อุดรธานี!AP188</f>
        <v>3307242.8899999997</v>
      </c>
      <c r="M384" s="101">
        <f>อุดรธานี!AQ188</f>
        <v>3819681.2</v>
      </c>
      <c r="N384" s="98"/>
      <c r="O384" s="98"/>
      <c r="P384" s="98"/>
      <c r="Q384" s="90">
        <f t="shared" si="12"/>
        <v>-512438.31000000052</v>
      </c>
      <c r="R384" s="91">
        <f t="shared" si="13"/>
        <v>496.65758972818736</v>
      </c>
    </row>
    <row r="385" spans="1:18" s="109" customFormat="1" ht="24.6" customHeight="1" x14ac:dyDescent="0.7">
      <c r="A385" s="165">
        <v>15</v>
      </c>
      <c r="B385" s="104" t="s">
        <v>50</v>
      </c>
      <c r="C385" s="104"/>
      <c r="D385" s="104"/>
      <c r="E385" s="104" t="s">
        <v>63</v>
      </c>
      <c r="F385" s="104"/>
      <c r="G385" s="104" t="s">
        <v>327</v>
      </c>
      <c r="H385" s="110">
        <f>SUM(H371:H384)</f>
        <v>71696</v>
      </c>
      <c r="I385" s="103"/>
      <c r="J385" s="106">
        <f>SUM(J371:J384)</f>
        <v>9317292.8000000007</v>
      </c>
      <c r="K385" s="106">
        <f>SUM(K371:K384)</f>
        <v>13420898.299999997</v>
      </c>
      <c r="L385" s="106">
        <f>SUM(L371:L384)</f>
        <v>48572550.18</v>
      </c>
      <c r="M385" s="106">
        <f>SUM(M371:M384)</f>
        <v>45612159.589999996</v>
      </c>
      <c r="N385" s="104">
        <v>13</v>
      </c>
      <c r="O385" s="104">
        <v>13</v>
      </c>
      <c r="P385" s="104">
        <f>N385-O385</f>
        <v>0</v>
      </c>
      <c r="Q385" s="107">
        <f t="shared" si="12"/>
        <v>2960390.5900000036</v>
      </c>
      <c r="R385" s="108">
        <f>L385/H385</f>
        <v>677.47922031912515</v>
      </c>
    </row>
    <row r="386" spans="1:18" ht="24.6" customHeight="1" x14ac:dyDescent="0.7">
      <c r="A386" s="97">
        <v>1</v>
      </c>
      <c r="B386" s="98" t="s">
        <v>50</v>
      </c>
      <c r="C386" s="98" t="s">
        <v>322</v>
      </c>
      <c r="D386" s="98" t="s">
        <v>137</v>
      </c>
      <c r="E386" s="98" t="s">
        <v>39</v>
      </c>
      <c r="F386" s="98" t="s">
        <v>196</v>
      </c>
      <c r="G386" s="98" t="s">
        <v>328</v>
      </c>
      <c r="H386" s="99"/>
      <c r="I386" s="97"/>
      <c r="J386" s="100"/>
      <c r="K386" s="101"/>
      <c r="L386" s="102"/>
      <c r="M386" s="102"/>
      <c r="N386" s="98"/>
      <c r="O386" s="98"/>
      <c r="P386" s="98"/>
    </row>
    <row r="387" spans="1:18" ht="24.6" customHeight="1" x14ac:dyDescent="0.7">
      <c r="A387" s="97">
        <v>2</v>
      </c>
      <c r="B387" s="98" t="s">
        <v>50</v>
      </c>
      <c r="C387" s="98" t="s">
        <v>322</v>
      </c>
      <c r="D387" s="98" t="s">
        <v>137</v>
      </c>
      <c r="E387" s="98" t="s">
        <v>39</v>
      </c>
      <c r="F387" s="98" t="s">
        <v>166</v>
      </c>
      <c r="G387" s="98" t="s">
        <v>974</v>
      </c>
      <c r="H387" s="99">
        <v>2451</v>
      </c>
      <c r="I387" s="97">
        <v>2</v>
      </c>
      <c r="J387" s="100">
        <f>อุดรธานี!F189</f>
        <v>138072.1</v>
      </c>
      <c r="K387" s="101">
        <f>อุดรธานี!AO189</f>
        <v>251928.81000000003</v>
      </c>
      <c r="L387" s="101">
        <f>อุดรธานี!AP189</f>
        <v>2184134.5499999998</v>
      </c>
      <c r="M387" s="101">
        <f>อุดรธานี!AQ189</f>
        <v>2131683.5700000003</v>
      </c>
      <c r="N387" s="98"/>
      <c r="O387" s="98"/>
      <c r="P387" s="98"/>
      <c r="Q387" s="90">
        <f t="shared" si="12"/>
        <v>52450.979999999516</v>
      </c>
      <c r="R387" s="91">
        <f t="shared" si="13"/>
        <v>891.1197674418604</v>
      </c>
    </row>
    <row r="388" spans="1:18" ht="24.6" customHeight="1" x14ac:dyDescent="0.7">
      <c r="A388" s="97">
        <v>3</v>
      </c>
      <c r="B388" s="98" t="s">
        <v>50</v>
      </c>
      <c r="C388" s="98" t="s">
        <v>322</v>
      </c>
      <c r="D388" s="98" t="s">
        <v>137</v>
      </c>
      <c r="E388" s="98" t="s">
        <v>39</v>
      </c>
      <c r="F388" s="98" t="s">
        <v>166</v>
      </c>
      <c r="G388" s="98" t="s">
        <v>975</v>
      </c>
      <c r="H388" s="99">
        <v>3029</v>
      </c>
      <c r="I388" s="97">
        <v>3</v>
      </c>
      <c r="J388" s="100">
        <f>อุดรธานี!F190</f>
        <v>325786.99</v>
      </c>
      <c r="K388" s="101">
        <f>อุดรธานี!AO190</f>
        <v>834446.45</v>
      </c>
      <c r="L388" s="101">
        <f>อุดรธานี!AP190</f>
        <v>3163461.08</v>
      </c>
      <c r="M388" s="101">
        <f>อุดรธานี!AQ190</f>
        <v>2690561.96</v>
      </c>
      <c r="N388" s="98"/>
      <c r="O388" s="98"/>
      <c r="P388" s="98"/>
      <c r="Q388" s="90">
        <f t="shared" si="12"/>
        <v>472899.12000000011</v>
      </c>
      <c r="R388" s="91">
        <f t="shared" si="13"/>
        <v>1044.3912446351931</v>
      </c>
    </row>
    <row r="389" spans="1:18" ht="24.6" customHeight="1" x14ac:dyDescent="0.7">
      <c r="A389" s="97">
        <v>4</v>
      </c>
      <c r="B389" s="98" t="s">
        <v>50</v>
      </c>
      <c r="C389" s="98" t="s">
        <v>322</v>
      </c>
      <c r="D389" s="98" t="s">
        <v>137</v>
      </c>
      <c r="E389" s="98" t="s">
        <v>39</v>
      </c>
      <c r="F389" s="98" t="s">
        <v>166</v>
      </c>
      <c r="G389" s="98" t="s">
        <v>976</v>
      </c>
      <c r="H389" s="99">
        <v>5540</v>
      </c>
      <c r="I389" s="97">
        <v>4</v>
      </c>
      <c r="J389" s="100">
        <f>อุดรธานี!F191</f>
        <v>187886.69</v>
      </c>
      <c r="K389" s="101">
        <f>อุดรธานี!AO191</f>
        <v>251958.1</v>
      </c>
      <c r="L389" s="101">
        <f>อุดรธานี!AP191</f>
        <v>4394061.53</v>
      </c>
      <c r="M389" s="101">
        <f>อุดรธานี!AQ191</f>
        <v>4201445.91</v>
      </c>
      <c r="N389" s="98"/>
      <c r="O389" s="98"/>
      <c r="P389" s="98"/>
      <c r="Q389" s="90">
        <f t="shared" ref="Q389:Q453" si="14">L389-M389</f>
        <v>192615.62000000011</v>
      </c>
      <c r="R389" s="91">
        <f t="shared" ref="R389:R453" si="15">L389/H389</f>
        <v>793.15190072202176</v>
      </c>
    </row>
    <row r="390" spans="1:18" ht="24.6" customHeight="1" x14ac:dyDescent="0.7">
      <c r="A390" s="97">
        <v>5</v>
      </c>
      <c r="B390" s="98" t="s">
        <v>50</v>
      </c>
      <c r="C390" s="98" t="s">
        <v>322</v>
      </c>
      <c r="D390" s="98" t="s">
        <v>137</v>
      </c>
      <c r="E390" s="98" t="s">
        <v>39</v>
      </c>
      <c r="F390" s="98" t="s">
        <v>166</v>
      </c>
      <c r="G390" s="98" t="s">
        <v>977</v>
      </c>
      <c r="H390" s="99">
        <v>1842</v>
      </c>
      <c r="I390" s="97">
        <v>2</v>
      </c>
      <c r="J390" s="100">
        <f>อุดรธานี!F192</f>
        <v>571360.44999999995</v>
      </c>
      <c r="K390" s="101">
        <f>อุดรธานี!AO192</f>
        <v>668912.27</v>
      </c>
      <c r="L390" s="101">
        <f>อุดรธานี!AP192</f>
        <v>2011166.73</v>
      </c>
      <c r="M390" s="101">
        <f>อุดรธานี!AQ192</f>
        <v>1479139.31</v>
      </c>
      <c r="N390" s="98"/>
      <c r="O390" s="98"/>
      <c r="P390" s="98"/>
      <c r="Q390" s="90">
        <f t="shared" si="14"/>
        <v>532027.41999999993</v>
      </c>
      <c r="R390" s="91">
        <f t="shared" si="15"/>
        <v>1091.8386156351792</v>
      </c>
    </row>
    <row r="391" spans="1:18" ht="24.6" customHeight="1" x14ac:dyDescent="0.7">
      <c r="A391" s="97">
        <v>6</v>
      </c>
      <c r="B391" s="98" t="s">
        <v>50</v>
      </c>
      <c r="C391" s="98" t="s">
        <v>322</v>
      </c>
      <c r="D391" s="98" t="s">
        <v>137</v>
      </c>
      <c r="E391" s="98" t="s">
        <v>39</v>
      </c>
      <c r="F391" s="98" t="s">
        <v>166</v>
      </c>
      <c r="G391" s="98" t="s">
        <v>978</v>
      </c>
      <c r="H391" s="99">
        <v>3303</v>
      </c>
      <c r="I391" s="97">
        <v>3</v>
      </c>
      <c r="J391" s="100">
        <f>อุดรธานี!F193</f>
        <v>614493.39</v>
      </c>
      <c r="K391" s="101">
        <f>อุดรธานี!AO193</f>
        <v>639721.63</v>
      </c>
      <c r="L391" s="101">
        <f>อุดรธานี!AP193</f>
        <v>1724910.6</v>
      </c>
      <c r="M391" s="101">
        <f>อุดรธานี!AQ193</f>
        <v>1411701.01</v>
      </c>
      <c r="N391" s="98"/>
      <c r="O391" s="98"/>
      <c r="P391" s="98"/>
      <c r="Q391" s="90">
        <f t="shared" si="14"/>
        <v>313209.59000000008</v>
      </c>
      <c r="R391" s="91">
        <f t="shared" si="15"/>
        <v>522.22543142597647</v>
      </c>
    </row>
    <row r="392" spans="1:18" s="109" customFormat="1" ht="24.6" customHeight="1" x14ac:dyDescent="0.7">
      <c r="A392" s="103">
        <v>15</v>
      </c>
      <c r="B392" s="104" t="s">
        <v>50</v>
      </c>
      <c r="C392" s="104"/>
      <c r="D392" s="104"/>
      <c r="E392" s="104" t="s">
        <v>63</v>
      </c>
      <c r="F392" s="104"/>
      <c r="G392" s="104" t="s">
        <v>329</v>
      </c>
      <c r="H392" s="110">
        <f>SUM(H386:H391)</f>
        <v>16165</v>
      </c>
      <c r="I392" s="103"/>
      <c r="J392" s="106">
        <f>SUM(J386:J391)</f>
        <v>1837599.62</v>
      </c>
      <c r="K392" s="106">
        <f>SUM(K386:K391)</f>
        <v>2646967.2600000002</v>
      </c>
      <c r="L392" s="106">
        <f>SUM(L386:L391)</f>
        <v>13477734.49</v>
      </c>
      <c r="M392" s="106">
        <f>SUM(M386:M391)</f>
        <v>11914531.760000002</v>
      </c>
      <c r="N392" s="104">
        <v>5</v>
      </c>
      <c r="O392" s="104">
        <v>5</v>
      </c>
      <c r="P392" s="104">
        <f>N392-O392</f>
        <v>0</v>
      </c>
      <c r="Q392" s="107">
        <f t="shared" si="14"/>
        <v>1563202.7299999986</v>
      </c>
      <c r="R392" s="108">
        <f>L392/H392</f>
        <v>833.76025301577488</v>
      </c>
    </row>
    <row r="393" spans="1:18" ht="24.6" customHeight="1" x14ac:dyDescent="0.7">
      <c r="A393" s="97">
        <v>1</v>
      </c>
      <c r="B393" s="98" t="s">
        <v>50</v>
      </c>
      <c r="C393" s="98" t="s">
        <v>330</v>
      </c>
      <c r="D393" s="98" t="s">
        <v>139</v>
      </c>
      <c r="E393" s="98" t="s">
        <v>40</v>
      </c>
      <c r="F393" s="98" t="s">
        <v>196</v>
      </c>
      <c r="G393" s="98" t="s">
        <v>331</v>
      </c>
      <c r="H393" s="99"/>
      <c r="I393" s="97"/>
      <c r="J393" s="100"/>
      <c r="K393" s="101"/>
      <c r="L393" s="102"/>
      <c r="M393" s="102"/>
      <c r="N393" s="98"/>
      <c r="O393" s="98"/>
      <c r="P393" s="98"/>
    </row>
    <row r="394" spans="1:18" ht="24.6" customHeight="1" x14ac:dyDescent="0.7">
      <c r="A394" s="97">
        <v>2</v>
      </c>
      <c r="B394" s="98" t="s">
        <v>50</v>
      </c>
      <c r="C394" s="98" t="s">
        <v>330</v>
      </c>
      <c r="D394" s="98" t="s">
        <v>139</v>
      </c>
      <c r="E394" s="98" t="s">
        <v>40</v>
      </c>
      <c r="F394" s="98" t="s">
        <v>166</v>
      </c>
      <c r="G394" s="98" t="s">
        <v>979</v>
      </c>
      <c r="H394" s="99">
        <v>3399</v>
      </c>
      <c r="I394" s="97">
        <v>3</v>
      </c>
      <c r="J394" s="100">
        <f>อุดรธานี!F194</f>
        <v>1029938.95</v>
      </c>
      <c r="K394" s="101">
        <f>อุดรธานี!AO194</f>
        <v>1192600.98</v>
      </c>
      <c r="L394" s="101">
        <f>อุดรธานี!AP194</f>
        <v>2357537.9900000002</v>
      </c>
      <c r="M394" s="101">
        <f>อุดรธานี!AQ194</f>
        <v>1925995.52</v>
      </c>
      <c r="N394" s="98"/>
      <c r="O394" s="98"/>
      <c r="P394" s="98"/>
      <c r="Q394" s="90">
        <f t="shared" si="14"/>
        <v>431542.4700000002</v>
      </c>
      <c r="R394" s="91">
        <f t="shared" si="15"/>
        <v>693.59752574286563</v>
      </c>
    </row>
    <row r="395" spans="1:18" ht="24.6" customHeight="1" x14ac:dyDescent="0.7">
      <c r="A395" s="97">
        <v>3</v>
      </c>
      <c r="B395" s="98" t="s">
        <v>50</v>
      </c>
      <c r="C395" s="98" t="s">
        <v>330</v>
      </c>
      <c r="D395" s="98" t="s">
        <v>139</v>
      </c>
      <c r="E395" s="98" t="s">
        <v>40</v>
      </c>
      <c r="F395" s="98" t="s">
        <v>166</v>
      </c>
      <c r="G395" s="98" t="s">
        <v>980</v>
      </c>
      <c r="H395" s="99">
        <v>2537</v>
      </c>
      <c r="I395" s="97">
        <v>2</v>
      </c>
      <c r="J395" s="100">
        <f>อุดรธานี!F195</f>
        <v>439284.58</v>
      </c>
      <c r="K395" s="101">
        <f>อุดรธานี!AO195</f>
        <v>523887.35</v>
      </c>
      <c r="L395" s="101">
        <f>อุดรธานี!AP195</f>
        <v>3544686.75</v>
      </c>
      <c r="M395" s="101">
        <f>อุดรธานี!AQ195</f>
        <v>3060590.96</v>
      </c>
      <c r="N395" s="98"/>
      <c r="O395" s="98"/>
      <c r="P395" s="98"/>
      <c r="Q395" s="90">
        <f t="shared" si="14"/>
        <v>484095.79000000004</v>
      </c>
      <c r="R395" s="91">
        <f t="shared" si="15"/>
        <v>1397.1961962948365</v>
      </c>
    </row>
    <row r="396" spans="1:18" ht="24.6" customHeight="1" x14ac:dyDescent="0.7">
      <c r="A396" s="97">
        <v>4</v>
      </c>
      <c r="B396" s="98" t="s">
        <v>50</v>
      </c>
      <c r="C396" s="98" t="s">
        <v>330</v>
      </c>
      <c r="D396" s="98" t="s">
        <v>139</v>
      </c>
      <c r="E396" s="98" t="s">
        <v>40</v>
      </c>
      <c r="F396" s="98" t="s">
        <v>166</v>
      </c>
      <c r="G396" s="98" t="s">
        <v>981</v>
      </c>
      <c r="H396" s="99">
        <v>3240</v>
      </c>
      <c r="I396" s="97">
        <v>3</v>
      </c>
      <c r="J396" s="100">
        <f>อุดรธานี!F196</f>
        <v>1093007.46</v>
      </c>
      <c r="K396" s="101">
        <f>อุดรธานี!AO196</f>
        <v>1136688.32</v>
      </c>
      <c r="L396" s="101">
        <f>อุดรธานี!AP196</f>
        <v>3259335.3200000003</v>
      </c>
      <c r="M396" s="101">
        <f>อุดรธานี!AQ196</f>
        <v>2736724.27</v>
      </c>
      <c r="N396" s="98"/>
      <c r="O396" s="98"/>
      <c r="P396" s="98"/>
      <c r="Q396" s="90">
        <f t="shared" si="14"/>
        <v>522611.05000000028</v>
      </c>
      <c r="R396" s="91">
        <f t="shared" si="15"/>
        <v>1005.9676913580248</v>
      </c>
    </row>
    <row r="397" spans="1:18" ht="24.6" customHeight="1" x14ac:dyDescent="0.7">
      <c r="A397" s="97">
        <v>5</v>
      </c>
      <c r="B397" s="98" t="s">
        <v>50</v>
      </c>
      <c r="C397" s="98" t="s">
        <v>330</v>
      </c>
      <c r="D397" s="98" t="s">
        <v>139</v>
      </c>
      <c r="E397" s="98" t="s">
        <v>40</v>
      </c>
      <c r="F397" s="98" t="s">
        <v>166</v>
      </c>
      <c r="G397" s="98" t="s">
        <v>982</v>
      </c>
      <c r="H397" s="99">
        <v>4673</v>
      </c>
      <c r="I397" s="97">
        <v>4</v>
      </c>
      <c r="J397" s="100">
        <f>อุดรธานี!F197</f>
        <v>729630.37</v>
      </c>
      <c r="K397" s="101">
        <f>อุดรธานี!AO197</f>
        <v>1325997.83</v>
      </c>
      <c r="L397" s="101">
        <f>อุดรธานี!AP197</f>
        <v>4252308.6300000008</v>
      </c>
      <c r="M397" s="101">
        <f>อุดรธานี!AQ197</f>
        <v>3504605.89</v>
      </c>
      <c r="N397" s="98"/>
      <c r="O397" s="98"/>
      <c r="P397" s="98"/>
      <c r="Q397" s="90">
        <f t="shared" si="14"/>
        <v>747702.74000000069</v>
      </c>
      <c r="R397" s="91">
        <f t="shared" si="15"/>
        <v>909.97402739139761</v>
      </c>
    </row>
    <row r="398" spans="1:18" s="109" customFormat="1" ht="24.6" customHeight="1" x14ac:dyDescent="0.7">
      <c r="A398" s="103">
        <v>16</v>
      </c>
      <c r="B398" s="104" t="s">
        <v>50</v>
      </c>
      <c r="C398" s="104"/>
      <c r="D398" s="104"/>
      <c r="E398" s="104" t="s">
        <v>63</v>
      </c>
      <c r="F398" s="104"/>
      <c r="G398" s="104" t="s">
        <v>332</v>
      </c>
      <c r="H398" s="110">
        <f>SUM(H393:H397)</f>
        <v>13849</v>
      </c>
      <c r="I398" s="103"/>
      <c r="J398" s="106">
        <f>SUM(J393:J397)</f>
        <v>3291861.3600000003</v>
      </c>
      <c r="K398" s="106">
        <f>SUM(K393:K397)</f>
        <v>4179174.4800000004</v>
      </c>
      <c r="L398" s="106">
        <f>SUM(L393:L397)</f>
        <v>13413868.690000001</v>
      </c>
      <c r="M398" s="106">
        <f>SUM(M393:M397)</f>
        <v>11227916.640000001</v>
      </c>
      <c r="N398" s="104">
        <v>4</v>
      </c>
      <c r="O398" s="104">
        <v>4</v>
      </c>
      <c r="P398" s="104">
        <f>N398-O398</f>
        <v>0</v>
      </c>
      <c r="Q398" s="107">
        <f t="shared" si="14"/>
        <v>2185952.0500000007</v>
      </c>
      <c r="R398" s="108">
        <f>L398/H398</f>
        <v>968.58030832551094</v>
      </c>
    </row>
    <row r="399" spans="1:18" ht="24.6" customHeight="1" x14ac:dyDescent="0.7">
      <c r="A399" s="97">
        <v>1</v>
      </c>
      <c r="B399" s="98" t="s">
        <v>50</v>
      </c>
      <c r="C399" s="98" t="s">
        <v>333</v>
      </c>
      <c r="D399" s="98" t="s">
        <v>141</v>
      </c>
      <c r="E399" s="98" t="s">
        <v>41</v>
      </c>
      <c r="F399" s="98" t="s">
        <v>196</v>
      </c>
      <c r="G399" s="98" t="s">
        <v>334</v>
      </c>
      <c r="H399" s="99"/>
      <c r="I399" s="97"/>
      <c r="J399" s="100"/>
      <c r="K399" s="101"/>
      <c r="L399" s="102"/>
      <c r="M399" s="102"/>
      <c r="N399" s="98"/>
      <c r="O399" s="98"/>
      <c r="P399" s="98"/>
    </row>
    <row r="400" spans="1:18" ht="24.6" customHeight="1" x14ac:dyDescent="0.7">
      <c r="A400" s="97">
        <v>2</v>
      </c>
      <c r="B400" s="98" t="s">
        <v>50</v>
      </c>
      <c r="C400" s="98" t="s">
        <v>333</v>
      </c>
      <c r="D400" s="98" t="s">
        <v>141</v>
      </c>
      <c r="E400" s="98" t="s">
        <v>41</v>
      </c>
      <c r="F400" s="98" t="s">
        <v>166</v>
      </c>
      <c r="G400" s="98" t="s">
        <v>983</v>
      </c>
      <c r="H400" s="99">
        <v>3205</v>
      </c>
      <c r="I400" s="97">
        <v>3</v>
      </c>
      <c r="J400" s="100">
        <f>อุดรธานี!F198</f>
        <v>920206.26</v>
      </c>
      <c r="K400" s="101">
        <f>อุดรธานี!AO198</f>
        <v>955483.88</v>
      </c>
      <c r="L400" s="101">
        <f>อุดรธานี!AP198</f>
        <v>2813171.21</v>
      </c>
      <c r="M400" s="101">
        <f>อุดรธานี!AQ198</f>
        <v>1857607.2999999998</v>
      </c>
      <c r="N400" s="98"/>
      <c r="O400" s="98"/>
      <c r="P400" s="98"/>
      <c r="Q400" s="90">
        <f t="shared" si="14"/>
        <v>955563.91000000015</v>
      </c>
      <c r="R400" s="91">
        <f t="shared" si="15"/>
        <v>877.74452730109203</v>
      </c>
    </row>
    <row r="401" spans="1:18" ht="24.6" customHeight="1" x14ac:dyDescent="0.7">
      <c r="A401" s="97">
        <v>3</v>
      </c>
      <c r="B401" s="98" t="s">
        <v>50</v>
      </c>
      <c r="C401" s="98" t="s">
        <v>333</v>
      </c>
      <c r="D401" s="98" t="s">
        <v>141</v>
      </c>
      <c r="E401" s="98" t="s">
        <v>41</v>
      </c>
      <c r="F401" s="98" t="s">
        <v>166</v>
      </c>
      <c r="G401" s="98" t="s">
        <v>984</v>
      </c>
      <c r="H401" s="99">
        <v>2571</v>
      </c>
      <c r="I401" s="97">
        <v>2</v>
      </c>
      <c r="J401" s="100">
        <f>อุดรธานี!F199</f>
        <v>481087.07</v>
      </c>
      <c r="K401" s="101">
        <f>อุดรธานี!AO199</f>
        <v>877997.96</v>
      </c>
      <c r="L401" s="101">
        <f>อุดรธานี!AP199</f>
        <v>2574925.31</v>
      </c>
      <c r="M401" s="101">
        <f>อุดรธานี!AQ199</f>
        <v>1942224.9800000002</v>
      </c>
      <c r="N401" s="98"/>
      <c r="O401" s="98"/>
      <c r="P401" s="98"/>
      <c r="Q401" s="90">
        <f t="shared" si="14"/>
        <v>632700.32999999984</v>
      </c>
      <c r="R401" s="91">
        <f t="shared" si="15"/>
        <v>1001.5267639050953</v>
      </c>
    </row>
    <row r="402" spans="1:18" ht="24.6" customHeight="1" x14ac:dyDescent="0.7">
      <c r="A402" s="97">
        <v>4</v>
      </c>
      <c r="B402" s="98" t="s">
        <v>50</v>
      </c>
      <c r="C402" s="98" t="s">
        <v>333</v>
      </c>
      <c r="D402" s="98" t="s">
        <v>141</v>
      </c>
      <c r="E402" s="98" t="s">
        <v>41</v>
      </c>
      <c r="F402" s="98" t="s">
        <v>166</v>
      </c>
      <c r="G402" s="98" t="s">
        <v>985</v>
      </c>
      <c r="H402" s="99">
        <v>3142</v>
      </c>
      <c r="I402" s="97">
        <v>3</v>
      </c>
      <c r="J402" s="100">
        <f>อุดรธานี!F200</f>
        <v>817506.84</v>
      </c>
      <c r="K402" s="101">
        <f>อุดรธานี!AO200</f>
        <v>867686.01</v>
      </c>
      <c r="L402" s="101">
        <f>อุดรธานี!AP200</f>
        <v>3092692.65</v>
      </c>
      <c r="M402" s="101">
        <f>อุดรธานี!AQ200</f>
        <v>1583721.46</v>
      </c>
      <c r="N402" s="98"/>
      <c r="O402" s="98"/>
      <c r="P402" s="98"/>
      <c r="Q402" s="90">
        <f t="shared" si="14"/>
        <v>1508971.19</v>
      </c>
      <c r="R402" s="91">
        <f t="shared" si="15"/>
        <v>984.30701782304266</v>
      </c>
    </row>
    <row r="403" spans="1:18" ht="24.6" customHeight="1" x14ac:dyDescent="0.7">
      <c r="A403" s="97">
        <v>5</v>
      </c>
      <c r="B403" s="98" t="s">
        <v>50</v>
      </c>
      <c r="C403" s="98" t="s">
        <v>333</v>
      </c>
      <c r="D403" s="98" t="s">
        <v>141</v>
      </c>
      <c r="E403" s="98" t="s">
        <v>41</v>
      </c>
      <c r="F403" s="98" t="s">
        <v>166</v>
      </c>
      <c r="G403" s="98" t="s">
        <v>986</v>
      </c>
      <c r="H403" s="99">
        <v>1449</v>
      </c>
      <c r="I403" s="97">
        <v>1</v>
      </c>
      <c r="J403" s="100">
        <f>อุดรธานี!F201</f>
        <v>456262.68</v>
      </c>
      <c r="K403" s="101">
        <f>อุดรธานี!AO201</f>
        <v>519931.09</v>
      </c>
      <c r="L403" s="101">
        <f>อุดรธานี!AP201</f>
        <v>1503703.2099999997</v>
      </c>
      <c r="M403" s="101">
        <f>อุดรธานี!AQ201</f>
        <v>1037228.59</v>
      </c>
      <c r="N403" s="98"/>
      <c r="O403" s="98"/>
      <c r="P403" s="98"/>
      <c r="Q403" s="90">
        <f t="shared" si="14"/>
        <v>466474.61999999976</v>
      </c>
      <c r="R403" s="91">
        <f t="shared" si="15"/>
        <v>1037.752387853692</v>
      </c>
    </row>
    <row r="404" spans="1:18" ht="24.6" customHeight="1" x14ac:dyDescent="0.7">
      <c r="A404" s="97">
        <v>6</v>
      </c>
      <c r="B404" s="98" t="s">
        <v>50</v>
      </c>
      <c r="C404" s="98" t="s">
        <v>333</v>
      </c>
      <c r="D404" s="98" t="s">
        <v>141</v>
      </c>
      <c r="E404" s="98" t="s">
        <v>41</v>
      </c>
      <c r="F404" s="98" t="s">
        <v>166</v>
      </c>
      <c r="G404" s="98" t="s">
        <v>987</v>
      </c>
      <c r="H404" s="99">
        <v>1947</v>
      </c>
      <c r="I404" s="97">
        <v>2</v>
      </c>
      <c r="J404" s="100">
        <f>อุดรธานี!F202</f>
        <v>912529.52</v>
      </c>
      <c r="K404" s="101">
        <f>อุดรธานี!AO202</f>
        <v>1044344.12</v>
      </c>
      <c r="L404" s="101">
        <f>อุดรธานี!AP202</f>
        <v>2622222.9299999997</v>
      </c>
      <c r="M404" s="101">
        <f>อุดรธานี!AQ202</f>
        <v>887027.59999999986</v>
      </c>
      <c r="N404" s="98"/>
      <c r="O404" s="98"/>
      <c r="P404" s="98"/>
      <c r="Q404" s="90">
        <f t="shared" si="14"/>
        <v>1735195.3299999998</v>
      </c>
      <c r="R404" s="91">
        <f t="shared" si="15"/>
        <v>1346.8017103235745</v>
      </c>
    </row>
    <row r="405" spans="1:18" ht="24.6" customHeight="1" x14ac:dyDescent="0.7">
      <c r="A405" s="97">
        <v>7</v>
      </c>
      <c r="B405" s="98" t="s">
        <v>50</v>
      </c>
      <c r="C405" s="98" t="s">
        <v>333</v>
      </c>
      <c r="D405" s="98" t="s">
        <v>141</v>
      </c>
      <c r="E405" s="98" t="s">
        <v>41</v>
      </c>
      <c r="F405" s="98" t="s">
        <v>166</v>
      </c>
      <c r="G405" s="98" t="s">
        <v>988</v>
      </c>
      <c r="H405" s="99">
        <v>1027</v>
      </c>
      <c r="I405" s="97">
        <v>1</v>
      </c>
      <c r="J405" s="100">
        <f>อุดรธานี!F203</f>
        <v>719073.41</v>
      </c>
      <c r="K405" s="101">
        <f>อุดรธานี!AO203</f>
        <v>735318.35</v>
      </c>
      <c r="L405" s="101">
        <f>อุดรธานี!AP203</f>
        <v>2404214.5099999998</v>
      </c>
      <c r="M405" s="101">
        <f>อุดรธานี!AQ203</f>
        <v>1574493.93</v>
      </c>
      <c r="N405" s="98"/>
      <c r="O405" s="98"/>
      <c r="P405" s="98"/>
      <c r="Q405" s="90">
        <f t="shared" si="14"/>
        <v>829720.57999999984</v>
      </c>
      <c r="R405" s="91">
        <f t="shared" si="15"/>
        <v>2341.0073125608565</v>
      </c>
    </row>
    <row r="406" spans="1:18" ht="24.6" customHeight="1" x14ac:dyDescent="0.7">
      <c r="A406" s="97">
        <v>8</v>
      </c>
      <c r="B406" s="98" t="s">
        <v>50</v>
      </c>
      <c r="C406" s="98" t="s">
        <v>333</v>
      </c>
      <c r="D406" s="98" t="s">
        <v>141</v>
      </c>
      <c r="E406" s="98" t="s">
        <v>41</v>
      </c>
      <c r="F406" s="98" t="s">
        <v>166</v>
      </c>
      <c r="G406" s="98" t="s">
        <v>989</v>
      </c>
      <c r="H406" s="99">
        <v>3432</v>
      </c>
      <c r="I406" s="97">
        <v>3</v>
      </c>
      <c r="J406" s="100">
        <f>อุดรธานี!F204</f>
        <v>1670524.9</v>
      </c>
      <c r="K406" s="101">
        <f>อุดรธานี!AO204</f>
        <v>1804696.41</v>
      </c>
      <c r="L406" s="101">
        <f>อุดรธานี!AP204</f>
        <v>2995369.8</v>
      </c>
      <c r="M406" s="101">
        <f>อุดรธานี!AQ204</f>
        <v>1946786.17</v>
      </c>
      <c r="N406" s="98"/>
      <c r="O406" s="98"/>
      <c r="P406" s="98"/>
      <c r="Q406" s="90">
        <f t="shared" si="14"/>
        <v>1048583.6299999999</v>
      </c>
      <c r="R406" s="91">
        <f t="shared" si="15"/>
        <v>872.77674825174824</v>
      </c>
    </row>
    <row r="407" spans="1:18" ht="24.6" customHeight="1" x14ac:dyDescent="0.7">
      <c r="A407" s="97">
        <v>9</v>
      </c>
      <c r="B407" s="98" t="s">
        <v>50</v>
      </c>
      <c r="C407" s="98" t="s">
        <v>333</v>
      </c>
      <c r="D407" s="98" t="s">
        <v>141</v>
      </c>
      <c r="E407" s="98" t="s">
        <v>41</v>
      </c>
      <c r="F407" s="98" t="s">
        <v>166</v>
      </c>
      <c r="G407" s="98" t="s">
        <v>990</v>
      </c>
      <c r="H407" s="99">
        <v>2689</v>
      </c>
      <c r="I407" s="97">
        <v>2</v>
      </c>
      <c r="J407" s="100">
        <f>อุดรธานี!F205</f>
        <v>1010874.76</v>
      </c>
      <c r="K407" s="101">
        <f>อุดรธานี!AO205</f>
        <v>1329370.58</v>
      </c>
      <c r="L407" s="101">
        <f>อุดรธานี!AP205</f>
        <v>2970269.41</v>
      </c>
      <c r="M407" s="101">
        <f>อุดรธานี!AQ205</f>
        <v>1958441.09</v>
      </c>
      <c r="N407" s="98"/>
      <c r="O407" s="98"/>
      <c r="P407" s="98"/>
      <c r="Q407" s="90">
        <f t="shared" si="14"/>
        <v>1011828.3200000001</v>
      </c>
      <c r="R407" s="91">
        <f t="shared" si="15"/>
        <v>1104.6000037188546</v>
      </c>
    </row>
    <row r="408" spans="1:18" s="170" customFormat="1" ht="24.6" customHeight="1" x14ac:dyDescent="0.7">
      <c r="A408" s="166">
        <v>10</v>
      </c>
      <c r="B408" s="167" t="s">
        <v>50</v>
      </c>
      <c r="C408" s="167" t="s">
        <v>333</v>
      </c>
      <c r="D408" s="167" t="s">
        <v>141</v>
      </c>
      <c r="E408" s="167" t="s">
        <v>41</v>
      </c>
      <c r="F408" s="167" t="s">
        <v>166</v>
      </c>
      <c r="G408" s="167" t="s">
        <v>991</v>
      </c>
      <c r="H408" s="168">
        <v>1018</v>
      </c>
      <c r="I408" s="166">
        <v>1</v>
      </c>
      <c r="J408" s="100">
        <f>อุดรธานี!F206</f>
        <v>419134.99</v>
      </c>
      <c r="K408" s="101">
        <f>อุดรธานี!AO206</f>
        <v>631691.92999999993</v>
      </c>
      <c r="L408" s="101">
        <f>อุดรธานี!AP206</f>
        <v>1066272.56</v>
      </c>
      <c r="M408" s="101">
        <f>อุดรธานี!AQ206</f>
        <v>512349.45</v>
      </c>
      <c r="N408" s="167"/>
      <c r="O408" s="167"/>
      <c r="P408" s="167"/>
      <c r="Q408" s="169">
        <f t="shared" si="14"/>
        <v>553923.1100000001</v>
      </c>
      <c r="R408" s="169">
        <f t="shared" si="15"/>
        <v>1047.419017681729</v>
      </c>
    </row>
    <row r="409" spans="1:18" s="109" customFormat="1" ht="24.6" customHeight="1" x14ac:dyDescent="0.7">
      <c r="A409" s="103">
        <v>17</v>
      </c>
      <c r="B409" s="104" t="s">
        <v>50</v>
      </c>
      <c r="C409" s="104"/>
      <c r="D409" s="104"/>
      <c r="E409" s="104" t="s">
        <v>63</v>
      </c>
      <c r="F409" s="104"/>
      <c r="G409" s="104" t="s">
        <v>335</v>
      </c>
      <c r="H409" s="110">
        <f>SUM(H399:H408)</f>
        <v>20480</v>
      </c>
      <c r="I409" s="103"/>
      <c r="J409" s="106">
        <f>SUM(J399:J408)</f>
        <v>7407200.4299999997</v>
      </c>
      <c r="K409" s="106">
        <f>SUM(K399:K408)</f>
        <v>8766520.3300000001</v>
      </c>
      <c r="L409" s="106">
        <f>SUM(L399:L408)</f>
        <v>22042841.589999996</v>
      </c>
      <c r="M409" s="106">
        <f>SUM(M399:M408)</f>
        <v>13299880.569999998</v>
      </c>
      <c r="N409" s="104">
        <v>9</v>
      </c>
      <c r="O409" s="104">
        <v>9</v>
      </c>
      <c r="P409" s="104">
        <v>0</v>
      </c>
      <c r="Q409" s="107">
        <f t="shared" si="14"/>
        <v>8742961.0199999977</v>
      </c>
      <c r="R409" s="108">
        <f>L409/H409</f>
        <v>1076.3106245117185</v>
      </c>
    </row>
    <row r="410" spans="1:18" ht="24.6" customHeight="1" x14ac:dyDescent="0.7">
      <c r="A410" s="97">
        <v>1</v>
      </c>
      <c r="B410" s="98" t="s">
        <v>50</v>
      </c>
      <c r="C410" s="98" t="s">
        <v>27</v>
      </c>
      <c r="D410" s="98" t="s">
        <v>143</v>
      </c>
      <c r="E410" s="98" t="s">
        <v>28</v>
      </c>
      <c r="F410" s="98" t="s">
        <v>196</v>
      </c>
      <c r="G410" s="98" t="s">
        <v>336</v>
      </c>
      <c r="H410" s="99"/>
      <c r="I410" s="97"/>
      <c r="J410" s="100"/>
      <c r="K410" s="101"/>
      <c r="L410" s="102"/>
      <c r="M410" s="102"/>
      <c r="N410" s="98"/>
      <c r="O410" s="98"/>
      <c r="P410" s="98"/>
    </row>
    <row r="411" spans="1:18" ht="24.6" customHeight="1" x14ac:dyDescent="0.7">
      <c r="A411" s="97">
        <v>2</v>
      </c>
      <c r="B411" s="98" t="s">
        <v>50</v>
      </c>
      <c r="C411" s="98" t="s">
        <v>27</v>
      </c>
      <c r="D411" s="98" t="s">
        <v>143</v>
      </c>
      <c r="E411" s="98" t="s">
        <v>28</v>
      </c>
      <c r="F411" s="98" t="s">
        <v>166</v>
      </c>
      <c r="G411" s="98" t="s">
        <v>992</v>
      </c>
      <c r="H411" s="99">
        <v>3383</v>
      </c>
      <c r="I411" s="97">
        <v>3</v>
      </c>
      <c r="J411" s="100">
        <f>อุดรธานี!F207</f>
        <v>804620.21</v>
      </c>
      <c r="K411" s="101">
        <f>อุดรธานี!AO207</f>
        <v>890462.87</v>
      </c>
      <c r="L411" s="101">
        <f>อุดรธานี!AP207</f>
        <v>3949131.5599999996</v>
      </c>
      <c r="M411" s="101">
        <f>อุดรธานี!AQ207</f>
        <v>3268379.97</v>
      </c>
      <c r="N411" s="98"/>
      <c r="O411" s="98"/>
      <c r="P411" s="98"/>
      <c r="Q411" s="90">
        <f t="shared" si="14"/>
        <v>680751.58999999939</v>
      </c>
      <c r="R411" s="91">
        <f t="shared" si="15"/>
        <v>1167.346012415016</v>
      </c>
    </row>
    <row r="412" spans="1:18" ht="24.6" customHeight="1" x14ac:dyDescent="0.7">
      <c r="A412" s="97">
        <v>3</v>
      </c>
      <c r="B412" s="98" t="s">
        <v>50</v>
      </c>
      <c r="C412" s="98" t="s">
        <v>27</v>
      </c>
      <c r="D412" s="98" t="s">
        <v>143</v>
      </c>
      <c r="E412" s="98" t="s">
        <v>28</v>
      </c>
      <c r="F412" s="98" t="s">
        <v>166</v>
      </c>
      <c r="G412" s="98" t="s">
        <v>993</v>
      </c>
      <c r="H412" s="99">
        <v>2911</v>
      </c>
      <c r="I412" s="97">
        <v>2</v>
      </c>
      <c r="J412" s="100">
        <f>อุดรธานี!F208</f>
        <v>567123.07999999996</v>
      </c>
      <c r="K412" s="101">
        <f>อุดรธานี!AO208</f>
        <v>687144.42999999993</v>
      </c>
      <c r="L412" s="101">
        <f>อุดรธานี!AP208</f>
        <v>2754833.3200000003</v>
      </c>
      <c r="M412" s="101">
        <f>อุดรธานี!AQ208</f>
        <v>1831104.12</v>
      </c>
      <c r="N412" s="98"/>
      <c r="O412" s="98"/>
      <c r="P412" s="98"/>
      <c r="Q412" s="90">
        <f t="shared" si="14"/>
        <v>923729.20000000019</v>
      </c>
      <c r="R412" s="91">
        <f t="shared" si="15"/>
        <v>946.35290965304034</v>
      </c>
    </row>
    <row r="413" spans="1:18" ht="24.6" customHeight="1" x14ac:dyDescent="0.7">
      <c r="A413" s="97">
        <v>4</v>
      </c>
      <c r="B413" s="98" t="s">
        <v>50</v>
      </c>
      <c r="C413" s="98" t="s">
        <v>27</v>
      </c>
      <c r="D413" s="98" t="s">
        <v>143</v>
      </c>
      <c r="E413" s="98" t="s">
        <v>28</v>
      </c>
      <c r="F413" s="98" t="s">
        <v>166</v>
      </c>
      <c r="G413" s="98" t="s">
        <v>994</v>
      </c>
      <c r="H413" s="99">
        <v>5486</v>
      </c>
      <c r="I413" s="97">
        <v>4</v>
      </c>
      <c r="J413" s="100">
        <f>อุดรธานี!F209</f>
        <v>1816423.31</v>
      </c>
      <c r="K413" s="101">
        <f>อุดรธานี!AO209</f>
        <v>2100480.2800000003</v>
      </c>
      <c r="L413" s="101">
        <f>อุดรธานี!AP209</f>
        <v>6356967.7200000007</v>
      </c>
      <c r="M413" s="101">
        <f>อุดรธานี!AQ209</f>
        <v>4609313.1500000004</v>
      </c>
      <c r="N413" s="98"/>
      <c r="O413" s="98"/>
      <c r="P413" s="98"/>
      <c r="Q413" s="90">
        <f t="shared" si="14"/>
        <v>1747654.5700000003</v>
      </c>
      <c r="R413" s="91">
        <f t="shared" si="15"/>
        <v>1158.7618884433105</v>
      </c>
    </row>
    <row r="414" spans="1:18" ht="24.6" customHeight="1" x14ac:dyDescent="0.7">
      <c r="A414" s="97">
        <v>5</v>
      </c>
      <c r="B414" s="98" t="s">
        <v>50</v>
      </c>
      <c r="C414" s="98" t="s">
        <v>27</v>
      </c>
      <c r="D414" s="98" t="s">
        <v>143</v>
      </c>
      <c r="E414" s="98" t="s">
        <v>28</v>
      </c>
      <c r="F414" s="98" t="s">
        <v>166</v>
      </c>
      <c r="G414" s="98" t="s">
        <v>995</v>
      </c>
      <c r="H414" s="99">
        <v>3301</v>
      </c>
      <c r="I414" s="97">
        <v>3</v>
      </c>
      <c r="J414" s="100">
        <f>อุดรธานี!F210</f>
        <v>573423.9</v>
      </c>
      <c r="K414" s="101">
        <f>อุดรธานี!AO210</f>
        <v>704495.05</v>
      </c>
      <c r="L414" s="101">
        <f>อุดรธานี!AP210</f>
        <v>2810435.28</v>
      </c>
      <c r="M414" s="101">
        <f>อุดรธานี!AQ210</f>
        <v>2236262.7199999997</v>
      </c>
      <c r="N414" s="98"/>
      <c r="O414" s="98"/>
      <c r="P414" s="98"/>
      <c r="Q414" s="90">
        <f>L414-M414</f>
        <v>574172.56000000006</v>
      </c>
      <c r="R414" s="91">
        <f t="shared" si="15"/>
        <v>851.38905786125406</v>
      </c>
    </row>
    <row r="415" spans="1:18" s="109" customFormat="1" ht="24.6" customHeight="1" x14ac:dyDescent="0.7">
      <c r="A415" s="103">
        <v>18</v>
      </c>
      <c r="B415" s="104" t="s">
        <v>50</v>
      </c>
      <c r="C415" s="104"/>
      <c r="D415" s="104"/>
      <c r="E415" s="104" t="s">
        <v>63</v>
      </c>
      <c r="F415" s="104"/>
      <c r="G415" s="104" t="s">
        <v>337</v>
      </c>
      <c r="H415" s="110">
        <f>SUM(H410:H414)</f>
        <v>15081</v>
      </c>
      <c r="I415" s="103"/>
      <c r="J415" s="106">
        <f>SUM(J410:J414)</f>
        <v>3761590.5</v>
      </c>
      <c r="K415" s="106">
        <f>SUM(K410:K414)</f>
        <v>4382582.63</v>
      </c>
      <c r="L415" s="106">
        <f>SUM(L410:L414)</f>
        <v>15871367.880000001</v>
      </c>
      <c r="M415" s="106">
        <f>SUM(M410:M414)</f>
        <v>11945059.960000001</v>
      </c>
      <c r="N415" s="104">
        <v>4</v>
      </c>
      <c r="O415" s="104">
        <v>4</v>
      </c>
      <c r="P415" s="104">
        <f>N415-O415</f>
        <v>0</v>
      </c>
      <c r="Q415" s="107">
        <f t="shared" si="14"/>
        <v>3926307.92</v>
      </c>
      <c r="R415" s="108">
        <f>L415/H415</f>
        <v>1052.408187785956</v>
      </c>
    </row>
    <row r="416" spans="1:18" ht="24.6" customHeight="1" x14ac:dyDescent="0.7">
      <c r="A416" s="97">
        <v>1</v>
      </c>
      <c r="B416" s="98" t="s">
        <v>50</v>
      </c>
      <c r="C416" s="98" t="s">
        <v>19</v>
      </c>
      <c r="D416" s="98" t="s">
        <v>85</v>
      </c>
      <c r="E416" s="98" t="s">
        <v>338</v>
      </c>
      <c r="F416" s="98" t="s">
        <v>196</v>
      </c>
      <c r="G416" s="98" t="s">
        <v>339</v>
      </c>
      <c r="H416" s="99"/>
      <c r="I416" s="97"/>
      <c r="J416" s="100"/>
      <c r="K416" s="101"/>
      <c r="L416" s="102"/>
      <c r="M416" s="102"/>
      <c r="N416" s="98"/>
      <c r="O416" s="98"/>
      <c r="P416" s="98"/>
    </row>
    <row r="417" spans="1:18" ht="24.6" customHeight="1" x14ac:dyDescent="0.7">
      <c r="A417" s="97">
        <v>2</v>
      </c>
      <c r="B417" s="98" t="s">
        <v>50</v>
      </c>
      <c r="C417" s="98" t="s">
        <v>19</v>
      </c>
      <c r="D417" s="98" t="s">
        <v>85</v>
      </c>
      <c r="E417" s="98" t="s">
        <v>338</v>
      </c>
      <c r="F417" s="98" t="s">
        <v>166</v>
      </c>
      <c r="G417" s="98" t="s">
        <v>851</v>
      </c>
      <c r="H417" s="99">
        <v>3601</v>
      </c>
      <c r="I417" s="97">
        <v>3</v>
      </c>
      <c r="J417" s="100">
        <f>อุดรธานี!F65</f>
        <v>2328098.12</v>
      </c>
      <c r="K417" s="101">
        <f>อุดรธานี!AO65</f>
        <v>2441125.85</v>
      </c>
      <c r="L417" s="101">
        <f>อุดรธานี!AP65</f>
        <v>4201307.6500000004</v>
      </c>
      <c r="M417" s="101">
        <f>อุดรธานี!AQ65</f>
        <v>3580898.39</v>
      </c>
      <c r="N417" s="98"/>
      <c r="O417" s="98"/>
      <c r="P417" s="98"/>
      <c r="Q417" s="107">
        <f>L417-M417</f>
        <v>620409.26000000024</v>
      </c>
      <c r="R417" s="108">
        <f>L417/H417</f>
        <v>1166.7058178283812</v>
      </c>
    </row>
    <row r="418" spans="1:18" s="109" customFormat="1" ht="24.6" customHeight="1" x14ac:dyDescent="0.7">
      <c r="A418" s="103">
        <v>19</v>
      </c>
      <c r="B418" s="104" t="s">
        <v>50</v>
      </c>
      <c r="C418" s="104"/>
      <c r="D418" s="104"/>
      <c r="E418" s="104" t="s">
        <v>63</v>
      </c>
      <c r="F418" s="104"/>
      <c r="G418" s="104" t="s">
        <v>340</v>
      </c>
      <c r="H418" s="110">
        <f>SUM(H416:H417)</f>
        <v>3601</v>
      </c>
      <c r="I418" s="103"/>
      <c r="J418" s="106">
        <f>SUM(J416:J417)</f>
        <v>2328098.12</v>
      </c>
      <c r="K418" s="106">
        <f>SUM(K416:K417)</f>
        <v>2441125.85</v>
      </c>
      <c r="L418" s="106">
        <f>SUM(L416:L417)</f>
        <v>4201307.6500000004</v>
      </c>
      <c r="M418" s="106">
        <f>SUM(M416:M417)</f>
        <v>3580898.39</v>
      </c>
      <c r="N418" s="104">
        <v>1</v>
      </c>
      <c r="O418" s="104">
        <v>1</v>
      </c>
      <c r="P418" s="104">
        <f>N418-O418</f>
        <v>0</v>
      </c>
      <c r="Q418" s="107"/>
      <c r="R418" s="108"/>
    </row>
    <row r="419" spans="1:18" ht="24.6" customHeight="1" x14ac:dyDescent="0.7">
      <c r="A419" s="97">
        <v>1</v>
      </c>
      <c r="B419" s="98" t="s">
        <v>50</v>
      </c>
      <c r="C419" s="98" t="s">
        <v>341</v>
      </c>
      <c r="D419" s="98" t="s">
        <v>145</v>
      </c>
      <c r="E419" s="98" t="s">
        <v>42</v>
      </c>
      <c r="F419" s="98" t="s">
        <v>196</v>
      </c>
      <c r="G419" s="98" t="s">
        <v>342</v>
      </c>
      <c r="H419" s="99"/>
      <c r="I419" s="97"/>
      <c r="J419" s="100"/>
      <c r="K419" s="101"/>
      <c r="L419" s="102"/>
      <c r="M419" s="102"/>
      <c r="N419" s="98"/>
      <c r="O419" s="98"/>
      <c r="P419" s="98"/>
    </row>
    <row r="420" spans="1:18" ht="24.6" customHeight="1" x14ac:dyDescent="0.7">
      <c r="A420" s="97">
        <v>2</v>
      </c>
      <c r="B420" s="98" t="s">
        <v>50</v>
      </c>
      <c r="C420" s="98" t="s">
        <v>341</v>
      </c>
      <c r="D420" s="98" t="s">
        <v>145</v>
      </c>
      <c r="E420" s="98" t="s">
        <v>42</v>
      </c>
      <c r="F420" s="98" t="s">
        <v>166</v>
      </c>
      <c r="G420" s="98" t="s">
        <v>996</v>
      </c>
      <c r="H420" s="99">
        <v>3953</v>
      </c>
      <c r="I420" s="97">
        <v>3</v>
      </c>
      <c r="J420" s="102">
        <f>อุดรธานี!F211</f>
        <v>1237473.8799999999</v>
      </c>
      <c r="K420" s="101">
        <f>อุดรธานี!AO211</f>
        <v>1779928</v>
      </c>
      <c r="L420" s="101">
        <f>อุดรธานี!AP211</f>
        <v>2295699.58</v>
      </c>
      <c r="M420" s="101">
        <f>อุดรธานี!AQ211</f>
        <v>2101986.31</v>
      </c>
      <c r="N420" s="98"/>
      <c r="O420" s="98"/>
      <c r="P420" s="98"/>
      <c r="Q420" s="90">
        <f t="shared" si="14"/>
        <v>193713.27000000002</v>
      </c>
      <c r="R420" s="91">
        <f t="shared" si="15"/>
        <v>580.74869213255761</v>
      </c>
    </row>
    <row r="421" spans="1:18" ht="24.6" customHeight="1" x14ac:dyDescent="0.7">
      <c r="A421" s="97">
        <v>3</v>
      </c>
      <c r="B421" s="98" t="s">
        <v>50</v>
      </c>
      <c r="C421" s="98" t="s">
        <v>341</v>
      </c>
      <c r="D421" s="98" t="s">
        <v>145</v>
      </c>
      <c r="E421" s="98" t="s">
        <v>42</v>
      </c>
      <c r="F421" s="98" t="s">
        <v>166</v>
      </c>
      <c r="G421" s="98" t="s">
        <v>997</v>
      </c>
      <c r="H421" s="99">
        <v>3395</v>
      </c>
      <c r="I421" s="97">
        <v>3</v>
      </c>
      <c r="J421" s="102">
        <f>อุดรธานี!F212</f>
        <v>617789.53</v>
      </c>
      <c r="K421" s="101">
        <f>อุดรธานี!AO212</f>
        <v>1055769.1000000001</v>
      </c>
      <c r="L421" s="101">
        <f>อุดรธานี!AP212</f>
        <v>3273668.6099999994</v>
      </c>
      <c r="M421" s="101">
        <f>อุดรธานี!AQ212</f>
        <v>2129101.08</v>
      </c>
      <c r="N421" s="98"/>
      <c r="O421" s="98"/>
      <c r="P421" s="98"/>
      <c r="Q421" s="90">
        <f t="shared" si="14"/>
        <v>1144567.5299999993</v>
      </c>
      <c r="R421" s="91">
        <f t="shared" si="15"/>
        <v>964.26174079528698</v>
      </c>
    </row>
    <row r="422" spans="1:18" ht="24.6" customHeight="1" x14ac:dyDescent="0.7">
      <c r="A422" s="97">
        <v>4</v>
      </c>
      <c r="B422" s="98" t="s">
        <v>50</v>
      </c>
      <c r="C422" s="98" t="s">
        <v>341</v>
      </c>
      <c r="D422" s="98" t="s">
        <v>145</v>
      </c>
      <c r="E422" s="98" t="s">
        <v>42</v>
      </c>
      <c r="F422" s="98" t="s">
        <v>166</v>
      </c>
      <c r="G422" s="98" t="s">
        <v>998</v>
      </c>
      <c r="H422" s="99">
        <v>2697</v>
      </c>
      <c r="I422" s="97">
        <v>2</v>
      </c>
      <c r="J422" s="102">
        <f>อุดรธานี!F213</f>
        <v>849158.3</v>
      </c>
      <c r="K422" s="101">
        <f>อุดรธานี!AO213</f>
        <v>1153907.5999999999</v>
      </c>
      <c r="L422" s="101">
        <f>อุดรธานี!AP213</f>
        <v>2704576.0599999996</v>
      </c>
      <c r="M422" s="101">
        <f>อุดรธานี!AQ213</f>
        <v>2068200.3499999999</v>
      </c>
      <c r="N422" s="98"/>
      <c r="O422" s="98"/>
      <c r="P422" s="98"/>
      <c r="Q422" s="90">
        <f t="shared" si="14"/>
        <v>636375.70999999973</v>
      </c>
      <c r="R422" s="91">
        <f t="shared" si="15"/>
        <v>1002.8090693362994</v>
      </c>
    </row>
    <row r="423" spans="1:18" ht="24.6" customHeight="1" x14ac:dyDescent="0.7">
      <c r="A423" s="97">
        <v>5</v>
      </c>
      <c r="B423" s="98" t="s">
        <v>50</v>
      </c>
      <c r="C423" s="98" t="s">
        <v>341</v>
      </c>
      <c r="D423" s="98" t="s">
        <v>145</v>
      </c>
      <c r="E423" s="98" t="s">
        <v>42</v>
      </c>
      <c r="F423" s="98" t="s">
        <v>166</v>
      </c>
      <c r="G423" s="98" t="s">
        <v>999</v>
      </c>
      <c r="H423" s="99">
        <v>5919</v>
      </c>
      <c r="I423" s="97">
        <v>4</v>
      </c>
      <c r="J423" s="102">
        <f>อุดรธานี!F214</f>
        <v>1236920.3</v>
      </c>
      <c r="K423" s="101">
        <f>อุดรธานี!AO214</f>
        <v>1494260.8699999999</v>
      </c>
      <c r="L423" s="101">
        <f>อุดรธานี!AP214</f>
        <v>4364750.7799999993</v>
      </c>
      <c r="M423" s="101">
        <f>อุดรธานี!AQ214</f>
        <v>3347719.5199999996</v>
      </c>
      <c r="N423" s="98"/>
      <c r="O423" s="98"/>
      <c r="P423" s="98"/>
      <c r="Q423" s="90">
        <f t="shared" si="14"/>
        <v>1017031.2599999998</v>
      </c>
      <c r="R423" s="91">
        <f t="shared" si="15"/>
        <v>737.41354620712946</v>
      </c>
    </row>
    <row r="424" spans="1:18" ht="24.6" customHeight="1" x14ac:dyDescent="0.7">
      <c r="A424" s="97">
        <v>6</v>
      </c>
      <c r="B424" s="98" t="s">
        <v>50</v>
      </c>
      <c r="C424" s="98" t="s">
        <v>341</v>
      </c>
      <c r="D424" s="98" t="s">
        <v>145</v>
      </c>
      <c r="E424" s="98" t="s">
        <v>42</v>
      </c>
      <c r="F424" s="98" t="s">
        <v>166</v>
      </c>
      <c r="G424" s="98" t="s">
        <v>1000</v>
      </c>
      <c r="H424" s="99">
        <v>1598</v>
      </c>
      <c r="I424" s="97">
        <v>2</v>
      </c>
      <c r="J424" s="102">
        <f>อุดรธานี!F215</f>
        <v>712367.56</v>
      </c>
      <c r="K424" s="101">
        <f>อุดรธานี!AO215</f>
        <v>818776.19000000006</v>
      </c>
      <c r="L424" s="101">
        <f>อุดรธานี!AP215</f>
        <v>1602355.4</v>
      </c>
      <c r="M424" s="101">
        <f>อุดรธานี!AQ215</f>
        <v>1044359.63</v>
      </c>
      <c r="N424" s="98"/>
      <c r="O424" s="98"/>
      <c r="P424" s="98"/>
      <c r="Q424" s="90">
        <f t="shared" si="14"/>
        <v>557995.7699999999</v>
      </c>
      <c r="R424" s="91">
        <f t="shared" si="15"/>
        <v>1002.7255319148935</v>
      </c>
    </row>
    <row r="425" spans="1:18" s="109" customFormat="1" ht="24.6" customHeight="1" x14ac:dyDescent="0.7">
      <c r="A425" s="103">
        <v>20</v>
      </c>
      <c r="B425" s="104" t="s">
        <v>50</v>
      </c>
      <c r="C425" s="104"/>
      <c r="D425" s="104"/>
      <c r="E425" s="104" t="s">
        <v>63</v>
      </c>
      <c r="F425" s="104"/>
      <c r="G425" s="104" t="s">
        <v>343</v>
      </c>
      <c r="H425" s="110">
        <f>SUM(H419:H424)</f>
        <v>17562</v>
      </c>
      <c r="I425" s="103"/>
      <c r="J425" s="106">
        <f>SUM(J419:J424)</f>
        <v>4653709.57</v>
      </c>
      <c r="K425" s="141">
        <f>SUM(K419:K424)</f>
        <v>6302641.7600000007</v>
      </c>
      <c r="L425" s="106">
        <f>SUM(L419:L424)</f>
        <v>14241050.429999998</v>
      </c>
      <c r="M425" s="106">
        <f>SUM(M419:M424)</f>
        <v>10691366.890000001</v>
      </c>
      <c r="N425" s="104">
        <v>5</v>
      </c>
      <c r="O425" s="104">
        <v>5</v>
      </c>
      <c r="P425" s="104">
        <f>N425-O425</f>
        <v>0</v>
      </c>
      <c r="Q425" s="107">
        <f t="shared" si="14"/>
        <v>3549683.5399999972</v>
      </c>
      <c r="R425" s="108">
        <f>L425/H425</f>
        <v>810.9014024598564</v>
      </c>
    </row>
    <row r="426" spans="1:18" ht="24.6" customHeight="1" x14ac:dyDescent="0.7">
      <c r="A426" s="97">
        <v>1</v>
      </c>
      <c r="B426" s="98" t="s">
        <v>50</v>
      </c>
      <c r="C426" s="98" t="s">
        <v>344</v>
      </c>
      <c r="D426" s="98" t="s">
        <v>345</v>
      </c>
      <c r="E426" s="98" t="s">
        <v>31</v>
      </c>
      <c r="F426" s="98" t="s">
        <v>196</v>
      </c>
      <c r="G426" s="98" t="s">
        <v>346</v>
      </c>
      <c r="H426" s="99"/>
      <c r="I426" s="97"/>
      <c r="J426" s="100"/>
      <c r="K426" s="101"/>
      <c r="L426" s="102"/>
      <c r="M426" s="102"/>
      <c r="N426" s="98"/>
      <c r="O426" s="98"/>
      <c r="P426" s="98"/>
    </row>
    <row r="427" spans="1:18" ht="24.6" customHeight="1" x14ac:dyDescent="0.7">
      <c r="A427" s="97">
        <v>2</v>
      </c>
      <c r="B427" s="98" t="s">
        <v>50</v>
      </c>
      <c r="C427" s="98" t="s">
        <v>344</v>
      </c>
      <c r="D427" s="98" t="s">
        <v>345</v>
      </c>
      <c r="E427" s="98" t="s">
        <v>31</v>
      </c>
      <c r="F427" s="98" t="s">
        <v>166</v>
      </c>
      <c r="G427" s="98" t="s">
        <v>1001</v>
      </c>
      <c r="H427" s="99">
        <v>6116</v>
      </c>
      <c r="I427" s="97">
        <v>5</v>
      </c>
      <c r="J427" s="102">
        <f>อุดรธานี!F216</f>
        <v>528951.47</v>
      </c>
      <c r="K427" s="101">
        <f>อุดรธานี!AO216</f>
        <v>657459.56999999995</v>
      </c>
      <c r="L427" s="101">
        <f>อุดรธานี!AP216</f>
        <v>3352021.66</v>
      </c>
      <c r="M427" s="101">
        <f>อุดรธานี!AQ216</f>
        <v>3125958.42</v>
      </c>
      <c r="N427" s="98"/>
      <c r="O427" s="98"/>
      <c r="P427" s="98"/>
      <c r="Q427" s="90">
        <f t="shared" si="14"/>
        <v>226063.24000000022</v>
      </c>
      <c r="R427" s="91">
        <f t="shared" si="15"/>
        <v>548.0741759319817</v>
      </c>
    </row>
    <row r="428" spans="1:18" ht="24.6" customHeight="1" x14ac:dyDescent="0.7">
      <c r="A428" s="97">
        <v>3</v>
      </c>
      <c r="B428" s="98" t="s">
        <v>50</v>
      </c>
      <c r="C428" s="98" t="s">
        <v>344</v>
      </c>
      <c r="D428" s="98" t="s">
        <v>345</v>
      </c>
      <c r="E428" s="98" t="s">
        <v>31</v>
      </c>
      <c r="F428" s="98" t="s">
        <v>166</v>
      </c>
      <c r="G428" s="98" t="s">
        <v>1002</v>
      </c>
      <c r="H428" s="99">
        <v>2482</v>
      </c>
      <c r="I428" s="97">
        <v>2</v>
      </c>
      <c r="J428" s="102">
        <f>อุดรธานี!F217</f>
        <v>755737.94</v>
      </c>
      <c r="K428" s="101">
        <f>อุดรธานี!AO217</f>
        <v>866088.30999999994</v>
      </c>
      <c r="L428" s="101">
        <f>อุดรธานี!AP217</f>
        <v>2060525.3599999999</v>
      </c>
      <c r="M428" s="101">
        <f>อุดรธานี!AQ217</f>
        <v>1696798.0899999999</v>
      </c>
      <c r="N428" s="98"/>
      <c r="O428" s="98"/>
      <c r="P428" s="98"/>
      <c r="Q428" s="90">
        <f t="shared" si="14"/>
        <v>363727.27</v>
      </c>
      <c r="R428" s="91">
        <f t="shared" si="15"/>
        <v>830.18749395648661</v>
      </c>
    </row>
    <row r="429" spans="1:18" ht="24.6" customHeight="1" x14ac:dyDescent="0.7">
      <c r="A429" s="97">
        <v>4</v>
      </c>
      <c r="B429" s="98" t="s">
        <v>50</v>
      </c>
      <c r="C429" s="98" t="s">
        <v>344</v>
      </c>
      <c r="D429" s="98" t="s">
        <v>345</v>
      </c>
      <c r="E429" s="98" t="s">
        <v>31</v>
      </c>
      <c r="F429" s="98" t="s">
        <v>166</v>
      </c>
      <c r="G429" s="98" t="s">
        <v>1003</v>
      </c>
      <c r="H429" s="99">
        <v>2658</v>
      </c>
      <c r="I429" s="97">
        <v>2</v>
      </c>
      <c r="J429" s="102">
        <f>อุดรธานี!F218</f>
        <v>242497.41</v>
      </c>
      <c r="K429" s="101">
        <f>อุดรธานี!AO218</f>
        <v>298293.03000000003</v>
      </c>
      <c r="L429" s="101">
        <f>อุดรธานี!AP218</f>
        <v>2684640.04</v>
      </c>
      <c r="M429" s="101">
        <f>อุดรธานี!AQ218</f>
        <v>2434384.81</v>
      </c>
      <c r="N429" s="98"/>
      <c r="O429" s="98"/>
      <c r="P429" s="98"/>
      <c r="Q429" s="90">
        <f t="shared" si="14"/>
        <v>250255.22999999998</v>
      </c>
      <c r="R429" s="91">
        <f t="shared" si="15"/>
        <v>1010.0225884123402</v>
      </c>
    </row>
    <row r="430" spans="1:18" ht="24.6" customHeight="1" x14ac:dyDescent="0.7">
      <c r="A430" s="97">
        <v>5</v>
      </c>
      <c r="B430" s="98" t="s">
        <v>50</v>
      </c>
      <c r="C430" s="98" t="s">
        <v>344</v>
      </c>
      <c r="D430" s="98" t="s">
        <v>345</v>
      </c>
      <c r="E430" s="98" t="s">
        <v>31</v>
      </c>
      <c r="F430" s="98" t="s">
        <v>166</v>
      </c>
      <c r="G430" s="98" t="s">
        <v>1004</v>
      </c>
      <c r="H430" s="99">
        <v>7912</v>
      </c>
      <c r="I430" s="97">
        <v>5</v>
      </c>
      <c r="J430" s="102">
        <f>อุดรธานี!F219</f>
        <v>587284.87</v>
      </c>
      <c r="K430" s="101">
        <f>อุดรธานี!AO219</f>
        <v>832529.74000000011</v>
      </c>
      <c r="L430" s="101">
        <f>อุดรธานี!AP219</f>
        <v>6045303.1799999997</v>
      </c>
      <c r="M430" s="101">
        <f>อุดรธานี!AQ219</f>
        <v>6448253.709999999</v>
      </c>
      <c r="N430" s="98"/>
      <c r="O430" s="98"/>
      <c r="P430" s="98"/>
      <c r="Q430" s="90">
        <f t="shared" si="14"/>
        <v>-402950.52999999933</v>
      </c>
      <c r="R430" s="91">
        <f t="shared" si="15"/>
        <v>764.06764155712835</v>
      </c>
    </row>
    <row r="431" spans="1:18" s="109" customFormat="1" ht="24.6" customHeight="1" x14ac:dyDescent="0.7">
      <c r="A431" s="103">
        <v>21</v>
      </c>
      <c r="B431" s="104" t="s">
        <v>50</v>
      </c>
      <c r="C431" s="104"/>
      <c r="D431" s="104"/>
      <c r="E431" s="104" t="s">
        <v>63</v>
      </c>
      <c r="F431" s="104"/>
      <c r="G431" s="104" t="s">
        <v>347</v>
      </c>
      <c r="H431" s="110">
        <f>SUM(H426:H430)</f>
        <v>19168</v>
      </c>
      <c r="I431" s="103"/>
      <c r="J431" s="106">
        <f>SUM(J426:J430)</f>
        <v>2114471.69</v>
      </c>
      <c r="K431" s="106">
        <f>SUM(K426:K430)</f>
        <v>2654370.65</v>
      </c>
      <c r="L431" s="106">
        <f>SUM(L426:L430)</f>
        <v>14142490.239999998</v>
      </c>
      <c r="M431" s="106">
        <f>SUM(M426:M430)</f>
        <v>13705395.029999999</v>
      </c>
      <c r="N431" s="104">
        <v>4</v>
      </c>
      <c r="O431" s="104">
        <v>4</v>
      </c>
      <c r="P431" s="104">
        <f>N431-O431</f>
        <v>0</v>
      </c>
      <c r="Q431" s="107">
        <f t="shared" si="14"/>
        <v>437095.20999999903</v>
      </c>
      <c r="R431" s="108">
        <f t="shared" si="15"/>
        <v>737.81772954924861</v>
      </c>
    </row>
    <row r="432" spans="1:18" s="109" customFormat="1" ht="24" customHeight="1" thickBot="1" x14ac:dyDescent="0.75">
      <c r="A432" s="118"/>
      <c r="B432" s="119" t="s">
        <v>50</v>
      </c>
      <c r="C432" s="119" t="s">
        <v>50</v>
      </c>
      <c r="D432" s="119" t="s">
        <v>50</v>
      </c>
      <c r="E432" s="119" t="s">
        <v>50</v>
      </c>
      <c r="F432" s="119"/>
      <c r="G432" s="119" t="s">
        <v>348</v>
      </c>
      <c r="H432" s="120">
        <f>H209+H222+H235+H253+H264+H280+H288+H294+H308+H320+H337+H359+H370+H385+H392+H398+H409+H415+H418+H425+H431</f>
        <v>1016190</v>
      </c>
      <c r="I432" s="118"/>
      <c r="J432" s="121">
        <f t="shared" ref="J432:O432" si="16">J209+J222+J235+J253+J264+J280+J288+J294+J308+J320+J337+J359+J370+J385+J392+J398+J409+J415+J418+J425+J431</f>
        <v>167740640.56</v>
      </c>
      <c r="K432" s="122">
        <f t="shared" si="16"/>
        <v>231314865.53999996</v>
      </c>
      <c r="L432" s="121">
        <f t="shared" si="16"/>
        <v>738950734.75</v>
      </c>
      <c r="M432" s="121">
        <f t="shared" si="16"/>
        <v>635519103.48000002</v>
      </c>
      <c r="N432" s="119">
        <f t="shared" si="16"/>
        <v>209</v>
      </c>
      <c r="O432" s="119">
        <f t="shared" si="16"/>
        <v>209</v>
      </c>
      <c r="P432" s="119">
        <f>N432-O432</f>
        <v>0</v>
      </c>
      <c r="Q432" s="107">
        <f t="shared" si="14"/>
        <v>103431631.26999998</v>
      </c>
      <c r="R432" s="108">
        <f t="shared" si="15"/>
        <v>727.17772734429582</v>
      </c>
    </row>
    <row r="433" spans="1:18" ht="24" customHeight="1" thickTop="1" thickBot="1" x14ac:dyDescent="0.75">
      <c r="A433" s="123"/>
      <c r="B433" s="124"/>
      <c r="C433" s="124"/>
      <c r="D433" s="124"/>
      <c r="E433" s="361" t="s">
        <v>349</v>
      </c>
      <c r="F433" s="362"/>
      <c r="G433" s="363"/>
      <c r="H433" s="125"/>
      <c r="I433" s="123"/>
      <c r="J433" s="126">
        <f>J432/O432</f>
        <v>802586.79693779908</v>
      </c>
      <c r="K433" s="127">
        <f>K432/O432</f>
        <v>1106769.6915789472</v>
      </c>
      <c r="L433" s="126">
        <f>L432/O432</f>
        <v>3535649.4485645932</v>
      </c>
      <c r="M433" s="126">
        <f>M432/O432</f>
        <v>3040761.2606698563</v>
      </c>
      <c r="N433" s="171"/>
      <c r="O433" s="171"/>
      <c r="P433" s="171"/>
      <c r="Q433" s="90">
        <f t="shared" si="14"/>
        <v>494888.18789473688</v>
      </c>
    </row>
    <row r="434" spans="1:18" ht="25.2" customHeight="1" thickTop="1" x14ac:dyDescent="0.7">
      <c r="A434" s="128">
        <v>1</v>
      </c>
      <c r="B434" s="129" t="s">
        <v>46</v>
      </c>
      <c r="C434" s="129" t="s">
        <v>350</v>
      </c>
      <c r="D434" s="129" t="s">
        <v>351</v>
      </c>
      <c r="E434" s="129" t="s">
        <v>352</v>
      </c>
      <c r="F434" s="129" t="s">
        <v>163</v>
      </c>
      <c r="G434" s="129" t="s">
        <v>353</v>
      </c>
      <c r="H434" s="130"/>
      <c r="I434" s="128"/>
      <c r="J434" s="131"/>
      <c r="K434" s="132"/>
      <c r="L434" s="133"/>
      <c r="M434" s="133"/>
      <c r="N434" s="129"/>
      <c r="O434" s="129"/>
      <c r="P434" s="129"/>
    </row>
    <row r="435" spans="1:18" ht="24.6" customHeight="1" x14ac:dyDescent="0.7">
      <c r="A435" s="97">
        <v>2</v>
      </c>
      <c r="B435" s="98" t="s">
        <v>46</v>
      </c>
      <c r="C435" s="98" t="s">
        <v>350</v>
      </c>
      <c r="D435" s="98" t="s">
        <v>351</v>
      </c>
      <c r="E435" s="98" t="s">
        <v>352</v>
      </c>
      <c r="F435" s="98" t="s">
        <v>166</v>
      </c>
      <c r="G435" s="98" t="s">
        <v>668</v>
      </c>
      <c r="H435" s="99">
        <v>6960</v>
      </c>
      <c r="I435" s="97">
        <v>5</v>
      </c>
      <c r="J435" s="100">
        <f>SUM('เลย '!F4)</f>
        <v>1460005.78</v>
      </c>
      <c r="K435" s="101">
        <f>SUM('เลย '!AO4)</f>
        <v>1542809.17</v>
      </c>
      <c r="L435" s="102">
        <f>'เลย '!AP4</f>
        <v>3632310.45</v>
      </c>
      <c r="M435" s="102">
        <f>'เลย '!AQ4</f>
        <v>3752066.91</v>
      </c>
      <c r="N435" s="98"/>
      <c r="O435" s="98"/>
      <c r="P435" s="98"/>
      <c r="Q435" s="90">
        <f t="shared" si="14"/>
        <v>-119756.45999999996</v>
      </c>
      <c r="R435" s="91">
        <f t="shared" si="15"/>
        <v>521.88368534482765</v>
      </c>
    </row>
    <row r="436" spans="1:18" ht="24.6" customHeight="1" x14ac:dyDescent="0.7">
      <c r="A436" s="97">
        <v>3</v>
      </c>
      <c r="B436" s="98" t="s">
        <v>46</v>
      </c>
      <c r="C436" s="98" t="s">
        <v>350</v>
      </c>
      <c r="D436" s="98" t="s">
        <v>351</v>
      </c>
      <c r="E436" s="98" t="s">
        <v>352</v>
      </c>
      <c r="F436" s="98" t="s">
        <v>166</v>
      </c>
      <c r="G436" s="98" t="s">
        <v>669</v>
      </c>
      <c r="H436" s="99">
        <v>2157</v>
      </c>
      <c r="I436" s="97">
        <v>2</v>
      </c>
      <c r="J436" s="100">
        <f>SUM('เลย '!F5)</f>
        <v>501418.74</v>
      </c>
      <c r="K436" s="101">
        <f>SUM('เลย '!AO5)</f>
        <v>781702.66</v>
      </c>
      <c r="L436" s="102">
        <f>'เลย '!AP5</f>
        <v>2031901.4000000001</v>
      </c>
      <c r="M436" s="102">
        <f>'เลย '!AQ5</f>
        <v>1724903.8699999999</v>
      </c>
      <c r="N436" s="98"/>
      <c r="O436" s="98"/>
      <c r="P436" s="98"/>
      <c r="Q436" s="90">
        <f t="shared" si="14"/>
        <v>306997.53000000026</v>
      </c>
      <c r="R436" s="91">
        <f t="shared" si="15"/>
        <v>942.00343069077428</v>
      </c>
    </row>
    <row r="437" spans="1:18" ht="24.6" customHeight="1" x14ac:dyDescent="0.7">
      <c r="A437" s="97">
        <v>4</v>
      </c>
      <c r="B437" s="98" t="s">
        <v>46</v>
      </c>
      <c r="C437" s="98" t="s">
        <v>350</v>
      </c>
      <c r="D437" s="98" t="s">
        <v>351</v>
      </c>
      <c r="E437" s="98" t="s">
        <v>352</v>
      </c>
      <c r="F437" s="98" t="s">
        <v>166</v>
      </c>
      <c r="G437" s="98" t="s">
        <v>670</v>
      </c>
      <c r="H437" s="99">
        <v>6575</v>
      </c>
      <c r="I437" s="97">
        <v>5</v>
      </c>
      <c r="J437" s="100">
        <f>SUM('เลย '!F6)</f>
        <v>650220.87</v>
      </c>
      <c r="K437" s="101">
        <f>SUM('เลย '!AO6)</f>
        <v>616499.82999999996</v>
      </c>
      <c r="L437" s="102">
        <f>'เลย '!AP6</f>
        <v>4930686.3599999994</v>
      </c>
      <c r="M437" s="102">
        <f>'เลย '!AQ6</f>
        <v>4456755.0600000005</v>
      </c>
      <c r="N437" s="98"/>
      <c r="O437" s="98"/>
      <c r="P437" s="98"/>
      <c r="Q437" s="90">
        <f t="shared" si="14"/>
        <v>473931.29999999888</v>
      </c>
      <c r="R437" s="91">
        <f t="shared" si="15"/>
        <v>749.91427528517102</v>
      </c>
    </row>
    <row r="438" spans="1:18" ht="24.6" customHeight="1" x14ac:dyDescent="0.7">
      <c r="A438" s="97">
        <v>5</v>
      </c>
      <c r="B438" s="98" t="s">
        <v>46</v>
      </c>
      <c r="C438" s="98" t="s">
        <v>350</v>
      </c>
      <c r="D438" s="98" t="s">
        <v>351</v>
      </c>
      <c r="E438" s="98" t="s">
        <v>352</v>
      </c>
      <c r="F438" s="98" t="s">
        <v>166</v>
      </c>
      <c r="G438" s="98" t="s">
        <v>671</v>
      </c>
      <c r="H438" s="99">
        <v>3382</v>
      </c>
      <c r="I438" s="97">
        <v>3</v>
      </c>
      <c r="J438" s="100">
        <f>SUM('เลย '!F7)</f>
        <v>863075.31</v>
      </c>
      <c r="K438" s="101">
        <f>SUM('เลย '!AO7)</f>
        <v>1046291.4500000001</v>
      </c>
      <c r="L438" s="102">
        <f>'เลย '!AP7</f>
        <v>2740468.81</v>
      </c>
      <c r="M438" s="102">
        <f>'เลย '!AQ7</f>
        <v>2293576.02</v>
      </c>
      <c r="N438" s="98"/>
      <c r="O438" s="98"/>
      <c r="P438" s="98"/>
      <c r="Q438" s="90">
        <f t="shared" si="14"/>
        <v>446892.79000000004</v>
      </c>
      <c r="R438" s="91">
        <f t="shared" si="15"/>
        <v>810.3101153163808</v>
      </c>
    </row>
    <row r="439" spans="1:18" ht="24.6" customHeight="1" x14ac:dyDescent="0.7">
      <c r="A439" s="97">
        <v>6</v>
      </c>
      <c r="B439" s="98" t="s">
        <v>46</v>
      </c>
      <c r="C439" s="98" t="s">
        <v>350</v>
      </c>
      <c r="D439" s="98" t="s">
        <v>351</v>
      </c>
      <c r="E439" s="98" t="s">
        <v>352</v>
      </c>
      <c r="F439" s="98" t="s">
        <v>166</v>
      </c>
      <c r="G439" s="98" t="s">
        <v>672</v>
      </c>
      <c r="H439" s="99">
        <v>3200</v>
      </c>
      <c r="I439" s="97">
        <v>3</v>
      </c>
      <c r="J439" s="100">
        <f>SUM('เลย '!F8)</f>
        <v>524626.86</v>
      </c>
      <c r="K439" s="101">
        <f>SUM('เลย '!AO8)</f>
        <v>538757.20000000007</v>
      </c>
      <c r="L439" s="102">
        <f>'เลย '!AP8</f>
        <v>2025105.44</v>
      </c>
      <c r="M439" s="102">
        <f>'เลย '!AQ8</f>
        <v>1684998.67</v>
      </c>
      <c r="N439" s="98"/>
      <c r="O439" s="98"/>
      <c r="P439" s="98"/>
      <c r="Q439" s="90">
        <f t="shared" si="14"/>
        <v>340106.77</v>
      </c>
      <c r="R439" s="91">
        <f t="shared" si="15"/>
        <v>632.84545000000003</v>
      </c>
    </row>
    <row r="440" spans="1:18" ht="24.6" customHeight="1" x14ac:dyDescent="0.7">
      <c r="A440" s="97">
        <v>7</v>
      </c>
      <c r="B440" s="98" t="s">
        <v>46</v>
      </c>
      <c r="C440" s="98" t="s">
        <v>350</v>
      </c>
      <c r="D440" s="98" t="s">
        <v>351</v>
      </c>
      <c r="E440" s="98" t="s">
        <v>352</v>
      </c>
      <c r="F440" s="98" t="s">
        <v>166</v>
      </c>
      <c r="G440" s="98" t="s">
        <v>673</v>
      </c>
      <c r="H440" s="99">
        <v>3215</v>
      </c>
      <c r="I440" s="97">
        <v>3</v>
      </c>
      <c r="J440" s="100">
        <f>SUM('เลย '!F9)</f>
        <v>875437.35</v>
      </c>
      <c r="K440" s="101">
        <f>SUM('เลย '!AO9)</f>
        <v>1003613.5499999999</v>
      </c>
      <c r="L440" s="102">
        <f>'เลย '!AP9</f>
        <v>2543323.2199999997</v>
      </c>
      <c r="M440" s="102">
        <f>'เลย '!AQ9</f>
        <v>1964604.0799999998</v>
      </c>
      <c r="N440" s="98"/>
      <c r="O440" s="98"/>
      <c r="P440" s="98"/>
      <c r="Q440" s="90">
        <f t="shared" si="14"/>
        <v>578719.1399999999</v>
      </c>
      <c r="R440" s="91">
        <f t="shared" si="15"/>
        <v>791.08031726283036</v>
      </c>
    </row>
    <row r="441" spans="1:18" ht="24.6" customHeight="1" x14ac:dyDescent="0.7">
      <c r="A441" s="97">
        <v>8</v>
      </c>
      <c r="B441" s="98" t="s">
        <v>46</v>
      </c>
      <c r="C441" s="98" t="s">
        <v>350</v>
      </c>
      <c r="D441" s="98" t="s">
        <v>351</v>
      </c>
      <c r="E441" s="98" t="s">
        <v>352</v>
      </c>
      <c r="F441" s="98" t="s">
        <v>166</v>
      </c>
      <c r="G441" s="98" t="s">
        <v>674</v>
      </c>
      <c r="H441" s="99">
        <v>1812</v>
      </c>
      <c r="I441" s="97">
        <v>2</v>
      </c>
      <c r="J441" s="100">
        <f>SUM('เลย '!F10)</f>
        <v>738407.48</v>
      </c>
      <c r="K441" s="101">
        <f>SUM('เลย '!AO10)</f>
        <v>911537.44</v>
      </c>
      <c r="L441" s="102">
        <f>'เลย '!AP10</f>
        <v>3224318.79</v>
      </c>
      <c r="M441" s="102">
        <f>'เลย '!AQ10</f>
        <v>2738407.23</v>
      </c>
      <c r="N441" s="98"/>
      <c r="O441" s="98"/>
      <c r="P441" s="98"/>
      <c r="Q441" s="90">
        <f t="shared" si="14"/>
        <v>485911.56000000006</v>
      </c>
      <c r="R441" s="91">
        <f t="shared" si="15"/>
        <v>1779.4253807947021</v>
      </c>
    </row>
    <row r="442" spans="1:18" ht="24.6" customHeight="1" x14ac:dyDescent="0.7">
      <c r="A442" s="97">
        <v>9</v>
      </c>
      <c r="B442" s="98" t="s">
        <v>46</v>
      </c>
      <c r="C442" s="98" t="s">
        <v>350</v>
      </c>
      <c r="D442" s="98" t="s">
        <v>351</v>
      </c>
      <c r="E442" s="98" t="s">
        <v>352</v>
      </c>
      <c r="F442" s="98" t="s">
        <v>166</v>
      </c>
      <c r="G442" s="98" t="s">
        <v>675</v>
      </c>
      <c r="H442" s="99">
        <v>6309</v>
      </c>
      <c r="I442" s="97">
        <v>5</v>
      </c>
      <c r="J442" s="100">
        <f>SUM('เลย '!F11)</f>
        <v>2164036.4700000002</v>
      </c>
      <c r="K442" s="101">
        <f>SUM('เลย '!AO11)</f>
        <v>2263992.92</v>
      </c>
      <c r="L442" s="102">
        <f>'เลย '!AP11</f>
        <v>5776226.2800000003</v>
      </c>
      <c r="M442" s="102">
        <f>'เลย '!AQ11</f>
        <v>4101471.67</v>
      </c>
      <c r="N442" s="98"/>
      <c r="O442" s="98"/>
      <c r="P442" s="98"/>
      <c r="Q442" s="90">
        <f t="shared" si="14"/>
        <v>1674754.6100000003</v>
      </c>
      <c r="R442" s="91">
        <f t="shared" si="15"/>
        <v>915.5533808844508</v>
      </c>
    </row>
    <row r="443" spans="1:18" ht="24.6" customHeight="1" x14ac:dyDescent="0.7">
      <c r="A443" s="97">
        <v>10</v>
      </c>
      <c r="B443" s="98" t="s">
        <v>46</v>
      </c>
      <c r="C443" s="98" t="s">
        <v>350</v>
      </c>
      <c r="D443" s="98" t="s">
        <v>351</v>
      </c>
      <c r="E443" s="98" t="s">
        <v>352</v>
      </c>
      <c r="F443" s="98" t="s">
        <v>166</v>
      </c>
      <c r="G443" s="98" t="s">
        <v>676</v>
      </c>
      <c r="H443" s="99">
        <v>2431</v>
      </c>
      <c r="I443" s="97">
        <v>2</v>
      </c>
      <c r="J443" s="100">
        <f>SUM('เลย '!F12)</f>
        <v>759812.02</v>
      </c>
      <c r="K443" s="101">
        <f>SUM('เลย '!AO12)</f>
        <v>859835.18</v>
      </c>
      <c r="L443" s="102">
        <f>'เลย '!AP12</f>
        <v>3129399.96</v>
      </c>
      <c r="M443" s="102">
        <f>'เลย '!AQ12</f>
        <v>2838798.01</v>
      </c>
      <c r="N443" s="98"/>
      <c r="O443" s="98"/>
      <c r="P443" s="98"/>
      <c r="Q443" s="90">
        <f t="shared" si="14"/>
        <v>290601.95000000019</v>
      </c>
      <c r="R443" s="91">
        <f t="shared" si="15"/>
        <v>1287.2891649526944</v>
      </c>
    </row>
    <row r="444" spans="1:18" ht="24.6" customHeight="1" x14ac:dyDescent="0.7">
      <c r="A444" s="97">
        <v>11</v>
      </c>
      <c r="B444" s="98" t="s">
        <v>46</v>
      </c>
      <c r="C444" s="98" t="s">
        <v>350</v>
      </c>
      <c r="D444" s="98" t="s">
        <v>351</v>
      </c>
      <c r="E444" s="98" t="s">
        <v>352</v>
      </c>
      <c r="F444" s="98" t="s">
        <v>166</v>
      </c>
      <c r="G444" s="98" t="s">
        <v>677</v>
      </c>
      <c r="H444" s="99">
        <v>5164</v>
      </c>
      <c r="I444" s="97">
        <v>4</v>
      </c>
      <c r="J444" s="100">
        <f>SUM('เลย '!F13)</f>
        <v>1223333.79</v>
      </c>
      <c r="K444" s="101">
        <f>SUM('เลย '!AO13)</f>
        <v>1372404.9600000002</v>
      </c>
      <c r="L444" s="102">
        <f>'เลย '!AP13</f>
        <v>2620774.1800000002</v>
      </c>
      <c r="M444" s="102">
        <f>'เลย '!AQ13</f>
        <v>2141517.4</v>
      </c>
      <c r="N444" s="98"/>
      <c r="O444" s="98"/>
      <c r="P444" s="98"/>
      <c r="Q444" s="90">
        <f t="shared" si="14"/>
        <v>479256.78000000026</v>
      </c>
      <c r="R444" s="91">
        <f t="shared" si="15"/>
        <v>507.50855538342375</v>
      </c>
    </row>
    <row r="445" spans="1:18" ht="24.6" customHeight="1" x14ac:dyDescent="0.7">
      <c r="A445" s="97">
        <v>12</v>
      </c>
      <c r="B445" s="98" t="s">
        <v>46</v>
      </c>
      <c r="C445" s="98" t="s">
        <v>350</v>
      </c>
      <c r="D445" s="98" t="s">
        <v>351</v>
      </c>
      <c r="E445" s="98" t="s">
        <v>352</v>
      </c>
      <c r="F445" s="98" t="s">
        <v>166</v>
      </c>
      <c r="G445" s="98" t="s">
        <v>678</v>
      </c>
      <c r="H445" s="99">
        <v>3157</v>
      </c>
      <c r="I445" s="97">
        <v>3</v>
      </c>
      <c r="J445" s="100">
        <f>SUM('เลย '!F14)</f>
        <v>234619.22</v>
      </c>
      <c r="K445" s="101">
        <f>SUM('เลย '!AO14)</f>
        <v>301479.86</v>
      </c>
      <c r="L445" s="102">
        <f>'เลย '!AP14</f>
        <v>2842303.74</v>
      </c>
      <c r="M445" s="102">
        <f>'เลย '!AQ14</f>
        <v>2406570</v>
      </c>
      <c r="N445" s="98"/>
      <c r="O445" s="98"/>
      <c r="P445" s="98"/>
      <c r="Q445" s="90">
        <f t="shared" si="14"/>
        <v>435733.74000000022</v>
      </c>
      <c r="R445" s="91">
        <f t="shared" si="15"/>
        <v>900.31794108330701</v>
      </c>
    </row>
    <row r="446" spans="1:18" ht="24.6" customHeight="1" x14ac:dyDescent="0.7">
      <c r="A446" s="97">
        <v>13</v>
      </c>
      <c r="B446" s="98" t="s">
        <v>46</v>
      </c>
      <c r="C446" s="98" t="s">
        <v>350</v>
      </c>
      <c r="D446" s="98" t="s">
        <v>351</v>
      </c>
      <c r="E446" s="98" t="s">
        <v>352</v>
      </c>
      <c r="F446" s="98" t="s">
        <v>166</v>
      </c>
      <c r="G446" s="98" t="s">
        <v>679</v>
      </c>
      <c r="H446" s="99">
        <v>5175</v>
      </c>
      <c r="I446" s="97">
        <v>4</v>
      </c>
      <c r="J446" s="100">
        <f>SUM('เลย '!F15)</f>
        <v>1651939.22</v>
      </c>
      <c r="K446" s="101">
        <f>SUM('เลย '!AO15)</f>
        <v>1614766.3599999999</v>
      </c>
      <c r="L446" s="102">
        <f>'เลย '!AP15</f>
        <v>3518844.5300000003</v>
      </c>
      <c r="M446" s="102">
        <f>'เลย '!AQ15</f>
        <v>2903928.56</v>
      </c>
      <c r="N446" s="98"/>
      <c r="O446" s="98"/>
      <c r="P446" s="98"/>
      <c r="Q446" s="90">
        <f t="shared" si="14"/>
        <v>614915.9700000002</v>
      </c>
      <c r="R446" s="91">
        <f t="shared" si="15"/>
        <v>679.96995748792278</v>
      </c>
    </row>
    <row r="447" spans="1:18" ht="24.6" customHeight="1" x14ac:dyDescent="0.7">
      <c r="A447" s="97">
        <v>14</v>
      </c>
      <c r="B447" s="98" t="s">
        <v>46</v>
      </c>
      <c r="C447" s="98" t="s">
        <v>350</v>
      </c>
      <c r="D447" s="98" t="s">
        <v>351</v>
      </c>
      <c r="E447" s="98" t="s">
        <v>352</v>
      </c>
      <c r="F447" s="98" t="s">
        <v>166</v>
      </c>
      <c r="G447" s="98" t="s">
        <v>680</v>
      </c>
      <c r="H447" s="99">
        <v>3202</v>
      </c>
      <c r="I447" s="97">
        <v>3</v>
      </c>
      <c r="J447" s="100">
        <f>SUM('เลย '!F16)</f>
        <v>709428.38</v>
      </c>
      <c r="K447" s="101">
        <f>SUM('เลย '!AO16)</f>
        <v>853115.5</v>
      </c>
      <c r="L447" s="102">
        <f>'เลย '!AP16</f>
        <v>3222093.04</v>
      </c>
      <c r="M447" s="102">
        <f>'เลย '!AQ16</f>
        <v>2791298.2499999995</v>
      </c>
      <c r="N447" s="98"/>
      <c r="O447" s="98"/>
      <c r="P447" s="98"/>
      <c r="Q447" s="90">
        <f t="shared" si="14"/>
        <v>430794.7900000005</v>
      </c>
      <c r="R447" s="91">
        <f t="shared" si="15"/>
        <v>1006.2751530293567</v>
      </c>
    </row>
    <row r="448" spans="1:18" ht="24.6" customHeight="1" x14ac:dyDescent="0.7">
      <c r="A448" s="97">
        <v>15</v>
      </c>
      <c r="B448" s="98" t="s">
        <v>46</v>
      </c>
      <c r="C448" s="98" t="s">
        <v>350</v>
      </c>
      <c r="D448" s="98" t="s">
        <v>351</v>
      </c>
      <c r="E448" s="98" t="s">
        <v>352</v>
      </c>
      <c r="F448" s="98" t="s">
        <v>166</v>
      </c>
      <c r="G448" s="98" t="s">
        <v>681</v>
      </c>
      <c r="H448" s="99">
        <v>4707</v>
      </c>
      <c r="I448" s="97">
        <v>4</v>
      </c>
      <c r="J448" s="100">
        <f>SUM('เลย '!F17)</f>
        <v>1157281.28</v>
      </c>
      <c r="K448" s="101">
        <f>SUM('เลย '!AO17)</f>
        <v>1404535.77</v>
      </c>
      <c r="L448" s="102">
        <f>'เลย '!AP17</f>
        <v>3930039.98</v>
      </c>
      <c r="M448" s="102">
        <f>'เลย '!AQ17</f>
        <v>3651449.34</v>
      </c>
      <c r="N448" s="98"/>
      <c r="O448" s="98"/>
      <c r="P448" s="98"/>
      <c r="Q448" s="90">
        <f t="shared" si="14"/>
        <v>278590.64000000013</v>
      </c>
      <c r="R448" s="91">
        <f t="shared" si="15"/>
        <v>834.93519864032294</v>
      </c>
    </row>
    <row r="449" spans="1:18" ht="24.6" customHeight="1" x14ac:dyDescent="0.7">
      <c r="A449" s="97">
        <v>16</v>
      </c>
      <c r="B449" s="98" t="s">
        <v>46</v>
      </c>
      <c r="C449" s="98" t="s">
        <v>350</v>
      </c>
      <c r="D449" s="98" t="s">
        <v>351</v>
      </c>
      <c r="E449" s="98" t="s">
        <v>352</v>
      </c>
      <c r="F449" s="98" t="s">
        <v>166</v>
      </c>
      <c r="G449" s="98" t="s">
        <v>682</v>
      </c>
      <c r="H449" s="99">
        <v>4252</v>
      </c>
      <c r="I449" s="97">
        <v>3</v>
      </c>
      <c r="J449" s="100">
        <f>SUM('เลย '!F18)</f>
        <v>1109407.1299999999</v>
      </c>
      <c r="K449" s="101">
        <f>SUM('เลย '!AO18)</f>
        <v>1213906.71</v>
      </c>
      <c r="L449" s="102">
        <f>'เลย '!AP18</f>
        <v>4659002.1500000004</v>
      </c>
      <c r="M449" s="102">
        <f>'เลย '!AQ18</f>
        <v>4082720.44</v>
      </c>
      <c r="N449" s="98"/>
      <c r="O449" s="98"/>
      <c r="P449" s="98"/>
      <c r="Q449" s="90">
        <f t="shared" si="14"/>
        <v>576281.71000000043</v>
      </c>
      <c r="R449" s="91">
        <f t="shared" si="15"/>
        <v>1095.7201669802446</v>
      </c>
    </row>
    <row r="450" spans="1:18" ht="24.6" customHeight="1" x14ac:dyDescent="0.7">
      <c r="A450" s="97">
        <v>17</v>
      </c>
      <c r="B450" s="98" t="s">
        <v>46</v>
      </c>
      <c r="C450" s="98" t="s">
        <v>350</v>
      </c>
      <c r="D450" s="98" t="s">
        <v>351</v>
      </c>
      <c r="E450" s="98" t="s">
        <v>352</v>
      </c>
      <c r="F450" s="98" t="s">
        <v>166</v>
      </c>
      <c r="G450" s="98" t="s">
        <v>683</v>
      </c>
      <c r="H450" s="99">
        <v>5508</v>
      </c>
      <c r="I450" s="97">
        <v>4</v>
      </c>
      <c r="J450" s="100">
        <f>SUM('เลย '!F19)</f>
        <v>943007.51</v>
      </c>
      <c r="K450" s="101">
        <f>SUM('เลย '!AO19)</f>
        <v>955200.76</v>
      </c>
      <c r="L450" s="102">
        <f>'เลย '!AP19</f>
        <v>2667852.9000000004</v>
      </c>
      <c r="M450" s="102">
        <f>'เลย '!AQ19</f>
        <v>2539493.17</v>
      </c>
      <c r="N450" s="98"/>
      <c r="O450" s="98"/>
      <c r="P450" s="98"/>
      <c r="Q450" s="90">
        <f t="shared" si="14"/>
        <v>128359.73000000045</v>
      </c>
      <c r="R450" s="91">
        <f t="shared" si="15"/>
        <v>484.35964052287591</v>
      </c>
    </row>
    <row r="451" spans="1:18" ht="24.6" customHeight="1" x14ac:dyDescent="0.7">
      <c r="A451" s="97">
        <v>18</v>
      </c>
      <c r="B451" s="98" t="s">
        <v>46</v>
      </c>
      <c r="C451" s="98" t="s">
        <v>350</v>
      </c>
      <c r="D451" s="98" t="s">
        <v>351</v>
      </c>
      <c r="E451" s="98" t="s">
        <v>352</v>
      </c>
      <c r="F451" s="98" t="s">
        <v>166</v>
      </c>
      <c r="G451" s="98" t="s">
        <v>684</v>
      </c>
      <c r="H451" s="99">
        <v>2190</v>
      </c>
      <c r="I451" s="97">
        <v>2</v>
      </c>
      <c r="J451" s="100">
        <f>SUM('เลย '!F20)</f>
        <v>394824.11</v>
      </c>
      <c r="K451" s="101">
        <f>SUM('เลย '!AO20)</f>
        <v>524255.49999999994</v>
      </c>
      <c r="L451" s="102">
        <f>'เลย '!AP20</f>
        <v>2229044.11</v>
      </c>
      <c r="M451" s="102">
        <f>'เลย '!AQ20</f>
        <v>2405436.4800000004</v>
      </c>
      <c r="N451" s="98"/>
      <c r="O451" s="98"/>
      <c r="P451" s="98"/>
      <c r="Q451" s="90">
        <f t="shared" si="14"/>
        <v>-176392.37000000058</v>
      </c>
      <c r="R451" s="91">
        <f t="shared" si="15"/>
        <v>1017.8283607305935</v>
      </c>
    </row>
    <row r="452" spans="1:18" ht="24.6" customHeight="1" x14ac:dyDescent="0.7">
      <c r="A452" s="97">
        <v>19</v>
      </c>
      <c r="B452" s="98" t="s">
        <v>46</v>
      </c>
      <c r="C452" s="98" t="s">
        <v>350</v>
      </c>
      <c r="D452" s="98" t="s">
        <v>351</v>
      </c>
      <c r="E452" s="98" t="s">
        <v>352</v>
      </c>
      <c r="F452" s="98" t="s">
        <v>166</v>
      </c>
      <c r="G452" s="98" t="s">
        <v>685</v>
      </c>
      <c r="H452" s="99">
        <v>2432</v>
      </c>
      <c r="I452" s="97">
        <v>2</v>
      </c>
      <c r="J452" s="100">
        <f>SUM('เลย '!F21)</f>
        <v>587033.80000000005</v>
      </c>
      <c r="K452" s="101">
        <f>SUM('เลย '!AO21)</f>
        <v>654732.9</v>
      </c>
      <c r="L452" s="102">
        <f>'เลย '!AP21</f>
        <v>1627273.49</v>
      </c>
      <c r="M452" s="102">
        <f>'เลย '!AQ21</f>
        <v>1379734.55</v>
      </c>
      <c r="N452" s="98"/>
      <c r="O452" s="98"/>
      <c r="P452" s="98"/>
      <c r="Q452" s="90">
        <f t="shared" si="14"/>
        <v>247538.93999999994</v>
      </c>
      <c r="R452" s="91">
        <f t="shared" si="15"/>
        <v>669.10916529605265</v>
      </c>
    </row>
    <row r="453" spans="1:18" ht="24.6" customHeight="1" x14ac:dyDescent="0.7">
      <c r="A453" s="97">
        <v>20</v>
      </c>
      <c r="B453" s="98" t="s">
        <v>46</v>
      </c>
      <c r="C453" s="98" t="s">
        <v>350</v>
      </c>
      <c r="D453" s="98" t="s">
        <v>351</v>
      </c>
      <c r="E453" s="98" t="s">
        <v>352</v>
      </c>
      <c r="F453" s="98" t="s">
        <v>166</v>
      </c>
      <c r="G453" s="98" t="s">
        <v>686</v>
      </c>
      <c r="H453" s="99">
        <v>2840</v>
      </c>
      <c r="I453" s="97">
        <v>2</v>
      </c>
      <c r="J453" s="100">
        <f>SUM('เลย '!F22)</f>
        <v>768212.44</v>
      </c>
      <c r="K453" s="101">
        <f>SUM('เลย '!AO22)</f>
        <v>962957.17999999993</v>
      </c>
      <c r="L453" s="102">
        <f>'เลย '!AP22</f>
        <v>2325787.7600000002</v>
      </c>
      <c r="M453" s="102">
        <f>'เลย '!AQ22</f>
        <v>1946464.58</v>
      </c>
      <c r="N453" s="98"/>
      <c r="O453" s="98"/>
      <c r="P453" s="98"/>
      <c r="Q453" s="90">
        <f t="shared" si="14"/>
        <v>379323.18000000017</v>
      </c>
      <c r="R453" s="91">
        <f t="shared" si="15"/>
        <v>818.93935211267615</v>
      </c>
    </row>
    <row r="454" spans="1:18" s="109" customFormat="1" ht="24.6" customHeight="1" x14ac:dyDescent="0.7">
      <c r="A454" s="103">
        <v>1</v>
      </c>
      <c r="B454" s="104" t="s">
        <v>46</v>
      </c>
      <c r="C454" s="104"/>
      <c r="D454" s="104"/>
      <c r="E454" s="104" t="s">
        <v>63</v>
      </c>
      <c r="F454" s="104"/>
      <c r="G454" s="104" t="s">
        <v>354</v>
      </c>
      <c r="H454" s="110">
        <f>SUM(H434:H453)</f>
        <v>74668</v>
      </c>
      <c r="I454" s="103"/>
      <c r="J454" s="106">
        <f>SUM(J434:J453)</f>
        <v>17316127.760000002</v>
      </c>
      <c r="K454" s="106">
        <f>SUM(K434:K453)</f>
        <v>19422394.899999999</v>
      </c>
      <c r="L454" s="106">
        <f>SUM(L434:L453)</f>
        <v>59676756.589999996</v>
      </c>
      <c r="M454" s="106">
        <f>SUM(M434:M453)</f>
        <v>51804194.289999992</v>
      </c>
      <c r="N454" s="104">
        <v>19</v>
      </c>
      <c r="O454" s="104">
        <v>19</v>
      </c>
      <c r="P454" s="104">
        <f>N454-O454</f>
        <v>0</v>
      </c>
      <c r="Q454" s="107">
        <f t="shared" ref="Q454:Q517" si="17">L454-M454</f>
        <v>7872562.3000000045</v>
      </c>
      <c r="R454" s="108">
        <f>L454/H454</f>
        <v>799.22800383028869</v>
      </c>
    </row>
    <row r="455" spans="1:18" ht="24.6" customHeight="1" x14ac:dyDescent="0.7">
      <c r="A455" s="97">
        <v>1</v>
      </c>
      <c r="B455" s="98" t="s">
        <v>46</v>
      </c>
      <c r="C455" s="98" t="s">
        <v>355</v>
      </c>
      <c r="D455" s="98" t="s">
        <v>67</v>
      </c>
      <c r="E455" s="98" t="s">
        <v>356</v>
      </c>
      <c r="F455" s="98" t="s">
        <v>196</v>
      </c>
      <c r="G455" s="98" t="s">
        <v>357</v>
      </c>
      <c r="H455" s="99"/>
      <c r="I455" s="97"/>
      <c r="J455" s="100"/>
      <c r="K455" s="101"/>
      <c r="L455" s="102"/>
      <c r="M455" s="102"/>
      <c r="N455" s="98"/>
      <c r="O455" s="98"/>
      <c r="P455" s="98"/>
    </row>
    <row r="456" spans="1:18" ht="24.6" customHeight="1" x14ac:dyDescent="0.7">
      <c r="A456" s="97">
        <v>2</v>
      </c>
      <c r="B456" s="98" t="s">
        <v>46</v>
      </c>
      <c r="C456" s="98" t="s">
        <v>355</v>
      </c>
      <c r="D456" s="98" t="s">
        <v>67</v>
      </c>
      <c r="E456" s="98" t="s">
        <v>356</v>
      </c>
      <c r="F456" s="98" t="s">
        <v>166</v>
      </c>
      <c r="G456" s="98" t="s">
        <v>687</v>
      </c>
      <c r="H456" s="99">
        <v>1745</v>
      </c>
      <c r="I456" s="97">
        <v>2</v>
      </c>
      <c r="J456" s="100">
        <f>'เลย '!F23</f>
        <v>633709.98</v>
      </c>
      <c r="K456" s="101">
        <f>SUM('เลย '!AO23)</f>
        <v>699809.77</v>
      </c>
      <c r="L456" s="102">
        <f>'เลย '!AP23</f>
        <v>1736211.12</v>
      </c>
      <c r="M456" s="102">
        <f>'เลย '!AQ23</f>
        <v>1395226.53</v>
      </c>
      <c r="N456" s="98"/>
      <c r="O456" s="98"/>
      <c r="P456" s="98"/>
      <c r="Q456" s="90">
        <f t="shared" si="17"/>
        <v>340984.59000000008</v>
      </c>
      <c r="R456" s="91">
        <f t="shared" ref="R456:R517" si="18">L456/H456</f>
        <v>994.96339255014334</v>
      </c>
    </row>
    <row r="457" spans="1:18" ht="24.6" customHeight="1" x14ac:dyDescent="0.7">
      <c r="A457" s="97">
        <v>3</v>
      </c>
      <c r="B457" s="98" t="s">
        <v>46</v>
      </c>
      <c r="C457" s="98" t="s">
        <v>355</v>
      </c>
      <c r="D457" s="98" t="s">
        <v>67</v>
      </c>
      <c r="E457" s="98" t="s">
        <v>356</v>
      </c>
      <c r="F457" s="98" t="s">
        <v>166</v>
      </c>
      <c r="G457" s="98" t="s">
        <v>688</v>
      </c>
      <c r="H457" s="99">
        <v>4989</v>
      </c>
      <c r="I457" s="97">
        <v>4</v>
      </c>
      <c r="J457" s="100">
        <f>'เลย '!F24</f>
        <v>1266602.99</v>
      </c>
      <c r="K457" s="101">
        <f>SUM('เลย '!AO24)</f>
        <v>1294607.8900000001</v>
      </c>
      <c r="L457" s="102">
        <f>'เลย '!AP24</f>
        <v>2670282.62</v>
      </c>
      <c r="M457" s="102">
        <f>'เลย '!AQ24</f>
        <v>2821776.17</v>
      </c>
      <c r="N457" s="98"/>
      <c r="O457" s="98"/>
      <c r="P457" s="98"/>
      <c r="Q457" s="90">
        <f t="shared" si="17"/>
        <v>-151493.54999999981</v>
      </c>
      <c r="R457" s="91">
        <f t="shared" si="18"/>
        <v>535.23403888554822</v>
      </c>
    </row>
    <row r="458" spans="1:18" ht="24.6" customHeight="1" x14ac:dyDescent="0.7">
      <c r="A458" s="97">
        <v>4</v>
      </c>
      <c r="B458" s="98" t="s">
        <v>46</v>
      </c>
      <c r="C458" s="98" t="s">
        <v>355</v>
      </c>
      <c r="D458" s="98" t="s">
        <v>67</v>
      </c>
      <c r="E458" s="98" t="s">
        <v>356</v>
      </c>
      <c r="F458" s="98" t="s">
        <v>166</v>
      </c>
      <c r="G458" s="98" t="s">
        <v>689</v>
      </c>
      <c r="H458" s="99">
        <v>1240</v>
      </c>
      <c r="I458" s="97">
        <v>1</v>
      </c>
      <c r="J458" s="100">
        <f>'เลย '!F25</f>
        <v>268252.90999999997</v>
      </c>
      <c r="K458" s="101">
        <f>SUM('เลย '!AO25)</f>
        <v>297954.21999999997</v>
      </c>
      <c r="L458" s="102">
        <f>'เลย '!AP25</f>
        <v>2117824.8199999998</v>
      </c>
      <c r="M458" s="102">
        <f>'เลย '!AQ25</f>
        <v>2050232.57</v>
      </c>
      <c r="N458" s="98"/>
      <c r="O458" s="98"/>
      <c r="P458" s="98"/>
      <c r="Q458" s="90">
        <f t="shared" si="17"/>
        <v>67592.249999999767</v>
      </c>
      <c r="R458" s="91">
        <f t="shared" si="18"/>
        <v>1707.9232419354837</v>
      </c>
    </row>
    <row r="459" spans="1:18" ht="24.6" customHeight="1" x14ac:dyDescent="0.7">
      <c r="A459" s="97">
        <v>5</v>
      </c>
      <c r="B459" s="98" t="s">
        <v>46</v>
      </c>
      <c r="C459" s="98" t="s">
        <v>355</v>
      </c>
      <c r="D459" s="98" t="s">
        <v>67</v>
      </c>
      <c r="E459" s="98" t="s">
        <v>356</v>
      </c>
      <c r="F459" s="98" t="s">
        <v>166</v>
      </c>
      <c r="G459" s="98" t="s">
        <v>690</v>
      </c>
      <c r="H459" s="99">
        <v>3087</v>
      </c>
      <c r="I459" s="97">
        <v>3</v>
      </c>
      <c r="J459" s="100">
        <f>'เลย '!F26</f>
        <v>448429.48</v>
      </c>
      <c r="K459" s="101">
        <f>SUM('เลย '!AO26)</f>
        <v>461244.92</v>
      </c>
      <c r="L459" s="102">
        <f>'เลย '!AP26</f>
        <v>1362664.1400000001</v>
      </c>
      <c r="M459" s="102">
        <f>'เลย '!AQ26</f>
        <v>989933.91999999993</v>
      </c>
      <c r="N459" s="98"/>
      <c r="O459" s="98"/>
      <c r="P459" s="98"/>
      <c r="Q459" s="90">
        <f t="shared" si="17"/>
        <v>372730.2200000002</v>
      </c>
      <c r="R459" s="91">
        <f t="shared" si="18"/>
        <v>441.4201943634597</v>
      </c>
    </row>
    <row r="460" spans="1:18" ht="24.6" customHeight="1" x14ac:dyDescent="0.7">
      <c r="A460" s="97">
        <v>6</v>
      </c>
      <c r="B460" s="98" t="s">
        <v>46</v>
      </c>
      <c r="C460" s="98" t="s">
        <v>355</v>
      </c>
      <c r="D460" s="98" t="s">
        <v>67</v>
      </c>
      <c r="E460" s="98" t="s">
        <v>356</v>
      </c>
      <c r="F460" s="98" t="s">
        <v>166</v>
      </c>
      <c r="G460" s="98" t="s">
        <v>691</v>
      </c>
      <c r="H460" s="99">
        <v>2421</v>
      </c>
      <c r="I460" s="97">
        <v>2</v>
      </c>
      <c r="J460" s="100">
        <f>'เลย '!F27</f>
        <v>870275.75</v>
      </c>
      <c r="K460" s="101">
        <f>SUM('เลย '!AO27)</f>
        <v>875491.5</v>
      </c>
      <c r="L460" s="102">
        <f>'เลย '!AP27</f>
        <v>2615186.2999999998</v>
      </c>
      <c r="M460" s="102">
        <f>'เลย '!AQ27</f>
        <v>2201306.9500000002</v>
      </c>
      <c r="N460" s="98"/>
      <c r="O460" s="98"/>
      <c r="P460" s="98"/>
      <c r="Q460" s="90">
        <f t="shared" si="17"/>
        <v>413879.34999999963</v>
      </c>
      <c r="R460" s="91">
        <f t="shared" si="18"/>
        <v>1080.2091284593143</v>
      </c>
    </row>
    <row r="461" spans="1:18" s="109" customFormat="1" ht="24.6" customHeight="1" x14ac:dyDescent="0.7">
      <c r="A461" s="103">
        <v>2</v>
      </c>
      <c r="B461" s="104" t="s">
        <v>46</v>
      </c>
      <c r="C461" s="104"/>
      <c r="D461" s="104"/>
      <c r="E461" s="104" t="s">
        <v>63</v>
      </c>
      <c r="F461" s="104"/>
      <c r="G461" s="104" t="s">
        <v>358</v>
      </c>
      <c r="H461" s="110">
        <f>SUM(H455:H460)</f>
        <v>13482</v>
      </c>
      <c r="I461" s="103"/>
      <c r="J461" s="106">
        <f>SUM(J455:J460)</f>
        <v>3487271.11</v>
      </c>
      <c r="K461" s="106">
        <f>SUM(K455:K460)</f>
        <v>3629108.3</v>
      </c>
      <c r="L461" s="106">
        <f>SUM(L455:L460)</f>
        <v>10502169</v>
      </c>
      <c r="M461" s="106">
        <f>SUM(M455:M460)</f>
        <v>9458476.1400000006</v>
      </c>
      <c r="N461" s="104">
        <v>5</v>
      </c>
      <c r="O461" s="104">
        <v>5</v>
      </c>
      <c r="P461" s="104">
        <f>N461-O461</f>
        <v>0</v>
      </c>
      <c r="Q461" s="107">
        <f t="shared" si="17"/>
        <v>1043692.8599999994</v>
      </c>
      <c r="R461" s="108">
        <f>L461/H461</f>
        <v>778.97708055184694</v>
      </c>
    </row>
    <row r="462" spans="1:18" ht="24.6" customHeight="1" x14ac:dyDescent="0.7">
      <c r="A462" s="97">
        <v>1</v>
      </c>
      <c r="B462" s="98" t="s">
        <v>46</v>
      </c>
      <c r="C462" s="98" t="s">
        <v>359</v>
      </c>
      <c r="D462" s="98" t="s">
        <v>74</v>
      </c>
      <c r="E462" s="98" t="s">
        <v>360</v>
      </c>
      <c r="F462" s="98" t="s">
        <v>196</v>
      </c>
      <c r="G462" s="98" t="s">
        <v>361</v>
      </c>
      <c r="H462" s="99"/>
      <c r="I462" s="97"/>
      <c r="J462" s="100"/>
      <c r="K462" s="101"/>
      <c r="L462" s="102"/>
      <c r="M462" s="102"/>
      <c r="N462" s="98"/>
      <c r="O462" s="98"/>
      <c r="P462" s="98"/>
    </row>
    <row r="463" spans="1:18" ht="24.6" customHeight="1" x14ac:dyDescent="0.7">
      <c r="A463" s="97">
        <v>2</v>
      </c>
      <c r="B463" s="98" t="s">
        <v>46</v>
      </c>
      <c r="C463" s="98" t="s">
        <v>359</v>
      </c>
      <c r="D463" s="98" t="s">
        <v>74</v>
      </c>
      <c r="E463" s="98" t="s">
        <v>360</v>
      </c>
      <c r="F463" s="98" t="s">
        <v>166</v>
      </c>
      <c r="G463" s="98" t="s">
        <v>692</v>
      </c>
      <c r="H463" s="99">
        <v>4591</v>
      </c>
      <c r="I463" s="97">
        <v>4</v>
      </c>
      <c r="J463" s="100">
        <f>'เลย '!F28</f>
        <v>1450321.99</v>
      </c>
      <c r="K463" s="101">
        <f>SUM('เลย '!AO28)</f>
        <v>1426824.0899999999</v>
      </c>
      <c r="L463" s="102">
        <f>'เลย '!AP28</f>
        <v>4545749.26</v>
      </c>
      <c r="M463" s="102">
        <f>'เลย '!AQ28</f>
        <v>3722602.0400000005</v>
      </c>
      <c r="N463" s="98"/>
      <c r="O463" s="98"/>
      <c r="P463" s="98"/>
      <c r="Q463" s="90">
        <f t="shared" si="17"/>
        <v>823147.21999999927</v>
      </c>
      <c r="R463" s="91">
        <f t="shared" si="18"/>
        <v>990.14359834458719</v>
      </c>
    </row>
    <row r="464" spans="1:18" ht="24.6" customHeight="1" x14ac:dyDescent="0.7">
      <c r="A464" s="97">
        <v>3</v>
      </c>
      <c r="B464" s="98" t="s">
        <v>46</v>
      </c>
      <c r="C464" s="98" t="s">
        <v>359</v>
      </c>
      <c r="D464" s="98" t="s">
        <v>74</v>
      </c>
      <c r="E464" s="98" t="s">
        <v>360</v>
      </c>
      <c r="F464" s="98" t="s">
        <v>166</v>
      </c>
      <c r="G464" s="98" t="s">
        <v>693</v>
      </c>
      <c r="H464" s="99">
        <v>2795</v>
      </c>
      <c r="I464" s="97">
        <v>2</v>
      </c>
      <c r="J464" s="100">
        <f>'เลย '!F29</f>
        <v>632767.48</v>
      </c>
      <c r="K464" s="101">
        <f>SUM('เลย '!AO29)</f>
        <v>549958.98</v>
      </c>
      <c r="L464" s="102">
        <f>'เลย '!AP29</f>
        <v>1512687.35</v>
      </c>
      <c r="M464" s="102">
        <f>'เลย '!AQ29</f>
        <v>1478272.19</v>
      </c>
      <c r="N464" s="98"/>
      <c r="O464" s="98"/>
      <c r="P464" s="98"/>
      <c r="Q464" s="90">
        <f t="shared" si="17"/>
        <v>34415.160000000149</v>
      </c>
      <c r="R464" s="91">
        <f t="shared" si="18"/>
        <v>541.21193202146696</v>
      </c>
    </row>
    <row r="465" spans="1:18" ht="24.6" customHeight="1" x14ac:dyDescent="0.7">
      <c r="A465" s="97">
        <v>4</v>
      </c>
      <c r="B465" s="98" t="s">
        <v>46</v>
      </c>
      <c r="C465" s="98" t="s">
        <v>359</v>
      </c>
      <c r="D465" s="98" t="s">
        <v>74</v>
      </c>
      <c r="E465" s="98" t="s">
        <v>360</v>
      </c>
      <c r="F465" s="98" t="s">
        <v>166</v>
      </c>
      <c r="G465" s="98" t="s">
        <v>694</v>
      </c>
      <c r="H465" s="99">
        <v>3578</v>
      </c>
      <c r="I465" s="97">
        <v>3</v>
      </c>
      <c r="J465" s="100">
        <f>'เลย '!F30</f>
        <v>1129622.8899999999</v>
      </c>
      <c r="K465" s="101">
        <f>SUM('เลย '!AO30)</f>
        <v>1214797.3099999998</v>
      </c>
      <c r="L465" s="102">
        <f>'เลย '!AP30</f>
        <v>2704676.33</v>
      </c>
      <c r="M465" s="102">
        <f>'เลย '!AQ30</f>
        <v>2305820.1</v>
      </c>
      <c r="N465" s="98"/>
      <c r="O465" s="98"/>
      <c r="P465" s="98"/>
      <c r="Q465" s="90">
        <f t="shared" si="17"/>
        <v>398856.23</v>
      </c>
      <c r="R465" s="91">
        <f t="shared" si="18"/>
        <v>755.918482392398</v>
      </c>
    </row>
    <row r="466" spans="1:18" ht="24.6" customHeight="1" x14ac:dyDescent="0.7">
      <c r="A466" s="97">
        <v>5</v>
      </c>
      <c r="B466" s="98" t="s">
        <v>46</v>
      </c>
      <c r="C466" s="98" t="s">
        <v>359</v>
      </c>
      <c r="D466" s="98" t="s">
        <v>74</v>
      </c>
      <c r="E466" s="98" t="s">
        <v>360</v>
      </c>
      <c r="F466" s="98" t="s">
        <v>166</v>
      </c>
      <c r="G466" s="98" t="s">
        <v>695</v>
      </c>
      <c r="H466" s="99">
        <v>5176</v>
      </c>
      <c r="I466" s="97">
        <v>4</v>
      </c>
      <c r="J466" s="100">
        <f>'เลย '!F31</f>
        <v>744357.32</v>
      </c>
      <c r="K466" s="101">
        <f>SUM('เลย '!AO31)</f>
        <v>811385.94</v>
      </c>
      <c r="L466" s="102">
        <f>'เลย '!AP31</f>
        <v>3933828.41</v>
      </c>
      <c r="M466" s="102">
        <f>'เลย '!AQ31</f>
        <v>3509205.2399999998</v>
      </c>
      <c r="N466" s="98"/>
      <c r="O466" s="98"/>
      <c r="P466" s="98"/>
      <c r="Q466" s="90">
        <f t="shared" si="17"/>
        <v>424623.17000000039</v>
      </c>
      <c r="R466" s="91">
        <f t="shared" si="18"/>
        <v>760.01321676970633</v>
      </c>
    </row>
    <row r="467" spans="1:18" ht="24.6" customHeight="1" x14ac:dyDescent="0.7">
      <c r="A467" s="97">
        <v>6</v>
      </c>
      <c r="B467" s="98" t="s">
        <v>46</v>
      </c>
      <c r="C467" s="98" t="s">
        <v>359</v>
      </c>
      <c r="D467" s="98" t="s">
        <v>74</v>
      </c>
      <c r="E467" s="98" t="s">
        <v>360</v>
      </c>
      <c r="F467" s="98" t="s">
        <v>166</v>
      </c>
      <c r="G467" s="98" t="s">
        <v>696</v>
      </c>
      <c r="H467" s="99">
        <v>2328</v>
      </c>
      <c r="I467" s="97">
        <v>2</v>
      </c>
      <c r="J467" s="100">
        <f>'เลย '!F32</f>
        <v>538393.76</v>
      </c>
      <c r="K467" s="101">
        <f>SUM('เลย '!AO32)</f>
        <v>608215.47</v>
      </c>
      <c r="L467" s="102">
        <f>'เลย '!AP32</f>
        <v>2446598.9900000002</v>
      </c>
      <c r="M467" s="102">
        <f>'เลย '!AQ32</f>
        <v>2194025.5300000003</v>
      </c>
      <c r="N467" s="98"/>
      <c r="O467" s="98"/>
      <c r="P467" s="98"/>
      <c r="Q467" s="90">
        <f t="shared" si="17"/>
        <v>252573.45999999996</v>
      </c>
      <c r="R467" s="91">
        <f t="shared" si="18"/>
        <v>1050.9445833333334</v>
      </c>
    </row>
    <row r="468" spans="1:18" ht="24.6" customHeight="1" x14ac:dyDescent="0.7">
      <c r="A468" s="97">
        <v>7</v>
      </c>
      <c r="B468" s="98" t="s">
        <v>46</v>
      </c>
      <c r="C468" s="98" t="s">
        <v>359</v>
      </c>
      <c r="D468" s="98" t="s">
        <v>74</v>
      </c>
      <c r="E468" s="98" t="s">
        <v>360</v>
      </c>
      <c r="F468" s="98" t="s">
        <v>166</v>
      </c>
      <c r="G468" s="98" t="s">
        <v>697</v>
      </c>
      <c r="H468" s="99">
        <v>1655</v>
      </c>
      <c r="I468" s="97">
        <v>2</v>
      </c>
      <c r="J468" s="100">
        <f>'เลย '!F33</f>
        <v>617179.61</v>
      </c>
      <c r="K468" s="101">
        <f>SUM('เลย '!AO33)</f>
        <v>714047.12</v>
      </c>
      <c r="L468" s="102">
        <f>'เลย '!AP33</f>
        <v>1729326.52</v>
      </c>
      <c r="M468" s="102">
        <f>'เลย '!AQ33</f>
        <v>1477176.0699999998</v>
      </c>
      <c r="N468" s="98"/>
      <c r="O468" s="98"/>
      <c r="P468" s="98"/>
      <c r="Q468" s="90">
        <f t="shared" si="17"/>
        <v>252150.45000000019</v>
      </c>
      <c r="R468" s="91">
        <f t="shared" si="18"/>
        <v>1044.9102839879154</v>
      </c>
    </row>
    <row r="469" spans="1:18" ht="24.6" customHeight="1" x14ac:dyDescent="0.7">
      <c r="A469" s="97">
        <v>8</v>
      </c>
      <c r="B469" s="98" t="s">
        <v>46</v>
      </c>
      <c r="C469" s="98" t="s">
        <v>359</v>
      </c>
      <c r="D469" s="98" t="s">
        <v>74</v>
      </c>
      <c r="E469" s="98" t="s">
        <v>360</v>
      </c>
      <c r="F469" s="98" t="s">
        <v>166</v>
      </c>
      <c r="G469" s="98" t="s">
        <v>698</v>
      </c>
      <c r="H469" s="99">
        <v>2535</v>
      </c>
      <c r="I469" s="97">
        <v>2</v>
      </c>
      <c r="J469" s="100">
        <f>'เลย '!F34</f>
        <v>420414.65</v>
      </c>
      <c r="K469" s="101">
        <f>SUM('เลย '!AO34)</f>
        <v>457542.04000000004</v>
      </c>
      <c r="L469" s="102">
        <f>'เลย '!AP34</f>
        <v>3158977.54</v>
      </c>
      <c r="M469" s="102">
        <f>'เลย '!AQ34</f>
        <v>2858193.16</v>
      </c>
      <c r="N469" s="98"/>
      <c r="O469" s="98"/>
      <c r="P469" s="98"/>
      <c r="Q469" s="90">
        <f t="shared" si="17"/>
        <v>300784.37999999989</v>
      </c>
      <c r="R469" s="91">
        <f t="shared" si="18"/>
        <v>1246.1449861932938</v>
      </c>
    </row>
    <row r="470" spans="1:18" ht="24.6" customHeight="1" x14ac:dyDescent="0.7">
      <c r="A470" s="97">
        <v>9</v>
      </c>
      <c r="B470" s="98" t="s">
        <v>46</v>
      </c>
      <c r="C470" s="98" t="s">
        <v>359</v>
      </c>
      <c r="D470" s="98" t="s">
        <v>74</v>
      </c>
      <c r="E470" s="98" t="s">
        <v>360</v>
      </c>
      <c r="F470" s="98" t="s">
        <v>166</v>
      </c>
      <c r="G470" s="98" t="s">
        <v>699</v>
      </c>
      <c r="H470" s="99">
        <v>2411</v>
      </c>
      <c r="I470" s="97">
        <v>2</v>
      </c>
      <c r="J470" s="100">
        <f>'เลย '!F35</f>
        <v>562945.24</v>
      </c>
      <c r="K470" s="101">
        <f>SUM('เลย '!AO35)</f>
        <v>597526.00999999989</v>
      </c>
      <c r="L470" s="102">
        <f>'เลย '!AP35</f>
        <v>1566345.45</v>
      </c>
      <c r="M470" s="102">
        <f>'เลย '!AQ35</f>
        <v>1114954.01</v>
      </c>
      <c r="N470" s="98"/>
      <c r="O470" s="98"/>
      <c r="P470" s="98"/>
      <c r="Q470" s="90">
        <f t="shared" si="17"/>
        <v>451391.43999999994</v>
      </c>
      <c r="R470" s="91">
        <f t="shared" si="18"/>
        <v>649.66630029033593</v>
      </c>
    </row>
    <row r="471" spans="1:18" ht="24.6" customHeight="1" x14ac:dyDescent="0.7">
      <c r="A471" s="97">
        <v>10</v>
      </c>
      <c r="B471" s="98" t="s">
        <v>46</v>
      </c>
      <c r="C471" s="98" t="s">
        <v>359</v>
      </c>
      <c r="D471" s="98" t="s">
        <v>74</v>
      </c>
      <c r="E471" s="98" t="s">
        <v>360</v>
      </c>
      <c r="F471" s="98" t="s">
        <v>166</v>
      </c>
      <c r="G471" s="98" t="s">
        <v>700</v>
      </c>
      <c r="H471" s="99">
        <v>1725</v>
      </c>
      <c r="I471" s="97">
        <v>2</v>
      </c>
      <c r="J471" s="100">
        <f>'เลย '!F36</f>
        <v>620971.87</v>
      </c>
      <c r="K471" s="101">
        <f>SUM('เลย '!AO36)</f>
        <v>691859.23</v>
      </c>
      <c r="L471" s="102">
        <f>'เลย '!AP36</f>
        <v>1828243.46</v>
      </c>
      <c r="M471" s="102">
        <f>'เลย '!AQ36</f>
        <v>2179680.8600000003</v>
      </c>
      <c r="N471" s="98"/>
      <c r="O471" s="98"/>
      <c r="P471" s="98"/>
      <c r="Q471" s="90">
        <f t="shared" si="17"/>
        <v>-351437.40000000037</v>
      </c>
      <c r="R471" s="91">
        <f t="shared" si="18"/>
        <v>1059.8512811594203</v>
      </c>
    </row>
    <row r="472" spans="1:18" ht="24.6" customHeight="1" x14ac:dyDescent="0.7">
      <c r="A472" s="97">
        <v>11</v>
      </c>
      <c r="B472" s="98" t="s">
        <v>46</v>
      </c>
      <c r="C472" s="98" t="s">
        <v>359</v>
      </c>
      <c r="D472" s="98" t="s">
        <v>74</v>
      </c>
      <c r="E472" s="98" t="s">
        <v>360</v>
      </c>
      <c r="F472" s="98" t="s">
        <v>166</v>
      </c>
      <c r="G472" s="98" t="s">
        <v>701</v>
      </c>
      <c r="H472" s="99">
        <v>2404</v>
      </c>
      <c r="I472" s="97">
        <v>2</v>
      </c>
      <c r="J472" s="100">
        <f>'เลย '!F37</f>
        <v>726798.14</v>
      </c>
      <c r="K472" s="101">
        <f>SUM('เลย '!AO37)</f>
        <v>908288.23</v>
      </c>
      <c r="L472" s="102">
        <f>'เลย '!AP37</f>
        <v>2325443.6</v>
      </c>
      <c r="M472" s="102">
        <f>'เลย '!AQ37</f>
        <v>2041394.8099999998</v>
      </c>
      <c r="N472" s="98"/>
      <c r="O472" s="98"/>
      <c r="P472" s="98"/>
      <c r="Q472" s="90">
        <f t="shared" si="17"/>
        <v>284048.79000000027</v>
      </c>
      <c r="R472" s="91">
        <f t="shared" si="18"/>
        <v>967.32262895174711</v>
      </c>
    </row>
    <row r="473" spans="1:18" ht="24.6" customHeight="1" x14ac:dyDescent="0.7">
      <c r="A473" s="97">
        <v>12</v>
      </c>
      <c r="B473" s="98" t="s">
        <v>46</v>
      </c>
      <c r="C473" s="98" t="s">
        <v>359</v>
      </c>
      <c r="D473" s="98" t="s">
        <v>74</v>
      </c>
      <c r="E473" s="98" t="s">
        <v>360</v>
      </c>
      <c r="F473" s="98" t="s">
        <v>166</v>
      </c>
      <c r="G473" s="98" t="s">
        <v>702</v>
      </c>
      <c r="H473" s="99">
        <v>2019</v>
      </c>
      <c r="I473" s="97">
        <v>2</v>
      </c>
      <c r="J473" s="100">
        <f>'เลย '!F38</f>
        <v>382862.13</v>
      </c>
      <c r="K473" s="101">
        <f>SUM('เลย '!AO38)</f>
        <v>457250.22</v>
      </c>
      <c r="L473" s="102">
        <f>'เลย '!AP38</f>
        <v>1691472.0499999998</v>
      </c>
      <c r="M473" s="102">
        <f>'เลย '!AQ38</f>
        <v>1488596.61</v>
      </c>
      <c r="N473" s="98"/>
      <c r="O473" s="98"/>
      <c r="P473" s="98"/>
      <c r="Q473" s="90">
        <f t="shared" si="17"/>
        <v>202875.43999999971</v>
      </c>
      <c r="R473" s="91">
        <f t="shared" si="18"/>
        <v>837.77714214957894</v>
      </c>
    </row>
    <row r="474" spans="1:18" ht="24.6" customHeight="1" x14ac:dyDescent="0.7">
      <c r="A474" s="97">
        <v>13</v>
      </c>
      <c r="B474" s="98" t="s">
        <v>46</v>
      </c>
      <c r="C474" s="98" t="s">
        <v>359</v>
      </c>
      <c r="D474" s="98" t="s">
        <v>74</v>
      </c>
      <c r="E474" s="98" t="s">
        <v>360</v>
      </c>
      <c r="F474" s="98" t="s">
        <v>166</v>
      </c>
      <c r="G474" s="98" t="s">
        <v>703</v>
      </c>
      <c r="H474" s="99">
        <v>2954</v>
      </c>
      <c r="I474" s="97">
        <v>2</v>
      </c>
      <c r="J474" s="100">
        <f>'เลย '!F39</f>
        <v>1042714.61</v>
      </c>
      <c r="K474" s="101">
        <f>SUM('เลย '!AO39)</f>
        <v>1060241.43</v>
      </c>
      <c r="L474" s="102">
        <f>'เลย '!AP39</f>
        <v>1709863.97</v>
      </c>
      <c r="M474" s="102">
        <f>'เลย '!AQ39</f>
        <v>1500258.52</v>
      </c>
      <c r="N474" s="98"/>
      <c r="O474" s="98"/>
      <c r="P474" s="98"/>
      <c r="Q474" s="90">
        <f t="shared" si="17"/>
        <v>209605.44999999995</v>
      </c>
      <c r="R474" s="91">
        <f t="shared" si="18"/>
        <v>578.83005077860525</v>
      </c>
    </row>
    <row r="475" spans="1:18" ht="24.6" customHeight="1" x14ac:dyDescent="0.7">
      <c r="A475" s="97">
        <v>14</v>
      </c>
      <c r="B475" s="98" t="s">
        <v>46</v>
      </c>
      <c r="C475" s="98" t="s">
        <v>359</v>
      </c>
      <c r="D475" s="98" t="s">
        <v>74</v>
      </c>
      <c r="E475" s="98" t="s">
        <v>360</v>
      </c>
      <c r="F475" s="98" t="s">
        <v>166</v>
      </c>
      <c r="G475" s="98" t="s">
        <v>704</v>
      </c>
      <c r="H475" s="99">
        <v>2098</v>
      </c>
      <c r="I475" s="97">
        <v>2</v>
      </c>
      <c r="J475" s="100">
        <f>'เลย '!F40</f>
        <v>604811.04</v>
      </c>
      <c r="K475" s="101">
        <f>SUM('เลย '!AO40)</f>
        <v>436916.04000000004</v>
      </c>
      <c r="L475" s="102">
        <f>'เลย '!AP40</f>
        <v>2929117.39</v>
      </c>
      <c r="M475" s="102">
        <f>'เลย '!AQ40</f>
        <v>2746613.26</v>
      </c>
      <c r="N475" s="98"/>
      <c r="O475" s="98"/>
      <c r="P475" s="98"/>
      <c r="Q475" s="90">
        <f t="shared" si="17"/>
        <v>182504.13000000035</v>
      </c>
      <c r="R475" s="91">
        <f t="shared" si="18"/>
        <v>1396.1474690181126</v>
      </c>
    </row>
    <row r="476" spans="1:18" ht="24.6" customHeight="1" x14ac:dyDescent="0.7">
      <c r="A476" s="97">
        <v>15</v>
      </c>
      <c r="B476" s="98" t="s">
        <v>46</v>
      </c>
      <c r="C476" s="98" t="s">
        <v>359</v>
      </c>
      <c r="D476" s="98" t="s">
        <v>74</v>
      </c>
      <c r="E476" s="98" t="s">
        <v>360</v>
      </c>
      <c r="F476" s="98" t="s">
        <v>166</v>
      </c>
      <c r="G476" s="98" t="s">
        <v>705</v>
      </c>
      <c r="H476" s="99">
        <v>2078</v>
      </c>
      <c r="I476" s="97">
        <v>2</v>
      </c>
      <c r="J476" s="100">
        <f>'เลย '!F41</f>
        <v>725065.65</v>
      </c>
      <c r="K476" s="101">
        <f>SUM('เลย '!AO41)</f>
        <v>711196.32000000007</v>
      </c>
      <c r="L476" s="102">
        <f>'เลย '!AP41</f>
        <v>2884406.34</v>
      </c>
      <c r="M476" s="102">
        <f>'เลย '!AQ41</f>
        <v>2703995.91</v>
      </c>
      <c r="N476" s="98"/>
      <c r="O476" s="98"/>
      <c r="P476" s="98"/>
      <c r="Q476" s="90">
        <f t="shared" si="17"/>
        <v>180410.4299999997</v>
      </c>
      <c r="R476" s="91">
        <f t="shared" si="18"/>
        <v>1388.0684985563041</v>
      </c>
    </row>
    <row r="477" spans="1:18" s="109" customFormat="1" ht="24.6" customHeight="1" x14ac:dyDescent="0.7">
      <c r="A477" s="103">
        <v>3</v>
      </c>
      <c r="B477" s="104" t="s">
        <v>46</v>
      </c>
      <c r="C477" s="104"/>
      <c r="D477" s="104"/>
      <c r="E477" s="104" t="s">
        <v>63</v>
      </c>
      <c r="F477" s="104"/>
      <c r="G477" s="104" t="s">
        <v>362</v>
      </c>
      <c r="H477" s="110">
        <f>SUM(H462:H476)</f>
        <v>38347</v>
      </c>
      <c r="I477" s="103"/>
      <c r="J477" s="106">
        <f>SUM(J462:J476)</f>
        <v>10199226.380000001</v>
      </c>
      <c r="K477" s="106">
        <f>SUM(K462:K476)</f>
        <v>10646048.43</v>
      </c>
      <c r="L477" s="106">
        <f>SUM(L462:L476)</f>
        <v>34966736.659999996</v>
      </c>
      <c r="M477" s="106">
        <f>SUM(M462:M476)</f>
        <v>31320788.309999999</v>
      </c>
      <c r="N477" s="104">
        <v>14</v>
      </c>
      <c r="O477" s="104">
        <v>14</v>
      </c>
      <c r="P477" s="104">
        <f>N477-O477</f>
        <v>0</v>
      </c>
      <c r="Q477" s="107">
        <f t="shared" si="17"/>
        <v>3645948.3499999978</v>
      </c>
      <c r="R477" s="108">
        <f>L477/H477</f>
        <v>911.8506443789604</v>
      </c>
    </row>
    <row r="478" spans="1:18" ht="24.6" customHeight="1" x14ac:dyDescent="0.7">
      <c r="A478" s="97">
        <v>1</v>
      </c>
      <c r="B478" s="98" t="s">
        <v>46</v>
      </c>
      <c r="C478" s="98" t="s">
        <v>363</v>
      </c>
      <c r="D478" s="98" t="s">
        <v>81</v>
      </c>
      <c r="E478" s="98" t="s">
        <v>364</v>
      </c>
      <c r="F478" s="98" t="s">
        <v>196</v>
      </c>
      <c r="G478" s="98" t="s">
        <v>365</v>
      </c>
      <c r="H478" s="99"/>
      <c r="I478" s="97"/>
      <c r="J478" s="100"/>
      <c r="K478" s="101"/>
      <c r="L478" s="102"/>
      <c r="M478" s="102"/>
      <c r="N478" s="98"/>
      <c r="O478" s="98"/>
      <c r="P478" s="98"/>
    </row>
    <row r="479" spans="1:18" ht="24.6" customHeight="1" x14ac:dyDescent="0.7">
      <c r="A479" s="97">
        <v>2</v>
      </c>
      <c r="B479" s="98" t="s">
        <v>46</v>
      </c>
      <c r="C479" s="98" t="s">
        <v>363</v>
      </c>
      <c r="D479" s="98" t="s">
        <v>81</v>
      </c>
      <c r="E479" s="98" t="s">
        <v>364</v>
      </c>
      <c r="F479" s="98" t="s">
        <v>166</v>
      </c>
      <c r="G479" s="98" t="s">
        <v>706</v>
      </c>
      <c r="H479" s="99">
        <v>3715</v>
      </c>
      <c r="I479" s="97">
        <v>3</v>
      </c>
      <c r="J479" s="100">
        <f>'เลย '!F42</f>
        <v>281167.64</v>
      </c>
      <c r="K479" s="101">
        <f>SUM('เลย '!AO42)</f>
        <v>357477.09</v>
      </c>
      <c r="L479" s="102">
        <f>'เลย '!AP42</f>
        <v>2656808.94</v>
      </c>
      <c r="M479" s="102">
        <f>'เลย '!AQ42</f>
        <v>2310281.04</v>
      </c>
      <c r="N479" s="98"/>
      <c r="O479" s="98"/>
      <c r="P479" s="98"/>
      <c r="Q479" s="90">
        <f t="shared" si="17"/>
        <v>346527.89999999991</v>
      </c>
      <c r="R479" s="91">
        <f t="shared" si="18"/>
        <v>715.1571843876178</v>
      </c>
    </row>
    <row r="480" spans="1:18" ht="24.6" customHeight="1" x14ac:dyDescent="0.7">
      <c r="A480" s="97">
        <v>3</v>
      </c>
      <c r="B480" s="98" t="s">
        <v>46</v>
      </c>
      <c r="C480" s="98" t="s">
        <v>363</v>
      </c>
      <c r="D480" s="98" t="s">
        <v>81</v>
      </c>
      <c r="E480" s="98" t="s">
        <v>364</v>
      </c>
      <c r="F480" s="98" t="s">
        <v>166</v>
      </c>
      <c r="G480" s="98" t="s">
        <v>707</v>
      </c>
      <c r="H480" s="99">
        <v>4921</v>
      </c>
      <c r="I480" s="97">
        <v>4</v>
      </c>
      <c r="J480" s="100">
        <f>'เลย '!F43</f>
        <v>615098.73</v>
      </c>
      <c r="K480" s="101">
        <f>SUM('เลย '!AO43)</f>
        <v>1074991.02</v>
      </c>
      <c r="L480" s="102">
        <f>'เลย '!AP43</f>
        <v>3754823.8100000005</v>
      </c>
      <c r="M480" s="102">
        <f>'เลย '!AQ43</f>
        <v>3287269.9600000004</v>
      </c>
      <c r="N480" s="98"/>
      <c r="O480" s="98"/>
      <c r="P480" s="98"/>
      <c r="Q480" s="90">
        <f t="shared" si="17"/>
        <v>467553.85000000009</v>
      </c>
      <c r="R480" s="91">
        <f t="shared" si="18"/>
        <v>763.02048567364363</v>
      </c>
    </row>
    <row r="481" spans="1:18" ht="24.6" customHeight="1" x14ac:dyDescent="0.7">
      <c r="A481" s="97">
        <v>4</v>
      </c>
      <c r="B481" s="98" t="s">
        <v>46</v>
      </c>
      <c r="C481" s="98" t="s">
        <v>363</v>
      </c>
      <c r="D481" s="98" t="s">
        <v>81</v>
      </c>
      <c r="E481" s="98" t="s">
        <v>364</v>
      </c>
      <c r="F481" s="98" t="s">
        <v>166</v>
      </c>
      <c r="G481" s="98" t="s">
        <v>708</v>
      </c>
      <c r="H481" s="99">
        <v>3507</v>
      </c>
      <c r="I481" s="97">
        <v>3</v>
      </c>
      <c r="J481" s="100">
        <f>'เลย '!F44</f>
        <v>436013.73</v>
      </c>
      <c r="K481" s="101">
        <f>SUM('เลย '!AO44)</f>
        <v>539725.59</v>
      </c>
      <c r="L481" s="102">
        <f>'เลย '!AP44</f>
        <v>2344888.42</v>
      </c>
      <c r="M481" s="102">
        <f>'เลย '!AQ44</f>
        <v>2163639.0299999998</v>
      </c>
      <c r="N481" s="98"/>
      <c r="O481" s="98"/>
      <c r="P481" s="98"/>
      <c r="Q481" s="90">
        <f t="shared" si="17"/>
        <v>181249.39000000013</v>
      </c>
      <c r="R481" s="91">
        <f t="shared" si="18"/>
        <v>668.6308582834331</v>
      </c>
    </row>
    <row r="482" spans="1:18" ht="24.6" customHeight="1" x14ac:dyDescent="0.7">
      <c r="A482" s="97">
        <v>5</v>
      </c>
      <c r="B482" s="98" t="s">
        <v>46</v>
      </c>
      <c r="C482" s="98" t="s">
        <v>363</v>
      </c>
      <c r="D482" s="98" t="s">
        <v>81</v>
      </c>
      <c r="E482" s="98" t="s">
        <v>364</v>
      </c>
      <c r="F482" s="98" t="s">
        <v>166</v>
      </c>
      <c r="G482" s="98" t="s">
        <v>709</v>
      </c>
      <c r="H482" s="99">
        <v>1297</v>
      </c>
      <c r="I482" s="97">
        <v>1</v>
      </c>
      <c r="J482" s="100">
        <f>'เลย '!F45</f>
        <v>525687.99</v>
      </c>
      <c r="K482" s="101">
        <f>SUM('เลย '!AO45)</f>
        <v>682976.09</v>
      </c>
      <c r="L482" s="102">
        <f>'เลย '!AP45</f>
        <v>1684648.85</v>
      </c>
      <c r="M482" s="102">
        <f>'เลย '!AQ45</f>
        <v>1627341.51</v>
      </c>
      <c r="N482" s="98"/>
      <c r="O482" s="98"/>
      <c r="P482" s="98"/>
      <c r="Q482" s="90">
        <f t="shared" si="17"/>
        <v>57307.340000000084</v>
      </c>
      <c r="R482" s="91">
        <f t="shared" si="18"/>
        <v>1298.8811488049346</v>
      </c>
    </row>
    <row r="483" spans="1:18" ht="24.6" customHeight="1" x14ac:dyDescent="0.7">
      <c r="A483" s="97">
        <v>6</v>
      </c>
      <c r="B483" s="98" t="s">
        <v>46</v>
      </c>
      <c r="C483" s="98" t="s">
        <v>363</v>
      </c>
      <c r="D483" s="98" t="s">
        <v>81</v>
      </c>
      <c r="E483" s="98" t="s">
        <v>364</v>
      </c>
      <c r="F483" s="98" t="s">
        <v>166</v>
      </c>
      <c r="G483" s="98" t="s">
        <v>710</v>
      </c>
      <c r="H483" s="99">
        <v>4858</v>
      </c>
      <c r="I483" s="97">
        <v>4</v>
      </c>
      <c r="J483" s="100">
        <f>'เลย '!F46</f>
        <v>636961.69999999995</v>
      </c>
      <c r="K483" s="101">
        <f>SUM('เลย '!AO46)</f>
        <v>475118</v>
      </c>
      <c r="L483" s="102">
        <f>'เลย '!AP46</f>
        <v>2889257.5300000003</v>
      </c>
      <c r="M483" s="102">
        <f>'เลย '!AQ46</f>
        <v>2892353.5300000003</v>
      </c>
      <c r="N483" s="98"/>
      <c r="O483" s="98"/>
      <c r="P483" s="98"/>
      <c r="Q483" s="90">
        <f t="shared" si="17"/>
        <v>-3096</v>
      </c>
      <c r="R483" s="91">
        <f t="shared" si="18"/>
        <v>594.74218402634835</v>
      </c>
    </row>
    <row r="484" spans="1:18" ht="24.6" customHeight="1" x14ac:dyDescent="0.7">
      <c r="A484" s="97">
        <v>7</v>
      </c>
      <c r="B484" s="98" t="s">
        <v>46</v>
      </c>
      <c r="C484" s="98" t="s">
        <v>363</v>
      </c>
      <c r="D484" s="98" t="s">
        <v>81</v>
      </c>
      <c r="E484" s="98" t="s">
        <v>364</v>
      </c>
      <c r="F484" s="98" t="s">
        <v>166</v>
      </c>
      <c r="G484" s="98" t="s">
        <v>711</v>
      </c>
      <c r="H484" s="99">
        <v>3362</v>
      </c>
      <c r="I484" s="97">
        <v>3</v>
      </c>
      <c r="J484" s="100">
        <f>'เลย '!F47</f>
        <v>578846.51</v>
      </c>
      <c r="K484" s="101">
        <f>SUM('เลย '!AO47)</f>
        <v>669137.73</v>
      </c>
      <c r="L484" s="102">
        <f>'เลย '!AP47</f>
        <v>2181624.73</v>
      </c>
      <c r="M484" s="102">
        <f>'เลย '!AQ47</f>
        <v>2075475.37</v>
      </c>
      <c r="N484" s="98"/>
      <c r="O484" s="98"/>
      <c r="P484" s="98"/>
      <c r="Q484" s="90">
        <f t="shared" si="17"/>
        <v>106149.35999999987</v>
      </c>
      <c r="R484" s="91">
        <f t="shared" si="18"/>
        <v>648.90682034503266</v>
      </c>
    </row>
    <row r="485" spans="1:18" ht="24.6" customHeight="1" x14ac:dyDescent="0.7">
      <c r="A485" s="97">
        <v>8</v>
      </c>
      <c r="B485" s="98" t="s">
        <v>46</v>
      </c>
      <c r="C485" s="98" t="s">
        <v>363</v>
      </c>
      <c r="D485" s="98" t="s">
        <v>81</v>
      </c>
      <c r="E485" s="98" t="s">
        <v>364</v>
      </c>
      <c r="F485" s="98" t="s">
        <v>166</v>
      </c>
      <c r="G485" s="98" t="s">
        <v>712</v>
      </c>
      <c r="H485" s="99">
        <v>2717</v>
      </c>
      <c r="I485" s="97">
        <v>2</v>
      </c>
      <c r="J485" s="100">
        <f>'เลย '!F48</f>
        <v>495336.04</v>
      </c>
      <c r="K485" s="101">
        <f>SUM('เลย '!AO48)</f>
        <v>590237.98</v>
      </c>
      <c r="L485" s="102">
        <f>'เลย '!AP48</f>
        <v>2684431.95</v>
      </c>
      <c r="M485" s="102">
        <f>'เลย '!AQ48</f>
        <v>2496627.9500000002</v>
      </c>
      <c r="N485" s="98"/>
      <c r="O485" s="98"/>
      <c r="P485" s="98"/>
      <c r="Q485" s="90">
        <f t="shared" si="17"/>
        <v>187804</v>
      </c>
      <c r="R485" s="91">
        <f t="shared" si="18"/>
        <v>988.01323150533688</v>
      </c>
    </row>
    <row r="486" spans="1:18" ht="24.6" customHeight="1" x14ac:dyDescent="0.7">
      <c r="A486" s="97">
        <v>9</v>
      </c>
      <c r="B486" s="98" t="s">
        <v>46</v>
      </c>
      <c r="C486" s="98" t="s">
        <v>363</v>
      </c>
      <c r="D486" s="98" t="s">
        <v>81</v>
      </c>
      <c r="E486" s="98" t="s">
        <v>364</v>
      </c>
      <c r="F486" s="98" t="s">
        <v>166</v>
      </c>
      <c r="G486" s="98" t="s">
        <v>713</v>
      </c>
      <c r="H486" s="99">
        <v>1641</v>
      </c>
      <c r="I486" s="97">
        <v>2</v>
      </c>
      <c r="J486" s="100">
        <f>'เลย '!F49</f>
        <v>700820.66</v>
      </c>
      <c r="K486" s="101">
        <f>SUM('เลย '!AO49)</f>
        <v>649514.83000000007</v>
      </c>
      <c r="L486" s="102">
        <f>'เลย '!AP49</f>
        <v>1384668.02</v>
      </c>
      <c r="M486" s="102">
        <f>'เลย '!AQ49</f>
        <v>1286477.3400000001</v>
      </c>
      <c r="N486" s="98"/>
      <c r="O486" s="98"/>
      <c r="P486" s="98"/>
      <c r="Q486" s="90">
        <f t="shared" si="17"/>
        <v>98190.679999999935</v>
      </c>
      <c r="R486" s="91">
        <f t="shared" si="18"/>
        <v>843.79525898842166</v>
      </c>
    </row>
    <row r="487" spans="1:18" ht="24.6" customHeight="1" x14ac:dyDescent="0.7">
      <c r="A487" s="97">
        <v>10</v>
      </c>
      <c r="B487" s="98" t="s">
        <v>46</v>
      </c>
      <c r="C487" s="98" t="s">
        <v>363</v>
      </c>
      <c r="D487" s="98" t="s">
        <v>81</v>
      </c>
      <c r="E487" s="98" t="s">
        <v>364</v>
      </c>
      <c r="F487" s="98" t="s">
        <v>166</v>
      </c>
      <c r="G487" s="98" t="s">
        <v>714</v>
      </c>
      <c r="H487" s="99">
        <v>2092</v>
      </c>
      <c r="I487" s="97">
        <v>2</v>
      </c>
      <c r="J487" s="100">
        <f>'เลย '!F50</f>
        <v>638620.93999999994</v>
      </c>
      <c r="K487" s="101">
        <f>SUM('เลย '!AO50)</f>
        <v>719737.72</v>
      </c>
      <c r="L487" s="102">
        <f>'เลย '!AP50</f>
        <v>941517.02999999991</v>
      </c>
      <c r="M487" s="102">
        <f>'เลย '!AQ50</f>
        <v>852413.79</v>
      </c>
      <c r="N487" s="98"/>
      <c r="O487" s="98"/>
      <c r="P487" s="98"/>
      <c r="Q487" s="90">
        <f t="shared" si="17"/>
        <v>89103.239999999874</v>
      </c>
      <c r="R487" s="91">
        <f t="shared" si="18"/>
        <v>450.05594168260035</v>
      </c>
    </row>
    <row r="488" spans="1:18" ht="24.6" customHeight="1" x14ac:dyDescent="0.7">
      <c r="A488" s="97">
        <v>11</v>
      </c>
      <c r="B488" s="98" t="s">
        <v>46</v>
      </c>
      <c r="C488" s="98" t="s">
        <v>363</v>
      </c>
      <c r="D488" s="98" t="s">
        <v>81</v>
      </c>
      <c r="E488" s="98" t="s">
        <v>364</v>
      </c>
      <c r="F488" s="98" t="s">
        <v>166</v>
      </c>
      <c r="G488" s="98" t="s">
        <v>715</v>
      </c>
      <c r="H488" s="99">
        <v>1801</v>
      </c>
      <c r="I488" s="97">
        <v>2</v>
      </c>
      <c r="J488" s="100">
        <f>'เลย '!F51</f>
        <v>636562.54</v>
      </c>
      <c r="K488" s="101">
        <f>SUM('เลย '!AO51)</f>
        <v>709862.41999999993</v>
      </c>
      <c r="L488" s="102">
        <f>'เลย '!AP51</f>
        <v>2028113.7400000002</v>
      </c>
      <c r="M488" s="102">
        <f>'เลย '!AQ51</f>
        <v>1839258.93</v>
      </c>
      <c r="N488" s="98"/>
      <c r="O488" s="98"/>
      <c r="P488" s="98"/>
      <c r="Q488" s="90">
        <f t="shared" si="17"/>
        <v>188854.81000000029</v>
      </c>
      <c r="R488" s="91">
        <f t="shared" si="18"/>
        <v>1126.1042420877291</v>
      </c>
    </row>
    <row r="489" spans="1:18" s="109" customFormat="1" ht="24.6" customHeight="1" x14ac:dyDescent="0.7">
      <c r="A489" s="103">
        <v>4</v>
      </c>
      <c r="B489" s="104" t="s">
        <v>46</v>
      </c>
      <c r="C489" s="104"/>
      <c r="D489" s="104"/>
      <c r="E489" s="104" t="s">
        <v>63</v>
      </c>
      <c r="F489" s="104"/>
      <c r="G489" s="104" t="s">
        <v>366</v>
      </c>
      <c r="H489" s="110">
        <f>SUM(H478:H488)</f>
        <v>29911</v>
      </c>
      <c r="I489" s="103"/>
      <c r="J489" s="106">
        <f>SUM(J478:J488)</f>
        <v>5545116.4799999995</v>
      </c>
      <c r="K489" s="106">
        <f>SUM(K478:K488)</f>
        <v>6468778.4699999997</v>
      </c>
      <c r="L489" s="106">
        <f>SUM(L478:L488)</f>
        <v>22550783.020000003</v>
      </c>
      <c r="M489" s="106">
        <f>SUM(M478:M488)</f>
        <v>20831138.449999999</v>
      </c>
      <c r="N489" s="104">
        <v>10</v>
      </c>
      <c r="O489" s="104">
        <v>10</v>
      </c>
      <c r="P489" s="104">
        <f>N489-O489</f>
        <v>0</v>
      </c>
      <c r="Q489" s="107">
        <f t="shared" si="17"/>
        <v>1719644.570000004</v>
      </c>
      <c r="R489" s="108">
        <f>L489/H489</f>
        <v>753.92942462639178</v>
      </c>
    </row>
    <row r="490" spans="1:18" ht="24.6" customHeight="1" x14ac:dyDescent="0.7">
      <c r="A490" s="97">
        <v>1</v>
      </c>
      <c r="B490" s="98" t="s">
        <v>46</v>
      </c>
      <c r="C490" s="98" t="s">
        <v>367</v>
      </c>
      <c r="D490" s="98" t="s">
        <v>127</v>
      </c>
      <c r="E490" s="98" t="s">
        <v>368</v>
      </c>
      <c r="F490" s="98" t="s">
        <v>315</v>
      </c>
      <c r="G490" s="98" t="s">
        <v>369</v>
      </c>
      <c r="H490" s="99"/>
      <c r="I490" s="97"/>
      <c r="J490" s="100"/>
      <c r="K490" s="101"/>
      <c r="L490" s="102"/>
      <c r="M490" s="102"/>
      <c r="N490" s="98"/>
      <c r="O490" s="98"/>
      <c r="P490" s="98"/>
    </row>
    <row r="491" spans="1:18" ht="24.6" customHeight="1" x14ac:dyDescent="0.7">
      <c r="A491" s="97">
        <v>2</v>
      </c>
      <c r="B491" s="98" t="s">
        <v>46</v>
      </c>
      <c r="C491" s="98" t="s">
        <v>367</v>
      </c>
      <c r="D491" s="98" t="s">
        <v>127</v>
      </c>
      <c r="E491" s="98" t="s">
        <v>368</v>
      </c>
      <c r="F491" s="98" t="s">
        <v>166</v>
      </c>
      <c r="G491" s="98" t="s">
        <v>716</v>
      </c>
      <c r="H491" s="99">
        <v>1166</v>
      </c>
      <c r="I491" s="97">
        <v>1</v>
      </c>
      <c r="J491" s="100">
        <f>'เลย '!F52</f>
        <v>488209.86</v>
      </c>
      <c r="K491" s="101">
        <f>SUM('เลย '!AO52)</f>
        <v>565250.55999999994</v>
      </c>
      <c r="L491" s="102">
        <f>'เลย '!AP52</f>
        <v>1271849.42</v>
      </c>
      <c r="M491" s="102">
        <f>'เลย '!AQ52</f>
        <v>1234288.04</v>
      </c>
      <c r="N491" s="98"/>
      <c r="O491" s="98"/>
      <c r="P491" s="98"/>
      <c r="Q491" s="90">
        <f t="shared" si="17"/>
        <v>37561.379999999888</v>
      </c>
      <c r="R491" s="91">
        <f t="shared" si="18"/>
        <v>1090.7799485420239</v>
      </c>
    </row>
    <row r="492" spans="1:18" ht="24.6" customHeight="1" x14ac:dyDescent="0.7">
      <c r="A492" s="97">
        <v>3</v>
      </c>
      <c r="B492" s="98" t="s">
        <v>46</v>
      </c>
      <c r="C492" s="98" t="s">
        <v>367</v>
      </c>
      <c r="D492" s="98" t="s">
        <v>127</v>
      </c>
      <c r="E492" s="98" t="s">
        <v>368</v>
      </c>
      <c r="F492" s="98" t="s">
        <v>166</v>
      </c>
      <c r="G492" s="98" t="s">
        <v>717</v>
      </c>
      <c r="H492" s="99">
        <v>597</v>
      </c>
      <c r="I492" s="97">
        <v>1</v>
      </c>
      <c r="J492" s="100">
        <f>'เลย '!F53</f>
        <v>532048.25</v>
      </c>
      <c r="K492" s="101">
        <f>SUM('เลย '!AO53)</f>
        <v>559379.93000000005</v>
      </c>
      <c r="L492" s="102">
        <f>'เลย '!AP53</f>
        <v>1050025.28</v>
      </c>
      <c r="M492" s="102">
        <f>'เลย '!AQ53</f>
        <v>989958.24</v>
      </c>
      <c r="N492" s="98"/>
      <c r="O492" s="98"/>
      <c r="P492" s="98"/>
      <c r="Q492" s="90">
        <f t="shared" si="17"/>
        <v>60067.040000000037</v>
      </c>
      <c r="R492" s="91">
        <f t="shared" si="18"/>
        <v>1758.8363149078727</v>
      </c>
    </row>
    <row r="493" spans="1:18" ht="24.6" customHeight="1" x14ac:dyDescent="0.7">
      <c r="A493" s="97">
        <v>4</v>
      </c>
      <c r="B493" s="98" t="s">
        <v>46</v>
      </c>
      <c r="C493" s="98" t="s">
        <v>367</v>
      </c>
      <c r="D493" s="98" t="s">
        <v>127</v>
      </c>
      <c r="E493" s="98" t="s">
        <v>368</v>
      </c>
      <c r="F493" s="98" t="s">
        <v>166</v>
      </c>
      <c r="G493" s="98" t="s">
        <v>718</v>
      </c>
      <c r="H493" s="99">
        <v>1918</v>
      </c>
      <c r="I493" s="97">
        <v>2</v>
      </c>
      <c r="J493" s="100">
        <f>'เลย '!F54</f>
        <v>159570.01</v>
      </c>
      <c r="K493" s="101">
        <f>SUM('เลย '!AO54)</f>
        <v>385165.22000000003</v>
      </c>
      <c r="L493" s="102">
        <f>'เลย '!AP54</f>
        <v>2433630.96</v>
      </c>
      <c r="M493" s="102">
        <f>'เลย '!AQ54</f>
        <v>2288852.63</v>
      </c>
      <c r="N493" s="98"/>
      <c r="O493" s="98"/>
      <c r="P493" s="98"/>
      <c r="Q493" s="90">
        <f t="shared" si="17"/>
        <v>144778.33000000007</v>
      </c>
      <c r="R493" s="91">
        <f t="shared" si="18"/>
        <v>1268.8378310740354</v>
      </c>
    </row>
    <row r="494" spans="1:18" ht="24.6" customHeight="1" x14ac:dyDescent="0.7">
      <c r="A494" s="97">
        <v>5</v>
      </c>
      <c r="B494" s="98" t="s">
        <v>46</v>
      </c>
      <c r="C494" s="98" t="s">
        <v>367</v>
      </c>
      <c r="D494" s="98" t="s">
        <v>127</v>
      </c>
      <c r="E494" s="98" t="s">
        <v>368</v>
      </c>
      <c r="F494" s="98" t="s">
        <v>166</v>
      </c>
      <c r="G494" s="98" t="s">
        <v>719</v>
      </c>
      <c r="H494" s="99">
        <v>3832</v>
      </c>
      <c r="I494" s="97">
        <v>3</v>
      </c>
      <c r="J494" s="100">
        <f>'เลย '!F55</f>
        <v>720380.18</v>
      </c>
      <c r="K494" s="101">
        <f>SUM('เลย '!AO55)</f>
        <v>839419.45000000007</v>
      </c>
      <c r="L494" s="102">
        <f>'เลย '!AP55</f>
        <v>2892734.95</v>
      </c>
      <c r="M494" s="102">
        <f>'เลย '!AQ55</f>
        <v>2551675.19</v>
      </c>
      <c r="N494" s="98"/>
      <c r="O494" s="98"/>
      <c r="P494" s="98"/>
      <c r="Q494" s="90">
        <f t="shared" si="17"/>
        <v>341059.76000000024</v>
      </c>
      <c r="R494" s="91">
        <f t="shared" si="18"/>
        <v>754.88907881002092</v>
      </c>
    </row>
    <row r="495" spans="1:18" ht="24.6" customHeight="1" x14ac:dyDescent="0.7">
      <c r="A495" s="97">
        <v>6</v>
      </c>
      <c r="B495" s="98" t="s">
        <v>46</v>
      </c>
      <c r="C495" s="98" t="s">
        <v>367</v>
      </c>
      <c r="D495" s="98" t="s">
        <v>127</v>
      </c>
      <c r="E495" s="98" t="s">
        <v>368</v>
      </c>
      <c r="F495" s="98" t="s">
        <v>166</v>
      </c>
      <c r="G495" s="98" t="s">
        <v>720</v>
      </c>
      <c r="H495" s="99">
        <v>4337</v>
      </c>
      <c r="I495" s="97">
        <v>3</v>
      </c>
      <c r="J495" s="100">
        <f>'เลย '!F56</f>
        <v>664311.26</v>
      </c>
      <c r="K495" s="101">
        <f>SUM('เลย '!AO56)</f>
        <v>711487.06</v>
      </c>
      <c r="L495" s="102">
        <f>'เลย '!AP56</f>
        <v>2218412.64</v>
      </c>
      <c r="M495" s="102">
        <f>'เลย '!AQ56</f>
        <v>1899642.0099999998</v>
      </c>
      <c r="N495" s="98"/>
      <c r="O495" s="98"/>
      <c r="P495" s="98"/>
      <c r="Q495" s="90">
        <f t="shared" si="17"/>
        <v>318770.63000000035</v>
      </c>
      <c r="R495" s="91">
        <f t="shared" si="18"/>
        <v>511.50856352317271</v>
      </c>
    </row>
    <row r="496" spans="1:18" ht="24.6" customHeight="1" x14ac:dyDescent="0.7">
      <c r="A496" s="97">
        <v>7</v>
      </c>
      <c r="B496" s="98" t="s">
        <v>46</v>
      </c>
      <c r="C496" s="98" t="s">
        <v>367</v>
      </c>
      <c r="D496" s="98" t="s">
        <v>127</v>
      </c>
      <c r="E496" s="98" t="s">
        <v>368</v>
      </c>
      <c r="F496" s="98" t="s">
        <v>166</v>
      </c>
      <c r="G496" s="98" t="s">
        <v>721</v>
      </c>
      <c r="H496" s="99">
        <v>2216</v>
      </c>
      <c r="I496" s="97">
        <v>2</v>
      </c>
      <c r="J496" s="100">
        <f>'เลย '!F57</f>
        <v>453663.95</v>
      </c>
      <c r="K496" s="101">
        <f>SUM('เลย '!AO57)</f>
        <v>477209.47</v>
      </c>
      <c r="L496" s="102">
        <f>'เลย '!AP57</f>
        <v>2101317.5099999998</v>
      </c>
      <c r="M496" s="102">
        <f>'เลย '!AQ57</f>
        <v>1822759.28</v>
      </c>
      <c r="N496" s="98"/>
      <c r="O496" s="98"/>
      <c r="P496" s="98"/>
      <c r="Q496" s="90">
        <f t="shared" si="17"/>
        <v>278558.22999999975</v>
      </c>
      <c r="R496" s="91">
        <f t="shared" si="18"/>
        <v>948.24797382671466</v>
      </c>
    </row>
    <row r="497" spans="1:18" ht="24.6" customHeight="1" x14ac:dyDescent="0.7">
      <c r="A497" s="97">
        <v>8</v>
      </c>
      <c r="B497" s="98" t="s">
        <v>46</v>
      </c>
      <c r="C497" s="98" t="s">
        <v>367</v>
      </c>
      <c r="D497" s="98" t="s">
        <v>127</v>
      </c>
      <c r="E497" s="98" t="s">
        <v>368</v>
      </c>
      <c r="F497" s="98" t="s">
        <v>166</v>
      </c>
      <c r="G497" s="98" t="s">
        <v>722</v>
      </c>
      <c r="H497" s="99">
        <v>1887</v>
      </c>
      <c r="I497" s="97">
        <v>2</v>
      </c>
      <c r="J497" s="100">
        <f>'เลย '!F58</f>
        <v>454485.4</v>
      </c>
      <c r="K497" s="101">
        <f>SUM('เลย '!AO58)</f>
        <v>537174.67000000004</v>
      </c>
      <c r="L497" s="102">
        <f>'เลย '!AP58</f>
        <v>1516368.84</v>
      </c>
      <c r="M497" s="102">
        <f>'เลย '!AQ58</f>
        <v>1131159.22</v>
      </c>
      <c r="N497" s="98"/>
      <c r="O497" s="98"/>
      <c r="P497" s="98"/>
      <c r="Q497" s="90">
        <f t="shared" si="17"/>
        <v>385209.62000000011</v>
      </c>
      <c r="R497" s="91">
        <f t="shared" si="18"/>
        <v>803.58709062003186</v>
      </c>
    </row>
    <row r="498" spans="1:18" ht="24.6" customHeight="1" x14ac:dyDescent="0.7">
      <c r="A498" s="97">
        <v>9</v>
      </c>
      <c r="B498" s="98" t="s">
        <v>46</v>
      </c>
      <c r="C498" s="98" t="s">
        <v>367</v>
      </c>
      <c r="D498" s="98" t="s">
        <v>127</v>
      </c>
      <c r="E498" s="98" t="s">
        <v>368</v>
      </c>
      <c r="F498" s="98" t="s">
        <v>166</v>
      </c>
      <c r="G498" s="98" t="s">
        <v>723</v>
      </c>
      <c r="H498" s="99">
        <v>1912</v>
      </c>
      <c r="I498" s="97">
        <v>2</v>
      </c>
      <c r="J498" s="100">
        <f>'เลย '!F59</f>
        <v>597251.85</v>
      </c>
      <c r="K498" s="101">
        <f>SUM('เลย '!AO59)</f>
        <v>719312.63</v>
      </c>
      <c r="L498" s="102">
        <f>'เลย '!AP59</f>
        <v>1455520.22</v>
      </c>
      <c r="M498" s="102">
        <f>'เลย '!AQ59</f>
        <v>1101604.4600000002</v>
      </c>
      <c r="N498" s="98"/>
      <c r="O498" s="98"/>
      <c r="P498" s="98"/>
      <c r="Q498" s="90">
        <f t="shared" si="17"/>
        <v>353915.75999999978</v>
      </c>
      <c r="R498" s="91">
        <f t="shared" si="18"/>
        <v>761.25534518828454</v>
      </c>
    </row>
    <row r="499" spans="1:18" ht="24.6" customHeight="1" x14ac:dyDescent="0.7">
      <c r="A499" s="97">
        <v>10</v>
      </c>
      <c r="B499" s="98" t="s">
        <v>46</v>
      </c>
      <c r="C499" s="98" t="s">
        <v>367</v>
      </c>
      <c r="D499" s="98" t="s">
        <v>127</v>
      </c>
      <c r="E499" s="98" t="s">
        <v>368</v>
      </c>
      <c r="F499" s="98" t="s">
        <v>166</v>
      </c>
      <c r="G499" s="98" t="s">
        <v>724</v>
      </c>
      <c r="H499" s="99">
        <v>4827</v>
      </c>
      <c r="I499" s="97">
        <v>4</v>
      </c>
      <c r="J499" s="100">
        <f>'เลย '!F60</f>
        <v>591299.31999999995</v>
      </c>
      <c r="K499" s="101">
        <f>SUM('เลย '!AO60)</f>
        <v>797606.32</v>
      </c>
      <c r="L499" s="102">
        <f>'เลย '!AP60</f>
        <v>3326361.4</v>
      </c>
      <c r="M499" s="102">
        <f>'เลย '!AQ60</f>
        <v>2590256.1700000004</v>
      </c>
      <c r="N499" s="98"/>
      <c r="O499" s="98"/>
      <c r="P499" s="98"/>
      <c r="Q499" s="90">
        <f t="shared" si="17"/>
        <v>736105.22999999952</v>
      </c>
      <c r="R499" s="91">
        <f t="shared" si="18"/>
        <v>689.11568261860361</v>
      </c>
    </row>
    <row r="500" spans="1:18" ht="24.6" customHeight="1" x14ac:dyDescent="0.7">
      <c r="A500" s="97">
        <v>11</v>
      </c>
      <c r="B500" s="98" t="s">
        <v>46</v>
      </c>
      <c r="C500" s="98" t="s">
        <v>367</v>
      </c>
      <c r="D500" s="98" t="s">
        <v>127</v>
      </c>
      <c r="E500" s="98" t="s">
        <v>368</v>
      </c>
      <c r="F500" s="98" t="s">
        <v>166</v>
      </c>
      <c r="G500" s="98" t="s">
        <v>725</v>
      </c>
      <c r="H500" s="99">
        <v>5175</v>
      </c>
      <c r="I500" s="97">
        <v>4</v>
      </c>
      <c r="J500" s="100">
        <f>'เลย '!F61</f>
        <v>895632.93</v>
      </c>
      <c r="K500" s="101">
        <f>SUM('เลย '!AO61)</f>
        <v>1427226.7400000002</v>
      </c>
      <c r="L500" s="102">
        <f>'เลย '!AP61</f>
        <v>3776426.01</v>
      </c>
      <c r="M500" s="102">
        <f>'เลย '!AQ61</f>
        <v>3370870.4799999995</v>
      </c>
      <c r="N500" s="98"/>
      <c r="O500" s="98"/>
      <c r="P500" s="98"/>
      <c r="Q500" s="90">
        <f t="shared" si="17"/>
        <v>405555.53000000026</v>
      </c>
      <c r="R500" s="91">
        <f t="shared" si="18"/>
        <v>729.74415652173911</v>
      </c>
    </row>
    <row r="501" spans="1:18" ht="24.6" customHeight="1" x14ac:dyDescent="0.7">
      <c r="A501" s="97">
        <v>12</v>
      </c>
      <c r="B501" s="98" t="s">
        <v>46</v>
      </c>
      <c r="C501" s="98" t="s">
        <v>367</v>
      </c>
      <c r="D501" s="98" t="s">
        <v>127</v>
      </c>
      <c r="E501" s="98" t="s">
        <v>368</v>
      </c>
      <c r="F501" s="98" t="s">
        <v>166</v>
      </c>
      <c r="G501" s="98" t="s">
        <v>726</v>
      </c>
      <c r="H501" s="99">
        <v>3273</v>
      </c>
      <c r="I501" s="97">
        <v>3</v>
      </c>
      <c r="J501" s="100">
        <f>'เลย '!F62</f>
        <v>303046.44</v>
      </c>
      <c r="K501" s="101">
        <f>SUM('เลย '!AO62)</f>
        <v>750998.03999999992</v>
      </c>
      <c r="L501" s="102">
        <f>'เลย '!AP62</f>
        <v>2539360.3200000003</v>
      </c>
      <c r="M501" s="102">
        <f>'เลย '!AQ62</f>
        <v>1936107.5699999998</v>
      </c>
      <c r="N501" s="98"/>
      <c r="O501" s="98"/>
      <c r="P501" s="98"/>
      <c r="Q501" s="90">
        <f t="shared" si="17"/>
        <v>603252.75000000047</v>
      </c>
      <c r="R501" s="91">
        <f t="shared" si="18"/>
        <v>775.85099908340976</v>
      </c>
    </row>
    <row r="502" spans="1:18" ht="24.6" customHeight="1" x14ac:dyDescent="0.7">
      <c r="A502" s="97">
        <v>13</v>
      </c>
      <c r="B502" s="98" t="s">
        <v>46</v>
      </c>
      <c r="C502" s="98" t="s">
        <v>367</v>
      </c>
      <c r="D502" s="98" t="s">
        <v>127</v>
      </c>
      <c r="E502" s="98" t="s">
        <v>368</v>
      </c>
      <c r="F502" s="98" t="s">
        <v>166</v>
      </c>
      <c r="G502" s="98" t="s">
        <v>727</v>
      </c>
      <c r="H502" s="99">
        <v>1988</v>
      </c>
      <c r="I502" s="97">
        <v>2</v>
      </c>
      <c r="J502" s="100">
        <f>'เลย '!F63</f>
        <v>240694.1</v>
      </c>
      <c r="K502" s="101">
        <f>SUM('เลย '!AO63)</f>
        <v>384507.68</v>
      </c>
      <c r="L502" s="102">
        <f>'เลย '!AP63</f>
        <v>2129005.9699999997</v>
      </c>
      <c r="M502" s="102">
        <f>'เลย '!AQ63</f>
        <v>1824667.67</v>
      </c>
      <c r="N502" s="98"/>
      <c r="O502" s="98"/>
      <c r="P502" s="98"/>
      <c r="Q502" s="90">
        <f t="shared" si="17"/>
        <v>304338.29999999981</v>
      </c>
      <c r="R502" s="91">
        <f t="shared" si="18"/>
        <v>1070.9285563380281</v>
      </c>
    </row>
    <row r="503" spans="1:18" ht="24.6" customHeight="1" x14ac:dyDescent="0.7">
      <c r="A503" s="97">
        <v>14</v>
      </c>
      <c r="B503" s="98" t="s">
        <v>46</v>
      </c>
      <c r="C503" s="98" t="s">
        <v>367</v>
      </c>
      <c r="D503" s="98" t="s">
        <v>127</v>
      </c>
      <c r="E503" s="98" t="s">
        <v>368</v>
      </c>
      <c r="F503" s="98" t="s">
        <v>166</v>
      </c>
      <c r="G503" s="98" t="s">
        <v>728</v>
      </c>
      <c r="H503" s="99">
        <v>1497</v>
      </c>
      <c r="I503" s="97">
        <v>1</v>
      </c>
      <c r="J503" s="100">
        <f>'เลย '!F64</f>
        <v>476232.63</v>
      </c>
      <c r="K503" s="101">
        <f>SUM('เลย '!AO64)</f>
        <v>548952.99</v>
      </c>
      <c r="L503" s="102">
        <f>'เลย '!AP64</f>
        <v>1608797.19</v>
      </c>
      <c r="M503" s="102">
        <f>'เลย '!AQ64</f>
        <v>1436505.38</v>
      </c>
      <c r="N503" s="98"/>
      <c r="O503" s="98"/>
      <c r="P503" s="98"/>
      <c r="Q503" s="90">
        <f t="shared" si="17"/>
        <v>172291.81000000006</v>
      </c>
      <c r="R503" s="91">
        <f t="shared" si="18"/>
        <v>1074.6808216432864</v>
      </c>
    </row>
    <row r="504" spans="1:18" s="109" customFormat="1" ht="24.6" customHeight="1" x14ac:dyDescent="0.7">
      <c r="A504" s="103">
        <v>5</v>
      </c>
      <c r="B504" s="104" t="s">
        <v>46</v>
      </c>
      <c r="C504" s="104"/>
      <c r="D504" s="104"/>
      <c r="E504" s="104" t="s">
        <v>63</v>
      </c>
      <c r="F504" s="104"/>
      <c r="G504" s="104" t="s">
        <v>370</v>
      </c>
      <c r="H504" s="110">
        <f>SUM(H490:H503)</f>
        <v>34625</v>
      </c>
      <c r="I504" s="103"/>
      <c r="J504" s="106">
        <f>SUM(J490:J503)</f>
        <v>6576826.1800000006</v>
      </c>
      <c r="K504" s="106">
        <f>SUM(K490:K503)</f>
        <v>8703690.7599999998</v>
      </c>
      <c r="L504" s="106">
        <f>SUM(L490:L503)</f>
        <v>28319810.709999997</v>
      </c>
      <c r="M504" s="106">
        <f>SUM(M490:M503)</f>
        <v>24178346.34</v>
      </c>
      <c r="N504" s="104">
        <v>13</v>
      </c>
      <c r="O504" s="104">
        <v>13</v>
      </c>
      <c r="P504" s="104">
        <f>N504-O504</f>
        <v>0</v>
      </c>
      <c r="Q504" s="107">
        <f t="shared" si="17"/>
        <v>4141464.3699999973</v>
      </c>
      <c r="R504" s="108">
        <f>L504/H504</f>
        <v>817.9006703249097</v>
      </c>
    </row>
    <row r="505" spans="1:18" ht="24.6" customHeight="1" x14ac:dyDescent="0.7">
      <c r="A505" s="97">
        <v>1</v>
      </c>
      <c r="B505" s="98" t="s">
        <v>46</v>
      </c>
      <c r="C505" s="98" t="s">
        <v>371</v>
      </c>
      <c r="D505" s="98" t="s">
        <v>88</v>
      </c>
      <c r="E505" s="98" t="s">
        <v>372</v>
      </c>
      <c r="F505" s="98" t="s">
        <v>196</v>
      </c>
      <c r="G505" s="98" t="s">
        <v>373</v>
      </c>
      <c r="H505" s="99"/>
      <c r="I505" s="97"/>
      <c r="J505" s="100"/>
      <c r="K505" s="101"/>
      <c r="L505" s="102"/>
      <c r="M505" s="102"/>
      <c r="N505" s="98"/>
      <c r="O505" s="98"/>
      <c r="P505" s="98"/>
    </row>
    <row r="506" spans="1:18" ht="24.6" customHeight="1" x14ac:dyDescent="0.7">
      <c r="A506" s="97">
        <v>2</v>
      </c>
      <c r="B506" s="98" t="s">
        <v>46</v>
      </c>
      <c r="C506" s="98" t="s">
        <v>371</v>
      </c>
      <c r="D506" s="98" t="s">
        <v>88</v>
      </c>
      <c r="E506" s="98" t="s">
        <v>372</v>
      </c>
      <c r="F506" s="98" t="s">
        <v>166</v>
      </c>
      <c r="G506" s="98" t="s">
        <v>729</v>
      </c>
      <c r="H506" s="99">
        <v>1271</v>
      </c>
      <c r="I506" s="97">
        <v>1</v>
      </c>
      <c r="J506" s="100">
        <f>'เลย '!F65</f>
        <v>656655.51</v>
      </c>
      <c r="K506" s="101">
        <f>SUM('เลย '!AO65)</f>
        <v>683398.43</v>
      </c>
      <c r="L506" s="102">
        <f>'เลย '!AP65</f>
        <v>1278546.24</v>
      </c>
      <c r="M506" s="102">
        <f>'เลย '!AQ65</f>
        <v>1078031.96</v>
      </c>
      <c r="N506" s="98"/>
      <c r="O506" s="98"/>
      <c r="P506" s="98"/>
      <c r="Q506" s="90">
        <f t="shared" si="17"/>
        <v>200514.28000000003</v>
      </c>
      <c r="R506" s="91">
        <f t="shared" si="18"/>
        <v>1005.9372462627852</v>
      </c>
    </row>
    <row r="507" spans="1:18" ht="24.6" customHeight="1" x14ac:dyDescent="0.7">
      <c r="A507" s="97">
        <v>3</v>
      </c>
      <c r="B507" s="98" t="s">
        <v>46</v>
      </c>
      <c r="C507" s="98" t="s">
        <v>371</v>
      </c>
      <c r="D507" s="98" t="s">
        <v>88</v>
      </c>
      <c r="E507" s="98" t="s">
        <v>372</v>
      </c>
      <c r="F507" s="98" t="s">
        <v>166</v>
      </c>
      <c r="G507" s="98" t="s">
        <v>730</v>
      </c>
      <c r="H507" s="99">
        <v>1365</v>
      </c>
      <c r="I507" s="97">
        <v>1</v>
      </c>
      <c r="J507" s="100">
        <f>'เลย '!F66</f>
        <v>650257.1</v>
      </c>
      <c r="K507" s="101">
        <f>SUM('เลย '!AO66)</f>
        <v>672499.59</v>
      </c>
      <c r="L507" s="102">
        <f>'เลย '!AP66</f>
        <v>2241748.9299999997</v>
      </c>
      <c r="M507" s="102">
        <f>'เลย '!AQ66</f>
        <v>1975058.8800000001</v>
      </c>
      <c r="N507" s="98"/>
      <c r="O507" s="98"/>
      <c r="P507" s="98"/>
      <c r="Q507" s="90">
        <f t="shared" si="17"/>
        <v>266690.04999999958</v>
      </c>
      <c r="R507" s="91">
        <f t="shared" si="18"/>
        <v>1642.3069084249082</v>
      </c>
    </row>
    <row r="508" spans="1:18" ht="24.6" customHeight="1" x14ac:dyDescent="0.7">
      <c r="A508" s="97">
        <v>4</v>
      </c>
      <c r="B508" s="98" t="s">
        <v>46</v>
      </c>
      <c r="C508" s="98" t="s">
        <v>371</v>
      </c>
      <c r="D508" s="98" t="s">
        <v>88</v>
      </c>
      <c r="E508" s="98" t="s">
        <v>372</v>
      </c>
      <c r="F508" s="98" t="s">
        <v>166</v>
      </c>
      <c r="G508" s="98" t="s">
        <v>731</v>
      </c>
      <c r="H508" s="99">
        <v>2637</v>
      </c>
      <c r="I508" s="97">
        <v>2</v>
      </c>
      <c r="J508" s="100">
        <f>'เลย '!F67</f>
        <v>689047.18</v>
      </c>
      <c r="K508" s="101">
        <f>SUM('เลย '!AO67)</f>
        <v>749294.27</v>
      </c>
      <c r="L508" s="102">
        <f>'เลย '!AP67</f>
        <v>2210959.1800000002</v>
      </c>
      <c r="M508" s="102">
        <f>'เลย '!AQ67</f>
        <v>1975007.84</v>
      </c>
      <c r="N508" s="98"/>
      <c r="O508" s="98"/>
      <c r="P508" s="98"/>
      <c r="Q508" s="90">
        <f t="shared" si="17"/>
        <v>235951.34000000008</v>
      </c>
      <c r="R508" s="91">
        <f t="shared" si="18"/>
        <v>838.43730754645435</v>
      </c>
    </row>
    <row r="509" spans="1:18" ht="24.6" customHeight="1" x14ac:dyDescent="0.7">
      <c r="A509" s="97">
        <v>5</v>
      </c>
      <c r="B509" s="98" t="s">
        <v>46</v>
      </c>
      <c r="C509" s="98" t="s">
        <v>371</v>
      </c>
      <c r="D509" s="98" t="s">
        <v>88</v>
      </c>
      <c r="E509" s="98" t="s">
        <v>372</v>
      </c>
      <c r="F509" s="98" t="s">
        <v>166</v>
      </c>
      <c r="G509" s="98" t="s">
        <v>732</v>
      </c>
      <c r="H509" s="99">
        <v>1170</v>
      </c>
      <c r="I509" s="97">
        <v>1</v>
      </c>
      <c r="J509" s="100">
        <f>'เลย '!F68</f>
        <v>537298.06000000006</v>
      </c>
      <c r="K509" s="101">
        <f>SUM('เลย '!AO68)</f>
        <v>568644.96000000008</v>
      </c>
      <c r="L509" s="102">
        <f>'เลย '!AP68</f>
        <v>2228154.02</v>
      </c>
      <c r="M509" s="102">
        <f>'เลย '!AQ68</f>
        <v>2073441.0799999998</v>
      </c>
      <c r="N509" s="98"/>
      <c r="O509" s="98"/>
      <c r="P509" s="98"/>
      <c r="Q509" s="90">
        <f t="shared" si="17"/>
        <v>154712.94000000018</v>
      </c>
      <c r="R509" s="91">
        <f t="shared" si="18"/>
        <v>1904.4051452991453</v>
      </c>
    </row>
    <row r="510" spans="1:18" ht="24.6" customHeight="1" x14ac:dyDescent="0.7">
      <c r="A510" s="97">
        <v>6</v>
      </c>
      <c r="B510" s="98" t="s">
        <v>46</v>
      </c>
      <c r="C510" s="98" t="s">
        <v>371</v>
      </c>
      <c r="D510" s="98" t="s">
        <v>88</v>
      </c>
      <c r="E510" s="98" t="s">
        <v>372</v>
      </c>
      <c r="F510" s="98" t="s">
        <v>166</v>
      </c>
      <c r="G510" s="98" t="s">
        <v>733</v>
      </c>
      <c r="H510" s="99">
        <v>892</v>
      </c>
      <c r="I510" s="97">
        <v>1</v>
      </c>
      <c r="J510" s="100">
        <f>'เลย '!F69</f>
        <v>456918.59</v>
      </c>
      <c r="K510" s="101">
        <f>SUM('เลย '!AO69)</f>
        <v>470346.93000000005</v>
      </c>
      <c r="L510" s="102">
        <f>'เลย '!AP69</f>
        <v>1478624.3599999999</v>
      </c>
      <c r="M510" s="102">
        <f>'เลย '!AQ69</f>
        <v>1462092.84</v>
      </c>
      <c r="N510" s="98"/>
      <c r="O510" s="98"/>
      <c r="P510" s="98"/>
      <c r="Q510" s="90">
        <f t="shared" si="17"/>
        <v>16531.519999999786</v>
      </c>
      <c r="R510" s="91">
        <f t="shared" si="18"/>
        <v>1657.6506278026905</v>
      </c>
    </row>
    <row r="511" spans="1:18" s="109" customFormat="1" ht="24.6" customHeight="1" x14ac:dyDescent="0.7">
      <c r="A511" s="103">
        <v>6</v>
      </c>
      <c r="B511" s="104" t="s">
        <v>46</v>
      </c>
      <c r="C511" s="104"/>
      <c r="D511" s="104"/>
      <c r="E511" s="104" t="s">
        <v>63</v>
      </c>
      <c r="F511" s="104"/>
      <c r="G511" s="104" t="s">
        <v>374</v>
      </c>
      <c r="H511" s="110">
        <f>SUM(H505:H510)</f>
        <v>7335</v>
      </c>
      <c r="I511" s="103"/>
      <c r="J511" s="106">
        <f>SUM(J505:J510)</f>
        <v>2990176.44</v>
      </c>
      <c r="K511" s="106">
        <f>SUM(K505:K510)</f>
        <v>3144184.18</v>
      </c>
      <c r="L511" s="106">
        <f>SUM(L505:L510)</f>
        <v>9438032.7299999986</v>
      </c>
      <c r="M511" s="106">
        <f>SUM(M505:M510)</f>
        <v>8563632.5999999996</v>
      </c>
      <c r="N511" s="104">
        <v>5</v>
      </c>
      <c r="O511" s="104">
        <v>5</v>
      </c>
      <c r="P511" s="104">
        <f>N511-O511</f>
        <v>0</v>
      </c>
      <c r="Q511" s="107">
        <f t="shared" si="17"/>
        <v>874400.12999999896</v>
      </c>
      <c r="R511" s="108">
        <f>L511/H511</f>
        <v>1286.7120286298566</v>
      </c>
    </row>
    <row r="512" spans="1:18" ht="24.6" customHeight="1" x14ac:dyDescent="0.7">
      <c r="A512" s="97">
        <v>1</v>
      </c>
      <c r="B512" s="98" t="s">
        <v>46</v>
      </c>
      <c r="C512" s="98" t="s">
        <v>375</v>
      </c>
      <c r="D512" s="98" t="s">
        <v>95</v>
      </c>
      <c r="E512" s="98" t="s">
        <v>376</v>
      </c>
      <c r="F512" s="98" t="s">
        <v>196</v>
      </c>
      <c r="G512" s="98" t="s">
        <v>377</v>
      </c>
      <c r="H512" s="99"/>
      <c r="I512" s="97"/>
      <c r="J512" s="100"/>
      <c r="K512" s="101"/>
      <c r="L512" s="102"/>
      <c r="M512" s="102"/>
      <c r="N512" s="98"/>
      <c r="O512" s="98"/>
      <c r="P512" s="98"/>
    </row>
    <row r="513" spans="1:18" ht="24.6" customHeight="1" x14ac:dyDescent="0.7">
      <c r="A513" s="97">
        <v>2</v>
      </c>
      <c r="B513" s="98" t="s">
        <v>46</v>
      </c>
      <c r="C513" s="98" t="s">
        <v>375</v>
      </c>
      <c r="D513" s="98" t="s">
        <v>95</v>
      </c>
      <c r="E513" s="98" t="s">
        <v>376</v>
      </c>
      <c r="F513" s="98" t="s">
        <v>166</v>
      </c>
      <c r="G513" s="98" t="s">
        <v>734</v>
      </c>
      <c r="H513" s="99">
        <v>2178</v>
      </c>
      <c r="I513" s="97">
        <v>2</v>
      </c>
      <c r="J513" s="100">
        <f>'เลย '!F70</f>
        <v>197656.5</v>
      </c>
      <c r="K513" s="101">
        <f>SUM('เลย '!AO70)</f>
        <v>352284.69</v>
      </c>
      <c r="L513" s="102">
        <f>'เลย '!AP70</f>
        <v>2943928.81</v>
      </c>
      <c r="M513" s="102">
        <f>'เลย '!AQ70</f>
        <v>2498738.54</v>
      </c>
      <c r="N513" s="98"/>
      <c r="O513" s="98"/>
      <c r="P513" s="98"/>
      <c r="Q513" s="90">
        <f t="shared" si="17"/>
        <v>445190.27</v>
      </c>
      <c r="R513" s="91">
        <f t="shared" si="18"/>
        <v>1351.6661202938476</v>
      </c>
    </row>
    <row r="514" spans="1:18" ht="24.6" customHeight="1" x14ac:dyDescent="0.7">
      <c r="A514" s="97">
        <v>3</v>
      </c>
      <c r="B514" s="98" t="s">
        <v>46</v>
      </c>
      <c r="C514" s="98" t="s">
        <v>375</v>
      </c>
      <c r="D514" s="98" t="s">
        <v>95</v>
      </c>
      <c r="E514" s="98" t="s">
        <v>376</v>
      </c>
      <c r="F514" s="98" t="s">
        <v>166</v>
      </c>
      <c r="G514" s="98" t="s">
        <v>735</v>
      </c>
      <c r="H514" s="99">
        <v>3937</v>
      </c>
      <c r="I514" s="97">
        <v>3</v>
      </c>
      <c r="J514" s="100">
        <f>'เลย '!F71</f>
        <v>537052.56000000006</v>
      </c>
      <c r="K514" s="101">
        <f>SUM('เลย '!AO71)</f>
        <v>537121.69999999995</v>
      </c>
      <c r="L514" s="102">
        <f>'เลย '!AP71</f>
        <v>3806057.5999999996</v>
      </c>
      <c r="M514" s="102">
        <f>'เลย '!AQ71</f>
        <v>3242539.0799999996</v>
      </c>
      <c r="N514" s="98"/>
      <c r="O514" s="98"/>
      <c r="P514" s="98"/>
      <c r="Q514" s="90">
        <f t="shared" si="17"/>
        <v>563518.52</v>
      </c>
      <c r="R514" s="91">
        <f t="shared" si="18"/>
        <v>966.74056388112763</v>
      </c>
    </row>
    <row r="515" spans="1:18" ht="24.6" customHeight="1" x14ac:dyDescent="0.7">
      <c r="A515" s="97">
        <v>4</v>
      </c>
      <c r="B515" s="98" t="s">
        <v>46</v>
      </c>
      <c r="C515" s="98" t="s">
        <v>375</v>
      </c>
      <c r="D515" s="98" t="s">
        <v>95</v>
      </c>
      <c r="E515" s="98" t="s">
        <v>376</v>
      </c>
      <c r="F515" s="98" t="s">
        <v>166</v>
      </c>
      <c r="G515" s="98" t="s">
        <v>736</v>
      </c>
      <c r="H515" s="99">
        <v>1575</v>
      </c>
      <c r="I515" s="97">
        <v>2</v>
      </c>
      <c r="J515" s="100">
        <f>'เลย '!F72</f>
        <v>187104.26</v>
      </c>
      <c r="K515" s="101">
        <f>SUM('เลย '!AO72)</f>
        <v>293982.19</v>
      </c>
      <c r="L515" s="102">
        <f>'เลย '!AP72</f>
        <v>1735096.0999999999</v>
      </c>
      <c r="M515" s="102">
        <f>'เลย '!AQ72</f>
        <v>1425890.3</v>
      </c>
      <c r="N515" s="98"/>
      <c r="O515" s="98"/>
      <c r="P515" s="98"/>
      <c r="Q515" s="90">
        <f t="shared" si="17"/>
        <v>309205.79999999981</v>
      </c>
      <c r="R515" s="91">
        <f t="shared" si="18"/>
        <v>1101.6483174603175</v>
      </c>
    </row>
    <row r="516" spans="1:18" ht="24.6" customHeight="1" x14ac:dyDescent="0.7">
      <c r="A516" s="97">
        <v>5</v>
      </c>
      <c r="B516" s="98" t="s">
        <v>46</v>
      </c>
      <c r="C516" s="98" t="s">
        <v>375</v>
      </c>
      <c r="D516" s="98" t="s">
        <v>95</v>
      </c>
      <c r="E516" s="98" t="s">
        <v>376</v>
      </c>
      <c r="F516" s="98" t="s">
        <v>166</v>
      </c>
      <c r="G516" s="98" t="s">
        <v>737</v>
      </c>
      <c r="H516" s="99">
        <v>1425</v>
      </c>
      <c r="I516" s="97">
        <v>1</v>
      </c>
      <c r="J516" s="100">
        <f>'เลย '!F73</f>
        <v>336306.19</v>
      </c>
      <c r="K516" s="101">
        <f>SUM('เลย '!AO73)</f>
        <v>382049.65</v>
      </c>
      <c r="L516" s="102">
        <f>'เลย '!AP73</f>
        <v>2020561.54</v>
      </c>
      <c r="M516" s="102">
        <f>'เลย '!AQ73</f>
        <v>1657840.59</v>
      </c>
      <c r="N516" s="98"/>
      <c r="O516" s="98"/>
      <c r="P516" s="98"/>
      <c r="Q516" s="90">
        <f t="shared" si="17"/>
        <v>362720.94999999995</v>
      </c>
      <c r="R516" s="91">
        <f t="shared" si="18"/>
        <v>1417.9379228070175</v>
      </c>
    </row>
    <row r="517" spans="1:18" ht="24.6" customHeight="1" x14ac:dyDescent="0.7">
      <c r="A517" s="97">
        <v>6</v>
      </c>
      <c r="B517" s="98" t="s">
        <v>46</v>
      </c>
      <c r="C517" s="98" t="s">
        <v>375</v>
      </c>
      <c r="D517" s="98" t="s">
        <v>95</v>
      </c>
      <c r="E517" s="98" t="s">
        <v>376</v>
      </c>
      <c r="F517" s="98" t="s">
        <v>166</v>
      </c>
      <c r="G517" s="98" t="s">
        <v>738</v>
      </c>
      <c r="H517" s="99">
        <v>1893</v>
      </c>
      <c r="I517" s="97">
        <v>2</v>
      </c>
      <c r="J517" s="100">
        <f>'เลย '!F74</f>
        <v>31081.37</v>
      </c>
      <c r="K517" s="101">
        <f>SUM('เลย '!AO74)</f>
        <v>145447.37</v>
      </c>
      <c r="L517" s="102">
        <f>'เลย '!AP74</f>
        <v>2138172.7999999998</v>
      </c>
      <c r="M517" s="102">
        <f>'เลย '!AQ74</f>
        <v>1793946.45</v>
      </c>
      <c r="N517" s="98"/>
      <c r="O517" s="98"/>
      <c r="P517" s="98"/>
      <c r="Q517" s="90">
        <f t="shared" si="17"/>
        <v>344226.34999999986</v>
      </c>
      <c r="R517" s="91">
        <f t="shared" si="18"/>
        <v>1129.5154780771261</v>
      </c>
    </row>
    <row r="518" spans="1:18" ht="24.6" customHeight="1" x14ac:dyDescent="0.7">
      <c r="A518" s="97">
        <v>7</v>
      </c>
      <c r="B518" s="98" t="s">
        <v>46</v>
      </c>
      <c r="C518" s="98" t="s">
        <v>375</v>
      </c>
      <c r="D518" s="98" t="s">
        <v>95</v>
      </c>
      <c r="E518" s="98" t="s">
        <v>376</v>
      </c>
      <c r="F518" s="98" t="s">
        <v>166</v>
      </c>
      <c r="G518" s="98" t="s">
        <v>739</v>
      </c>
      <c r="H518" s="99">
        <v>2527</v>
      </c>
      <c r="I518" s="97">
        <v>2</v>
      </c>
      <c r="J518" s="100">
        <f>'เลย '!F75</f>
        <v>575667.43999999994</v>
      </c>
      <c r="K518" s="101">
        <f>SUM('เลย '!AO75)</f>
        <v>520942.91</v>
      </c>
      <c r="L518" s="102">
        <f>'เลย '!AP75</f>
        <v>2860929.69</v>
      </c>
      <c r="M518" s="102">
        <f>'เลย '!AQ75</f>
        <v>2397469.77</v>
      </c>
      <c r="N518" s="98"/>
      <c r="O518" s="98"/>
      <c r="P518" s="98"/>
      <c r="Q518" s="90">
        <f t="shared" ref="Q518:Q581" si="19">L518-M518</f>
        <v>463459.91999999993</v>
      </c>
      <c r="R518" s="91">
        <f t="shared" ref="R518:R580" si="20">L518/H518</f>
        <v>1132.1447130985357</v>
      </c>
    </row>
    <row r="519" spans="1:18" s="109" customFormat="1" ht="24.6" customHeight="1" x14ac:dyDescent="0.7">
      <c r="A519" s="103">
        <v>7</v>
      </c>
      <c r="B519" s="104" t="s">
        <v>46</v>
      </c>
      <c r="C519" s="104"/>
      <c r="D519" s="104"/>
      <c r="E519" s="104" t="s">
        <v>63</v>
      </c>
      <c r="F519" s="104"/>
      <c r="G519" s="104" t="s">
        <v>378</v>
      </c>
      <c r="H519" s="110">
        <f>SUM(H512:H518)</f>
        <v>13535</v>
      </c>
      <c r="I519" s="103"/>
      <c r="J519" s="106">
        <f>SUM(J512:J518)</f>
        <v>1864868.32</v>
      </c>
      <c r="K519" s="106">
        <f>SUM(K512:K518)</f>
        <v>2231828.5100000002</v>
      </c>
      <c r="L519" s="106">
        <f>SUM(L512:L518)</f>
        <v>15504746.540000001</v>
      </c>
      <c r="M519" s="106">
        <f>SUM(M512:M518)</f>
        <v>13016424.729999999</v>
      </c>
      <c r="N519" s="104">
        <v>6</v>
      </c>
      <c r="O519" s="104">
        <v>6</v>
      </c>
      <c r="P519" s="104">
        <f>N519-O519</f>
        <v>0</v>
      </c>
      <c r="Q519" s="107">
        <f t="shared" si="19"/>
        <v>2488321.8100000024</v>
      </c>
      <c r="R519" s="108">
        <f>L519/H519</f>
        <v>1145.5298514961212</v>
      </c>
    </row>
    <row r="520" spans="1:18" ht="24.6" customHeight="1" x14ac:dyDescent="0.7">
      <c r="A520" s="97">
        <v>1</v>
      </c>
      <c r="B520" s="98" t="s">
        <v>46</v>
      </c>
      <c r="C520" s="98" t="s">
        <v>379</v>
      </c>
      <c r="D520" s="98" t="s">
        <v>102</v>
      </c>
      <c r="E520" s="98" t="s">
        <v>380</v>
      </c>
      <c r="F520" s="98" t="s">
        <v>196</v>
      </c>
      <c r="G520" s="98" t="s">
        <v>381</v>
      </c>
      <c r="H520" s="99"/>
      <c r="I520" s="97"/>
      <c r="J520" s="100"/>
      <c r="K520" s="101"/>
      <c r="L520" s="102"/>
      <c r="M520" s="102"/>
      <c r="N520" s="98"/>
      <c r="O520" s="98"/>
      <c r="P520" s="98"/>
    </row>
    <row r="521" spans="1:18" ht="24.6" customHeight="1" x14ac:dyDescent="0.7">
      <c r="A521" s="97">
        <v>2</v>
      </c>
      <c r="B521" s="98" t="s">
        <v>46</v>
      </c>
      <c r="C521" s="98" t="s">
        <v>379</v>
      </c>
      <c r="D521" s="98" t="s">
        <v>102</v>
      </c>
      <c r="E521" s="98" t="s">
        <v>380</v>
      </c>
      <c r="F521" s="98" t="s">
        <v>166</v>
      </c>
      <c r="G521" s="98" t="s">
        <v>740</v>
      </c>
      <c r="H521" s="99">
        <v>1798</v>
      </c>
      <c r="I521" s="97">
        <v>2</v>
      </c>
      <c r="J521" s="100">
        <f>'เลย '!F76</f>
        <v>229906.7</v>
      </c>
      <c r="K521" s="101">
        <f>SUM('เลย '!AO76)</f>
        <v>249008.05000000005</v>
      </c>
      <c r="L521" s="102">
        <f>'เลย '!AP76</f>
        <v>1021505.9199999999</v>
      </c>
      <c r="M521" s="102">
        <f>'เลย '!AQ76</f>
        <v>940673.97</v>
      </c>
      <c r="N521" s="98"/>
      <c r="O521" s="98"/>
      <c r="P521" s="98"/>
      <c r="Q521" s="90">
        <f t="shared" si="19"/>
        <v>80831.949999999953</v>
      </c>
      <c r="R521" s="91">
        <f t="shared" si="20"/>
        <v>568.13454949944378</v>
      </c>
    </row>
    <row r="522" spans="1:18" ht="24.6" customHeight="1" x14ac:dyDescent="0.7">
      <c r="A522" s="97">
        <v>3</v>
      </c>
      <c r="B522" s="98" t="s">
        <v>46</v>
      </c>
      <c r="C522" s="98" t="s">
        <v>379</v>
      </c>
      <c r="D522" s="98" t="s">
        <v>102</v>
      </c>
      <c r="E522" s="98" t="s">
        <v>380</v>
      </c>
      <c r="F522" s="98" t="s">
        <v>166</v>
      </c>
      <c r="G522" s="98" t="s">
        <v>741</v>
      </c>
      <c r="H522" s="99">
        <v>2341</v>
      </c>
      <c r="I522" s="97">
        <v>2</v>
      </c>
      <c r="J522" s="100">
        <f>'เลย '!F77</f>
        <v>763316.21</v>
      </c>
      <c r="K522" s="101">
        <f>SUM('เลย '!AO77)</f>
        <v>1170463.8599999999</v>
      </c>
      <c r="L522" s="102">
        <f>'เลย '!AP77</f>
        <v>3398358.5999999996</v>
      </c>
      <c r="M522" s="102">
        <f>'เลย '!AQ77</f>
        <v>2877213.5</v>
      </c>
      <c r="N522" s="98"/>
      <c r="O522" s="98"/>
      <c r="P522" s="98"/>
      <c r="Q522" s="90">
        <f t="shared" si="19"/>
        <v>521145.09999999963</v>
      </c>
      <c r="R522" s="91">
        <f t="shared" si="20"/>
        <v>1451.6696283639469</v>
      </c>
    </row>
    <row r="523" spans="1:18" ht="24.6" customHeight="1" x14ac:dyDescent="0.7">
      <c r="A523" s="97">
        <v>4</v>
      </c>
      <c r="B523" s="98" t="s">
        <v>46</v>
      </c>
      <c r="C523" s="98" t="s">
        <v>379</v>
      </c>
      <c r="D523" s="98" t="s">
        <v>102</v>
      </c>
      <c r="E523" s="98" t="s">
        <v>380</v>
      </c>
      <c r="F523" s="98" t="s">
        <v>166</v>
      </c>
      <c r="G523" s="98" t="s">
        <v>742</v>
      </c>
      <c r="H523" s="99">
        <v>2890</v>
      </c>
      <c r="I523" s="97">
        <v>2</v>
      </c>
      <c r="J523" s="100">
        <f>'เลย '!F78</f>
        <v>253565.35</v>
      </c>
      <c r="K523" s="101">
        <f>SUM('เลย '!AO78)</f>
        <v>274519.82</v>
      </c>
      <c r="L523" s="102">
        <f>'เลย '!AP78</f>
        <v>2025807.9</v>
      </c>
      <c r="M523" s="102">
        <f>'เลย '!AQ78</f>
        <v>1772342.6800000002</v>
      </c>
      <c r="N523" s="98"/>
      <c r="O523" s="98"/>
      <c r="P523" s="98"/>
      <c r="Q523" s="90">
        <f t="shared" si="19"/>
        <v>253465.21999999974</v>
      </c>
      <c r="R523" s="91">
        <f t="shared" si="20"/>
        <v>700.97159169550173</v>
      </c>
    </row>
    <row r="524" spans="1:18" ht="24.6" customHeight="1" x14ac:dyDescent="0.7">
      <c r="A524" s="97">
        <v>5</v>
      </c>
      <c r="B524" s="98" t="s">
        <v>46</v>
      </c>
      <c r="C524" s="98" t="s">
        <v>379</v>
      </c>
      <c r="D524" s="98" t="s">
        <v>102</v>
      </c>
      <c r="E524" s="98" t="s">
        <v>380</v>
      </c>
      <c r="F524" s="98" t="s">
        <v>166</v>
      </c>
      <c r="G524" s="98" t="s">
        <v>743</v>
      </c>
      <c r="H524" s="99">
        <v>2426</v>
      </c>
      <c r="I524" s="97">
        <v>2</v>
      </c>
      <c r="J524" s="100">
        <f>'เลย '!F79</f>
        <v>712779.02</v>
      </c>
      <c r="K524" s="101">
        <f>SUM('เลย '!AO79)</f>
        <v>704789.22</v>
      </c>
      <c r="L524" s="102">
        <f>'เลย '!AP79</f>
        <v>1751953.9500000002</v>
      </c>
      <c r="M524" s="102">
        <f>'เลย '!AQ79</f>
        <v>1819586.18</v>
      </c>
      <c r="N524" s="98"/>
      <c r="O524" s="98"/>
      <c r="P524" s="98"/>
      <c r="Q524" s="90">
        <f t="shared" si="19"/>
        <v>-67632.229999999749</v>
      </c>
      <c r="R524" s="91">
        <f t="shared" si="20"/>
        <v>722.15744023083278</v>
      </c>
    </row>
    <row r="525" spans="1:18" ht="24.6" customHeight="1" x14ac:dyDescent="0.7">
      <c r="A525" s="97">
        <v>6</v>
      </c>
      <c r="B525" s="98" t="s">
        <v>46</v>
      </c>
      <c r="C525" s="98" t="s">
        <v>379</v>
      </c>
      <c r="D525" s="98" t="s">
        <v>102</v>
      </c>
      <c r="E525" s="98" t="s">
        <v>380</v>
      </c>
      <c r="F525" s="98" t="s">
        <v>166</v>
      </c>
      <c r="G525" s="98" t="s">
        <v>744</v>
      </c>
      <c r="H525" s="99">
        <v>4213</v>
      </c>
      <c r="I525" s="97">
        <v>3</v>
      </c>
      <c r="J525" s="100">
        <f>'เลย '!F80</f>
        <v>920692.4</v>
      </c>
      <c r="K525" s="101">
        <f>SUM('เลย '!AO80)</f>
        <v>944995.82000000007</v>
      </c>
      <c r="L525" s="102">
        <f>'เลย '!AP80</f>
        <v>636275.96</v>
      </c>
      <c r="M525" s="102">
        <f>'เลย '!AQ80</f>
        <v>450216.08000000007</v>
      </c>
      <c r="N525" s="98"/>
      <c r="O525" s="98"/>
      <c r="P525" s="98"/>
      <c r="Q525" s="90">
        <f t="shared" si="19"/>
        <v>186059.87999999989</v>
      </c>
      <c r="R525" s="91">
        <f t="shared" si="20"/>
        <v>151.0268122478044</v>
      </c>
    </row>
    <row r="526" spans="1:18" ht="24.6" customHeight="1" x14ac:dyDescent="0.7">
      <c r="A526" s="97">
        <v>7</v>
      </c>
      <c r="B526" s="98" t="s">
        <v>46</v>
      </c>
      <c r="C526" s="98" t="s">
        <v>379</v>
      </c>
      <c r="D526" s="98" t="s">
        <v>102</v>
      </c>
      <c r="E526" s="98" t="s">
        <v>380</v>
      </c>
      <c r="F526" s="98" t="s">
        <v>166</v>
      </c>
      <c r="G526" s="98" t="s">
        <v>745</v>
      </c>
      <c r="H526" s="99">
        <v>2664</v>
      </c>
      <c r="I526" s="97">
        <v>2</v>
      </c>
      <c r="J526" s="100">
        <f>'เลย '!F81</f>
        <v>758068.96</v>
      </c>
      <c r="K526" s="101">
        <f>SUM('เลย '!AO81)</f>
        <v>921398.58</v>
      </c>
      <c r="L526" s="102">
        <f>'เลย '!AP81</f>
        <v>1950706.72</v>
      </c>
      <c r="M526" s="102">
        <f>'เลย '!AQ81</f>
        <v>1693440.75</v>
      </c>
      <c r="N526" s="98"/>
      <c r="O526" s="98"/>
      <c r="P526" s="98"/>
      <c r="Q526" s="90">
        <f t="shared" si="19"/>
        <v>257265.96999999997</v>
      </c>
      <c r="R526" s="91">
        <f t="shared" si="20"/>
        <v>732.24726726726726</v>
      </c>
    </row>
    <row r="527" spans="1:18" ht="24.6" customHeight="1" x14ac:dyDescent="0.7">
      <c r="A527" s="97">
        <v>8</v>
      </c>
      <c r="B527" s="98" t="s">
        <v>46</v>
      </c>
      <c r="C527" s="98" t="s">
        <v>379</v>
      </c>
      <c r="D527" s="98" t="s">
        <v>102</v>
      </c>
      <c r="E527" s="98" t="s">
        <v>380</v>
      </c>
      <c r="F527" s="98" t="s">
        <v>166</v>
      </c>
      <c r="G527" s="98" t="s">
        <v>746</v>
      </c>
      <c r="H527" s="99">
        <v>642</v>
      </c>
      <c r="I527" s="97">
        <v>1</v>
      </c>
      <c r="J527" s="100">
        <f>'เลย '!F82</f>
        <v>294599.36</v>
      </c>
      <c r="K527" s="101">
        <f>SUM('เลย '!AO82)</f>
        <v>337349.82</v>
      </c>
      <c r="L527" s="102">
        <f>'เลย '!AP82</f>
        <v>1132069.1099999999</v>
      </c>
      <c r="M527" s="102">
        <f>'เลย '!AQ82</f>
        <v>1187734.3499999999</v>
      </c>
      <c r="N527" s="98"/>
      <c r="O527" s="98"/>
      <c r="P527" s="98"/>
      <c r="Q527" s="90">
        <f t="shared" si="19"/>
        <v>-55665.239999999991</v>
      </c>
      <c r="R527" s="91">
        <f t="shared" si="20"/>
        <v>1763.3475233644858</v>
      </c>
    </row>
    <row r="528" spans="1:18" ht="24.6" customHeight="1" x14ac:dyDescent="0.7">
      <c r="A528" s="97">
        <v>9</v>
      </c>
      <c r="B528" s="98" t="s">
        <v>46</v>
      </c>
      <c r="C528" s="98" t="s">
        <v>379</v>
      </c>
      <c r="D528" s="98" t="s">
        <v>102</v>
      </c>
      <c r="E528" s="98" t="s">
        <v>380</v>
      </c>
      <c r="F528" s="98" t="s">
        <v>166</v>
      </c>
      <c r="G528" s="98" t="s">
        <v>747</v>
      </c>
      <c r="H528" s="99">
        <v>701</v>
      </c>
      <c r="I528" s="97">
        <v>1</v>
      </c>
      <c r="J528" s="100">
        <f>'เลย '!F83</f>
        <v>658408.37</v>
      </c>
      <c r="K528" s="101">
        <f>SUM('เลย '!AO83)</f>
        <v>793360.14</v>
      </c>
      <c r="L528" s="102">
        <f>'เลย '!AP83</f>
        <v>967404.47</v>
      </c>
      <c r="M528" s="102">
        <f>'เลย '!AQ83</f>
        <v>726516.56</v>
      </c>
      <c r="N528" s="98"/>
      <c r="O528" s="98"/>
      <c r="P528" s="98"/>
      <c r="Q528" s="90">
        <f t="shared" si="19"/>
        <v>240887.90999999992</v>
      </c>
      <c r="R528" s="91">
        <f t="shared" si="20"/>
        <v>1380.0349072753208</v>
      </c>
    </row>
    <row r="529" spans="1:18" ht="24.6" customHeight="1" x14ac:dyDescent="0.7">
      <c r="A529" s="97">
        <v>10</v>
      </c>
      <c r="B529" s="98" t="s">
        <v>46</v>
      </c>
      <c r="C529" s="98" t="s">
        <v>379</v>
      </c>
      <c r="D529" s="98" t="s">
        <v>102</v>
      </c>
      <c r="E529" s="98" t="s">
        <v>380</v>
      </c>
      <c r="F529" s="98" t="s">
        <v>166</v>
      </c>
      <c r="G529" s="98" t="s">
        <v>748</v>
      </c>
      <c r="H529" s="99">
        <v>803</v>
      </c>
      <c r="I529" s="97">
        <v>1</v>
      </c>
      <c r="J529" s="100">
        <f>'เลย '!F84</f>
        <v>441351.34</v>
      </c>
      <c r="K529" s="101">
        <f>SUM('เลย '!AO84)</f>
        <v>481412.54000000004</v>
      </c>
      <c r="L529" s="102">
        <f>'เลย '!AP84</f>
        <v>1436445.68</v>
      </c>
      <c r="M529" s="102">
        <f>'เลย '!AQ84</f>
        <v>1276593.71</v>
      </c>
      <c r="N529" s="98"/>
      <c r="O529" s="98"/>
      <c r="P529" s="98"/>
      <c r="Q529" s="90">
        <f t="shared" si="19"/>
        <v>159851.96999999997</v>
      </c>
      <c r="R529" s="91">
        <f t="shared" si="20"/>
        <v>1788.8489165628891</v>
      </c>
    </row>
    <row r="530" spans="1:18" s="109" customFormat="1" ht="24.6" customHeight="1" x14ac:dyDescent="0.7">
      <c r="A530" s="103">
        <v>8</v>
      </c>
      <c r="B530" s="104" t="s">
        <v>46</v>
      </c>
      <c r="C530" s="104"/>
      <c r="D530" s="104"/>
      <c r="E530" s="104" t="s">
        <v>63</v>
      </c>
      <c r="F530" s="104"/>
      <c r="G530" s="104" t="s">
        <v>382</v>
      </c>
      <c r="H530" s="110">
        <f>SUM(H521:H529)</f>
        <v>18478</v>
      </c>
      <c r="I530" s="103"/>
      <c r="J530" s="106">
        <f>SUM(J520:J529)</f>
        <v>5032687.71</v>
      </c>
      <c r="K530" s="106">
        <f>SUM(K520:K529)</f>
        <v>5877297.8500000006</v>
      </c>
      <c r="L530" s="106">
        <f>SUM(L520:L529)</f>
        <v>14320528.310000001</v>
      </c>
      <c r="M530" s="106">
        <f>SUM(M520:M529)</f>
        <v>12744317.780000001</v>
      </c>
      <c r="N530" s="104">
        <v>9</v>
      </c>
      <c r="O530" s="104">
        <v>9</v>
      </c>
      <c r="P530" s="104">
        <f>N530-O530</f>
        <v>0</v>
      </c>
      <c r="Q530" s="107">
        <f t="shared" si="19"/>
        <v>1576210.5299999993</v>
      </c>
      <c r="R530" s="108">
        <f>L530/H530</f>
        <v>775.00423801277202</v>
      </c>
    </row>
    <row r="531" spans="1:18" ht="24.6" customHeight="1" x14ac:dyDescent="0.7">
      <c r="A531" s="97">
        <v>1</v>
      </c>
      <c r="B531" s="98" t="s">
        <v>46</v>
      </c>
      <c r="C531" s="98" t="s">
        <v>383</v>
      </c>
      <c r="D531" s="98" t="s">
        <v>109</v>
      </c>
      <c r="E531" s="98" t="s">
        <v>384</v>
      </c>
      <c r="F531" s="98" t="s">
        <v>196</v>
      </c>
      <c r="G531" s="98" t="s">
        <v>385</v>
      </c>
      <c r="H531" s="99"/>
      <c r="I531" s="97"/>
      <c r="J531" s="100"/>
      <c r="K531" s="101"/>
      <c r="L531" s="102"/>
      <c r="M531" s="102"/>
      <c r="N531" s="98"/>
      <c r="O531" s="98"/>
      <c r="P531" s="98"/>
    </row>
    <row r="532" spans="1:18" ht="24.6" customHeight="1" x14ac:dyDescent="0.7">
      <c r="A532" s="97">
        <v>2</v>
      </c>
      <c r="B532" s="98" t="s">
        <v>46</v>
      </c>
      <c r="C532" s="98" t="s">
        <v>383</v>
      </c>
      <c r="D532" s="98" t="s">
        <v>109</v>
      </c>
      <c r="E532" s="98" t="s">
        <v>384</v>
      </c>
      <c r="F532" s="98" t="s">
        <v>166</v>
      </c>
      <c r="G532" s="98" t="s">
        <v>749</v>
      </c>
      <c r="H532" s="99">
        <v>3708</v>
      </c>
      <c r="I532" s="97">
        <v>3</v>
      </c>
      <c r="J532" s="100">
        <f>'เลย '!F85</f>
        <v>602403.43000000005</v>
      </c>
      <c r="K532" s="101">
        <f>SUM('เลย '!AO85)</f>
        <v>705972.59000000008</v>
      </c>
      <c r="L532" s="102">
        <f>'เลย '!AP85</f>
        <v>1945113.51</v>
      </c>
      <c r="M532" s="102">
        <f>'เลย '!AQ85</f>
        <v>1655461.17</v>
      </c>
      <c r="N532" s="98"/>
      <c r="O532" s="98"/>
      <c r="P532" s="98"/>
      <c r="Q532" s="90">
        <f t="shared" si="19"/>
        <v>289652.34000000008</v>
      </c>
      <c r="R532" s="91">
        <f t="shared" si="20"/>
        <v>524.57214401294493</v>
      </c>
    </row>
    <row r="533" spans="1:18" ht="24.6" customHeight="1" x14ac:dyDescent="0.7">
      <c r="A533" s="97">
        <v>3</v>
      </c>
      <c r="B533" s="98" t="s">
        <v>46</v>
      </c>
      <c r="C533" s="98" t="s">
        <v>383</v>
      </c>
      <c r="D533" s="98" t="s">
        <v>109</v>
      </c>
      <c r="E533" s="98" t="s">
        <v>384</v>
      </c>
      <c r="F533" s="98" t="s">
        <v>166</v>
      </c>
      <c r="G533" s="98" t="s">
        <v>750</v>
      </c>
      <c r="H533" s="99">
        <v>7673</v>
      </c>
      <c r="I533" s="97">
        <v>5</v>
      </c>
      <c r="J533" s="100">
        <f>'เลย '!F86</f>
        <v>491359.16</v>
      </c>
      <c r="K533" s="101">
        <f>SUM('เลย '!AO86)</f>
        <v>537469.25</v>
      </c>
      <c r="L533" s="102">
        <f>'เลย '!AP86</f>
        <v>2328332.0099999998</v>
      </c>
      <c r="M533" s="102">
        <f>'เลย '!AQ86</f>
        <v>2553824.19</v>
      </c>
      <c r="N533" s="98"/>
      <c r="O533" s="98"/>
      <c r="P533" s="98"/>
      <c r="Q533" s="90">
        <f t="shared" si="19"/>
        <v>-225492.18000000017</v>
      </c>
      <c r="R533" s="91">
        <f t="shared" si="20"/>
        <v>303.4448077674964</v>
      </c>
    </row>
    <row r="534" spans="1:18" ht="24.6" customHeight="1" x14ac:dyDescent="0.7">
      <c r="A534" s="97">
        <v>4</v>
      </c>
      <c r="B534" s="98" t="s">
        <v>46</v>
      </c>
      <c r="C534" s="98" t="s">
        <v>383</v>
      </c>
      <c r="D534" s="98" t="s">
        <v>109</v>
      </c>
      <c r="E534" s="98" t="s">
        <v>384</v>
      </c>
      <c r="F534" s="98" t="s">
        <v>166</v>
      </c>
      <c r="G534" s="98" t="s">
        <v>751</v>
      </c>
      <c r="H534" s="99">
        <v>6916</v>
      </c>
      <c r="I534" s="97">
        <v>5</v>
      </c>
      <c r="J534" s="100">
        <f>'เลย '!F87</f>
        <v>800285.75</v>
      </c>
      <c r="K534" s="101">
        <f>SUM('เลย '!AO87)</f>
        <v>1565282.0699999998</v>
      </c>
      <c r="L534" s="102">
        <f>'เลย '!AP87</f>
        <v>3417906.91</v>
      </c>
      <c r="M534" s="102">
        <f>'เลย '!AQ87</f>
        <v>2850398.3299999996</v>
      </c>
      <c r="N534" s="98"/>
      <c r="O534" s="98"/>
      <c r="P534" s="98"/>
      <c r="Q534" s="90">
        <f t="shared" si="19"/>
        <v>567508.58000000054</v>
      </c>
      <c r="R534" s="91">
        <f t="shared" si="20"/>
        <v>494.20284991324468</v>
      </c>
    </row>
    <row r="535" spans="1:18" ht="24.6" customHeight="1" x14ac:dyDescent="0.7">
      <c r="A535" s="97">
        <v>5</v>
      </c>
      <c r="B535" s="98" t="s">
        <v>46</v>
      </c>
      <c r="C535" s="98" t="s">
        <v>383</v>
      </c>
      <c r="D535" s="98" t="s">
        <v>109</v>
      </c>
      <c r="E535" s="98" t="s">
        <v>384</v>
      </c>
      <c r="F535" s="98" t="s">
        <v>166</v>
      </c>
      <c r="G535" s="98" t="s">
        <v>752</v>
      </c>
      <c r="H535" s="99">
        <v>4950</v>
      </c>
      <c r="I535" s="97">
        <v>4</v>
      </c>
      <c r="J535" s="100">
        <f>'เลย '!F88</f>
        <v>611088.84</v>
      </c>
      <c r="K535" s="101">
        <f>SUM('เลย '!AO88)</f>
        <v>704366.25</v>
      </c>
      <c r="L535" s="102">
        <f>'เลย '!AP88</f>
        <v>2699253.78</v>
      </c>
      <c r="M535" s="102">
        <f>'เลย '!AQ88</f>
        <v>2463705.3199999998</v>
      </c>
      <c r="N535" s="98"/>
      <c r="O535" s="98"/>
      <c r="P535" s="98"/>
      <c r="Q535" s="90">
        <f t="shared" si="19"/>
        <v>235548.45999999996</v>
      </c>
      <c r="R535" s="91">
        <f t="shared" si="20"/>
        <v>545.30379393939393</v>
      </c>
    </row>
    <row r="536" spans="1:18" ht="24.6" customHeight="1" x14ac:dyDescent="0.7">
      <c r="A536" s="97">
        <v>6</v>
      </c>
      <c r="B536" s="98" t="s">
        <v>46</v>
      </c>
      <c r="C536" s="98" t="s">
        <v>383</v>
      </c>
      <c r="D536" s="98" t="s">
        <v>109</v>
      </c>
      <c r="E536" s="98" t="s">
        <v>384</v>
      </c>
      <c r="F536" s="98" t="s">
        <v>166</v>
      </c>
      <c r="G536" s="98" t="s">
        <v>753</v>
      </c>
      <c r="H536" s="99">
        <v>3876</v>
      </c>
      <c r="I536" s="97">
        <v>3</v>
      </c>
      <c r="J536" s="100">
        <f>'เลย '!F89</f>
        <v>418562.61</v>
      </c>
      <c r="K536" s="101">
        <f>SUM('เลย '!AO89)</f>
        <v>1065330.7100000002</v>
      </c>
      <c r="L536" s="102">
        <f>'เลย '!AP89</f>
        <v>2209531.2199999997</v>
      </c>
      <c r="M536" s="102">
        <f>'เลย '!AQ89</f>
        <v>2021575.45</v>
      </c>
      <c r="N536" s="98"/>
      <c r="O536" s="98"/>
      <c r="P536" s="98"/>
      <c r="Q536" s="90">
        <f t="shared" si="19"/>
        <v>187955.76999999979</v>
      </c>
      <c r="R536" s="91">
        <f t="shared" si="20"/>
        <v>570.05449432404532</v>
      </c>
    </row>
    <row r="537" spans="1:18" ht="24.6" customHeight="1" x14ac:dyDescent="0.7">
      <c r="A537" s="97">
        <v>7</v>
      </c>
      <c r="B537" s="98" t="s">
        <v>46</v>
      </c>
      <c r="C537" s="98" t="s">
        <v>383</v>
      </c>
      <c r="D537" s="98" t="s">
        <v>109</v>
      </c>
      <c r="E537" s="98" t="s">
        <v>384</v>
      </c>
      <c r="F537" s="98" t="s">
        <v>166</v>
      </c>
      <c r="G537" s="98" t="s">
        <v>754</v>
      </c>
      <c r="H537" s="99">
        <v>1854</v>
      </c>
      <c r="I537" s="97">
        <v>2</v>
      </c>
      <c r="J537" s="100">
        <f>'เลย '!F90</f>
        <v>380726.69</v>
      </c>
      <c r="K537" s="101">
        <f>SUM('เลย '!AO90)</f>
        <v>726450.42999999993</v>
      </c>
      <c r="L537" s="102">
        <f>'เลย '!AP90</f>
        <v>1232750.75</v>
      </c>
      <c r="M537" s="102">
        <f>'เลย '!AQ90</f>
        <v>721806.57000000007</v>
      </c>
      <c r="N537" s="98"/>
      <c r="O537" s="98"/>
      <c r="P537" s="98"/>
      <c r="Q537" s="90">
        <f t="shared" si="19"/>
        <v>510944.17999999993</v>
      </c>
      <c r="R537" s="91">
        <f t="shared" si="20"/>
        <v>664.91410463861916</v>
      </c>
    </row>
    <row r="538" spans="1:18" ht="24.6" customHeight="1" x14ac:dyDescent="0.7">
      <c r="A538" s="97">
        <v>8</v>
      </c>
      <c r="B538" s="98" t="s">
        <v>46</v>
      </c>
      <c r="C538" s="98" t="s">
        <v>383</v>
      </c>
      <c r="D538" s="98" t="s">
        <v>109</v>
      </c>
      <c r="E538" s="98" t="s">
        <v>384</v>
      </c>
      <c r="F538" s="98" t="s">
        <v>166</v>
      </c>
      <c r="G538" s="98" t="s">
        <v>755</v>
      </c>
      <c r="H538" s="99">
        <v>6037</v>
      </c>
      <c r="I538" s="97">
        <v>5</v>
      </c>
      <c r="J538" s="100">
        <f>'เลย '!F91</f>
        <v>430954.5</v>
      </c>
      <c r="K538" s="101">
        <f>SUM('เลย '!AO91)</f>
        <v>1194507.42</v>
      </c>
      <c r="L538" s="102">
        <f>'เลย '!AP91</f>
        <v>4034955.76</v>
      </c>
      <c r="M538" s="102">
        <f>'เลย '!AQ91</f>
        <v>3183813.8</v>
      </c>
      <c r="N538" s="98"/>
      <c r="O538" s="98"/>
      <c r="P538" s="98"/>
      <c r="Q538" s="90">
        <f t="shared" si="19"/>
        <v>851141.96</v>
      </c>
      <c r="R538" s="91">
        <f t="shared" si="20"/>
        <v>668.37100546629119</v>
      </c>
    </row>
    <row r="539" spans="1:18" ht="24.6" customHeight="1" x14ac:dyDescent="0.7">
      <c r="A539" s="97">
        <v>9</v>
      </c>
      <c r="B539" s="98" t="s">
        <v>46</v>
      </c>
      <c r="C539" s="98" t="s">
        <v>383</v>
      </c>
      <c r="D539" s="98" t="s">
        <v>109</v>
      </c>
      <c r="E539" s="98" t="s">
        <v>384</v>
      </c>
      <c r="F539" s="98" t="s">
        <v>166</v>
      </c>
      <c r="G539" s="98" t="s">
        <v>756</v>
      </c>
      <c r="H539" s="99">
        <v>1678</v>
      </c>
      <c r="I539" s="97">
        <v>2</v>
      </c>
      <c r="J539" s="100">
        <f>'เลย '!F92</f>
        <v>500606.59</v>
      </c>
      <c r="K539" s="101">
        <f>SUM('เลย '!AO92)</f>
        <v>572978.39</v>
      </c>
      <c r="L539" s="102">
        <f>'เลย '!AP92</f>
        <v>2521671.7599999998</v>
      </c>
      <c r="M539" s="102">
        <f>'เลย '!AQ92</f>
        <v>2286659.6</v>
      </c>
      <c r="N539" s="98"/>
      <c r="O539" s="98"/>
      <c r="P539" s="98"/>
      <c r="Q539" s="90">
        <f t="shared" si="19"/>
        <v>235012.15999999968</v>
      </c>
      <c r="R539" s="91">
        <f t="shared" si="20"/>
        <v>1502.7841239570917</v>
      </c>
    </row>
    <row r="540" spans="1:18" ht="24.6" customHeight="1" x14ac:dyDescent="0.7">
      <c r="A540" s="97">
        <v>10</v>
      </c>
      <c r="B540" s="98" t="s">
        <v>46</v>
      </c>
      <c r="C540" s="98" t="s">
        <v>383</v>
      </c>
      <c r="D540" s="98" t="s">
        <v>109</v>
      </c>
      <c r="E540" s="98" t="s">
        <v>384</v>
      </c>
      <c r="F540" s="98" t="s">
        <v>166</v>
      </c>
      <c r="G540" s="98" t="s">
        <v>757</v>
      </c>
      <c r="H540" s="99">
        <v>3501</v>
      </c>
      <c r="I540" s="97">
        <v>3</v>
      </c>
      <c r="J540" s="100">
        <f>'เลย '!F93</f>
        <v>417547.31</v>
      </c>
      <c r="K540" s="101">
        <f>SUM('เลย '!AO93)</f>
        <v>669797.81000000006</v>
      </c>
      <c r="L540" s="102">
        <f>'เลย '!AP93</f>
        <v>919081.18</v>
      </c>
      <c r="M540" s="102">
        <f>'เลย '!AQ93</f>
        <v>976032.96</v>
      </c>
      <c r="N540" s="98"/>
      <c r="O540" s="98"/>
      <c r="P540" s="98"/>
      <c r="Q540" s="90">
        <f t="shared" si="19"/>
        <v>-56951.779999999912</v>
      </c>
      <c r="R540" s="91">
        <f t="shared" si="20"/>
        <v>262.51961725221366</v>
      </c>
    </row>
    <row r="541" spans="1:18" ht="24.6" customHeight="1" x14ac:dyDescent="0.7">
      <c r="A541" s="97">
        <v>11</v>
      </c>
      <c r="B541" s="98" t="s">
        <v>46</v>
      </c>
      <c r="C541" s="98" t="s">
        <v>383</v>
      </c>
      <c r="D541" s="98" t="s">
        <v>109</v>
      </c>
      <c r="E541" s="98" t="s">
        <v>384</v>
      </c>
      <c r="F541" s="98" t="s">
        <v>166</v>
      </c>
      <c r="G541" s="98" t="s">
        <v>758</v>
      </c>
      <c r="H541" s="99">
        <v>3131</v>
      </c>
      <c r="I541" s="97">
        <v>3</v>
      </c>
      <c r="J541" s="100">
        <f>'เลย '!F94</f>
        <v>247916.03</v>
      </c>
      <c r="K541" s="101">
        <f>SUM('เลย '!AO94)</f>
        <v>444746.48</v>
      </c>
      <c r="L541" s="102">
        <f>'เลย '!AP94</f>
        <v>2370021.9900000002</v>
      </c>
      <c r="M541" s="102">
        <f>'เลย '!AQ94</f>
        <v>2100452.36</v>
      </c>
      <c r="N541" s="98"/>
      <c r="O541" s="98"/>
      <c r="P541" s="98"/>
      <c r="Q541" s="90">
        <f t="shared" si="19"/>
        <v>269569.63000000035</v>
      </c>
      <c r="R541" s="91">
        <f t="shared" si="20"/>
        <v>756.95368572341113</v>
      </c>
    </row>
    <row r="542" spans="1:18" ht="24.6" customHeight="1" x14ac:dyDescent="0.7">
      <c r="A542" s="97">
        <v>12</v>
      </c>
      <c r="B542" s="98" t="s">
        <v>46</v>
      </c>
      <c r="C542" s="98" t="s">
        <v>383</v>
      </c>
      <c r="D542" s="98" t="s">
        <v>109</v>
      </c>
      <c r="E542" s="98" t="s">
        <v>384</v>
      </c>
      <c r="F542" s="98" t="s">
        <v>166</v>
      </c>
      <c r="G542" s="98" t="s">
        <v>759</v>
      </c>
      <c r="H542" s="99">
        <v>3078</v>
      </c>
      <c r="I542" s="97">
        <v>3</v>
      </c>
      <c r="J542" s="100">
        <f>'เลย '!F95</f>
        <v>416571.71</v>
      </c>
      <c r="K542" s="101">
        <f>SUM('เลย '!AO95)</f>
        <v>427734.93000000005</v>
      </c>
      <c r="L542" s="102">
        <f>'เลย '!AP95</f>
        <v>1976693.44</v>
      </c>
      <c r="M542" s="102">
        <f>'เลย '!AQ95</f>
        <v>1937333.62</v>
      </c>
      <c r="N542" s="98"/>
      <c r="O542" s="98"/>
      <c r="P542" s="98"/>
      <c r="Q542" s="90">
        <f t="shared" si="19"/>
        <v>39359.819999999832</v>
      </c>
      <c r="R542" s="91">
        <f t="shared" si="20"/>
        <v>642.20059779077326</v>
      </c>
    </row>
    <row r="543" spans="1:18" ht="24.6" customHeight="1" x14ac:dyDescent="0.7">
      <c r="A543" s="97">
        <v>13</v>
      </c>
      <c r="B543" s="98" t="s">
        <v>46</v>
      </c>
      <c r="C543" s="98" t="s">
        <v>383</v>
      </c>
      <c r="D543" s="98" t="s">
        <v>109</v>
      </c>
      <c r="E543" s="98" t="s">
        <v>384</v>
      </c>
      <c r="F543" s="98" t="s">
        <v>166</v>
      </c>
      <c r="G543" s="98" t="s">
        <v>760</v>
      </c>
      <c r="H543" s="99">
        <v>4356</v>
      </c>
      <c r="I543" s="97">
        <v>3</v>
      </c>
      <c r="J543" s="100">
        <f>'เลย '!F96</f>
        <v>348534.02</v>
      </c>
      <c r="K543" s="101">
        <f>SUM('เลย '!AO96)</f>
        <v>414842.02</v>
      </c>
      <c r="L543" s="102">
        <f>'เลย '!AP96</f>
        <v>1382566.28</v>
      </c>
      <c r="M543" s="102">
        <f>'เลย '!AQ96</f>
        <v>1305917.6400000001</v>
      </c>
      <c r="N543" s="98"/>
      <c r="O543" s="98"/>
      <c r="P543" s="98"/>
      <c r="Q543" s="90">
        <f t="shared" si="19"/>
        <v>76648.639999999898</v>
      </c>
      <c r="R543" s="91">
        <f t="shared" si="20"/>
        <v>317.3935445362718</v>
      </c>
    </row>
    <row r="544" spans="1:18" ht="24.6" customHeight="1" x14ac:dyDescent="0.7">
      <c r="A544" s="97">
        <v>14</v>
      </c>
      <c r="B544" s="98" t="s">
        <v>46</v>
      </c>
      <c r="C544" s="98" t="s">
        <v>383</v>
      </c>
      <c r="D544" s="98" t="s">
        <v>109</v>
      </c>
      <c r="E544" s="98" t="s">
        <v>384</v>
      </c>
      <c r="F544" s="98" t="s">
        <v>166</v>
      </c>
      <c r="G544" s="98" t="s">
        <v>761</v>
      </c>
      <c r="H544" s="99">
        <v>5580</v>
      </c>
      <c r="I544" s="97">
        <v>4</v>
      </c>
      <c r="J544" s="100">
        <f>'เลย '!F97</f>
        <v>112112.77</v>
      </c>
      <c r="K544" s="101">
        <f>SUM('เลย '!AO97)</f>
        <v>119901.59000000001</v>
      </c>
      <c r="L544" s="102">
        <f>'เลย '!AP97</f>
        <v>1955027.42</v>
      </c>
      <c r="M544" s="102">
        <f>'เลย '!AQ97</f>
        <v>1163344.1099999999</v>
      </c>
      <c r="N544" s="98"/>
      <c r="O544" s="98"/>
      <c r="P544" s="98"/>
      <c r="Q544" s="90">
        <f t="shared" si="19"/>
        <v>791683.31</v>
      </c>
      <c r="R544" s="91">
        <f t="shared" si="20"/>
        <v>350.36333691756272</v>
      </c>
    </row>
    <row r="545" spans="1:18" ht="24.6" customHeight="1" x14ac:dyDescent="0.7">
      <c r="A545" s="97">
        <v>15</v>
      </c>
      <c r="B545" s="98" t="s">
        <v>46</v>
      </c>
      <c r="C545" s="98" t="s">
        <v>383</v>
      </c>
      <c r="D545" s="98" t="s">
        <v>109</v>
      </c>
      <c r="E545" s="98" t="s">
        <v>384</v>
      </c>
      <c r="F545" s="98" t="s">
        <v>166</v>
      </c>
      <c r="G545" s="98" t="s">
        <v>762</v>
      </c>
      <c r="H545" s="99">
        <v>4092</v>
      </c>
      <c r="I545" s="97">
        <v>3</v>
      </c>
      <c r="J545" s="100">
        <f>'เลย '!F98</f>
        <v>610746.07999999996</v>
      </c>
      <c r="K545" s="101">
        <f>SUM('เลย '!AO98)</f>
        <v>754045.79999999993</v>
      </c>
      <c r="L545" s="102">
        <f>'เลย '!AP98</f>
        <v>2290145.38</v>
      </c>
      <c r="M545" s="102">
        <f>'เลย '!AQ98</f>
        <v>1724024.18</v>
      </c>
      <c r="N545" s="98"/>
      <c r="O545" s="98"/>
      <c r="P545" s="98"/>
      <c r="Q545" s="90">
        <f t="shared" si="19"/>
        <v>566121.19999999995</v>
      </c>
      <c r="R545" s="91">
        <f t="shared" si="20"/>
        <v>559.66407135874874</v>
      </c>
    </row>
    <row r="546" spans="1:18" ht="24.6" customHeight="1" x14ac:dyDescent="0.7">
      <c r="A546" s="97">
        <v>16</v>
      </c>
      <c r="B546" s="98" t="s">
        <v>46</v>
      </c>
      <c r="C546" s="98" t="s">
        <v>383</v>
      </c>
      <c r="D546" s="98" t="s">
        <v>109</v>
      </c>
      <c r="E546" s="98" t="s">
        <v>384</v>
      </c>
      <c r="F546" s="98" t="s">
        <v>166</v>
      </c>
      <c r="G546" s="98" t="s">
        <v>763</v>
      </c>
      <c r="H546" s="99">
        <v>5915</v>
      </c>
      <c r="I546" s="97">
        <v>4</v>
      </c>
      <c r="J546" s="100">
        <f>'เลย '!F99</f>
        <v>326645.42</v>
      </c>
      <c r="K546" s="101">
        <f>SUM('เลย '!AO99)</f>
        <v>473935.49</v>
      </c>
      <c r="L546" s="102">
        <f>'เลย '!AP99</f>
        <v>4025260.83</v>
      </c>
      <c r="M546" s="102">
        <f>'เลย '!AQ99</f>
        <v>4400714.91</v>
      </c>
      <c r="N546" s="98"/>
      <c r="O546" s="98"/>
      <c r="P546" s="98"/>
      <c r="Q546" s="90">
        <f t="shared" si="19"/>
        <v>-375454.08000000007</v>
      </c>
      <c r="R546" s="91">
        <f t="shared" si="20"/>
        <v>680.51746914623834</v>
      </c>
    </row>
    <row r="547" spans="1:18" ht="24.6" customHeight="1" x14ac:dyDescent="0.7">
      <c r="A547" s="97">
        <v>17</v>
      </c>
      <c r="B547" s="98" t="s">
        <v>46</v>
      </c>
      <c r="C547" s="98" t="s">
        <v>383</v>
      </c>
      <c r="D547" s="98" t="s">
        <v>109</v>
      </c>
      <c r="E547" s="98" t="s">
        <v>384</v>
      </c>
      <c r="F547" s="98" t="s">
        <v>166</v>
      </c>
      <c r="G547" s="98" t="s">
        <v>764</v>
      </c>
      <c r="H547" s="99">
        <v>3232</v>
      </c>
      <c r="I547" s="97">
        <v>3</v>
      </c>
      <c r="J547" s="100">
        <f>'เลย '!F100</f>
        <v>216660.69</v>
      </c>
      <c r="K547" s="101">
        <f>SUM('เลย '!AO100)</f>
        <v>360525.51</v>
      </c>
      <c r="L547" s="102">
        <f>'เลย '!AP100</f>
        <v>1038654.93</v>
      </c>
      <c r="M547" s="102">
        <f>'เลย '!AQ100</f>
        <v>707914.51</v>
      </c>
      <c r="N547" s="98"/>
      <c r="O547" s="98"/>
      <c r="P547" s="98"/>
      <c r="Q547" s="90">
        <f t="shared" si="19"/>
        <v>330740.42000000004</v>
      </c>
      <c r="R547" s="91">
        <f t="shared" si="20"/>
        <v>321.36600556930694</v>
      </c>
    </row>
    <row r="548" spans="1:18" ht="24.6" customHeight="1" x14ac:dyDescent="0.7">
      <c r="A548" s="97">
        <v>18</v>
      </c>
      <c r="B548" s="98" t="s">
        <v>46</v>
      </c>
      <c r="C548" s="98" t="s">
        <v>383</v>
      </c>
      <c r="D548" s="98" t="s">
        <v>109</v>
      </c>
      <c r="E548" s="98" t="s">
        <v>384</v>
      </c>
      <c r="F548" s="98" t="s">
        <v>166</v>
      </c>
      <c r="G548" s="98" t="s">
        <v>765</v>
      </c>
      <c r="H548" s="99">
        <v>4642</v>
      </c>
      <c r="I548" s="97">
        <v>4</v>
      </c>
      <c r="J548" s="100">
        <f>'เลย '!F101</f>
        <v>420309.51</v>
      </c>
      <c r="K548" s="101">
        <f>SUM('เลย '!AO101)</f>
        <v>537869.65</v>
      </c>
      <c r="L548" s="102">
        <f>'เลย '!AP101</f>
        <v>3021365.96</v>
      </c>
      <c r="M548" s="102">
        <f>'เลย '!AQ101</f>
        <v>2363263.75</v>
      </c>
      <c r="N548" s="98"/>
      <c r="O548" s="98"/>
      <c r="P548" s="98"/>
      <c r="Q548" s="90">
        <f t="shared" si="19"/>
        <v>658102.21</v>
      </c>
      <c r="R548" s="91">
        <f t="shared" si="20"/>
        <v>650.87590693666527</v>
      </c>
    </row>
    <row r="549" spans="1:18" s="109" customFormat="1" ht="24.6" customHeight="1" x14ac:dyDescent="0.7">
      <c r="A549" s="103">
        <v>9</v>
      </c>
      <c r="B549" s="104" t="s">
        <v>46</v>
      </c>
      <c r="C549" s="104"/>
      <c r="D549" s="104"/>
      <c r="E549" s="104" t="s">
        <v>63</v>
      </c>
      <c r="F549" s="104"/>
      <c r="G549" s="104" t="s">
        <v>386</v>
      </c>
      <c r="H549" s="110">
        <f>SUM(H531:H548)</f>
        <v>74219</v>
      </c>
      <c r="I549" s="103"/>
      <c r="J549" s="106">
        <f>SUM(J531:J548)</f>
        <v>7353031.1100000003</v>
      </c>
      <c r="K549" s="106">
        <f>SUM(K531:K548)</f>
        <v>11275756.390000001</v>
      </c>
      <c r="L549" s="106">
        <f>SUM(L531:L548)</f>
        <v>39368333.109999999</v>
      </c>
      <c r="M549" s="106">
        <f>SUM(M531:M548)</f>
        <v>34416242.469999999</v>
      </c>
      <c r="N549" s="104">
        <v>17</v>
      </c>
      <c r="O549" s="104">
        <v>17</v>
      </c>
      <c r="P549" s="104">
        <f>N549-O549</f>
        <v>0</v>
      </c>
      <c r="Q549" s="107">
        <f t="shared" si="19"/>
        <v>4952090.6400000006</v>
      </c>
      <c r="R549" s="108">
        <f>L549/H549</f>
        <v>530.43470149153177</v>
      </c>
    </row>
    <row r="550" spans="1:18" ht="24.6" customHeight="1" x14ac:dyDescent="0.7">
      <c r="A550" s="97">
        <v>1</v>
      </c>
      <c r="B550" s="98" t="s">
        <v>46</v>
      </c>
      <c r="C550" s="98" t="s">
        <v>387</v>
      </c>
      <c r="D550" s="98" t="s">
        <v>114</v>
      </c>
      <c r="E550" s="98" t="s">
        <v>388</v>
      </c>
      <c r="F550" s="98" t="s">
        <v>196</v>
      </c>
      <c r="G550" s="98" t="s">
        <v>389</v>
      </c>
      <c r="H550" s="99"/>
      <c r="I550" s="97"/>
      <c r="J550" s="100"/>
      <c r="K550" s="101"/>
      <c r="L550" s="102"/>
      <c r="M550" s="102"/>
      <c r="N550" s="98"/>
      <c r="O550" s="98"/>
      <c r="P550" s="98"/>
    </row>
    <row r="551" spans="1:18" ht="24.6" customHeight="1" x14ac:dyDescent="0.7">
      <c r="A551" s="97">
        <v>2</v>
      </c>
      <c r="B551" s="98" t="s">
        <v>46</v>
      </c>
      <c r="C551" s="98" t="s">
        <v>387</v>
      </c>
      <c r="D551" s="98" t="s">
        <v>114</v>
      </c>
      <c r="E551" s="98" t="s">
        <v>388</v>
      </c>
      <c r="F551" s="98" t="s">
        <v>166</v>
      </c>
      <c r="G551" s="98" t="s">
        <v>766</v>
      </c>
      <c r="H551" s="99">
        <v>2514</v>
      </c>
      <c r="I551" s="97">
        <v>2</v>
      </c>
      <c r="J551" s="100">
        <f>'เลย '!F102</f>
        <v>635423.91</v>
      </c>
      <c r="K551" s="101">
        <f>SUM('เลย '!AO102)</f>
        <v>749352.65</v>
      </c>
      <c r="L551" s="102">
        <f>'เลย '!AP102</f>
        <v>2090522.8900000001</v>
      </c>
      <c r="M551" s="102">
        <f>'เลย '!AQ102</f>
        <v>1913617.9500000002</v>
      </c>
      <c r="N551" s="98"/>
      <c r="O551" s="98"/>
      <c r="P551" s="98"/>
      <c r="Q551" s="90">
        <f t="shared" si="19"/>
        <v>176904.93999999994</v>
      </c>
      <c r="R551" s="91">
        <f t="shared" si="20"/>
        <v>831.55246221161497</v>
      </c>
    </row>
    <row r="552" spans="1:18" ht="24.6" customHeight="1" x14ac:dyDescent="0.7">
      <c r="A552" s="97">
        <v>3</v>
      </c>
      <c r="B552" s="98" t="s">
        <v>46</v>
      </c>
      <c r="C552" s="98" t="s">
        <v>387</v>
      </c>
      <c r="D552" s="98" t="s">
        <v>114</v>
      </c>
      <c r="E552" s="98" t="s">
        <v>388</v>
      </c>
      <c r="F552" s="98" t="s">
        <v>166</v>
      </c>
      <c r="G552" s="98" t="s">
        <v>767</v>
      </c>
      <c r="H552" s="99">
        <v>5396</v>
      </c>
      <c r="I552" s="97">
        <v>4</v>
      </c>
      <c r="J552" s="100">
        <f>'เลย '!F103</f>
        <v>569592.76</v>
      </c>
      <c r="K552" s="101">
        <f>SUM('เลย '!AO103)</f>
        <v>640370.68999999994</v>
      </c>
      <c r="L552" s="102">
        <f>'เลย '!AP103</f>
        <v>2107719.7000000002</v>
      </c>
      <c r="M552" s="102">
        <f>'เลย '!AQ103</f>
        <v>2128873</v>
      </c>
      <c r="N552" s="98"/>
      <c r="O552" s="98"/>
      <c r="P552" s="98"/>
      <c r="Q552" s="90">
        <f t="shared" si="19"/>
        <v>-21153.299999999814</v>
      </c>
      <c r="R552" s="91">
        <f t="shared" si="20"/>
        <v>390.60780207561157</v>
      </c>
    </row>
    <row r="553" spans="1:18" ht="24.6" customHeight="1" x14ac:dyDescent="0.7">
      <c r="A553" s="97">
        <v>4</v>
      </c>
      <c r="B553" s="98" t="s">
        <v>46</v>
      </c>
      <c r="C553" s="98" t="s">
        <v>387</v>
      </c>
      <c r="D553" s="98" t="s">
        <v>114</v>
      </c>
      <c r="E553" s="98" t="s">
        <v>388</v>
      </c>
      <c r="F553" s="98" t="s">
        <v>166</v>
      </c>
      <c r="G553" s="98" t="s">
        <v>768</v>
      </c>
      <c r="H553" s="99">
        <v>2862</v>
      </c>
      <c r="I553" s="97">
        <v>2</v>
      </c>
      <c r="J553" s="100">
        <f>'เลย '!F104</f>
        <v>27550.65</v>
      </c>
      <c r="K553" s="101">
        <f>SUM('เลย '!AO104)</f>
        <v>71556.680000000008</v>
      </c>
      <c r="L553" s="102">
        <f>'เลย '!AP104</f>
        <v>2340435.2000000002</v>
      </c>
      <c r="M553" s="102">
        <f>'เลย '!AQ104</f>
        <v>3113799.14</v>
      </c>
      <c r="N553" s="98"/>
      <c r="O553" s="98"/>
      <c r="P553" s="98"/>
      <c r="Q553" s="90">
        <f t="shared" si="19"/>
        <v>-773363.94</v>
      </c>
      <c r="R553" s="91">
        <f t="shared" si="20"/>
        <v>817.76212438853952</v>
      </c>
    </row>
    <row r="554" spans="1:18" ht="24.6" customHeight="1" x14ac:dyDescent="0.7">
      <c r="A554" s="97">
        <v>5</v>
      </c>
      <c r="B554" s="98" t="s">
        <v>46</v>
      </c>
      <c r="C554" s="98" t="s">
        <v>387</v>
      </c>
      <c r="D554" s="98" t="s">
        <v>114</v>
      </c>
      <c r="E554" s="98" t="s">
        <v>388</v>
      </c>
      <c r="F554" s="98" t="s">
        <v>166</v>
      </c>
      <c r="G554" s="98" t="s">
        <v>769</v>
      </c>
      <c r="H554" s="99">
        <v>3194</v>
      </c>
      <c r="I554" s="97">
        <v>3</v>
      </c>
      <c r="J554" s="100">
        <f>'เลย '!F105</f>
        <v>200546</v>
      </c>
      <c r="K554" s="230">
        <f>SUM('เลย '!AO105)</f>
        <v>339071.28</v>
      </c>
      <c r="L554" s="102">
        <f>'เลย '!AP105</f>
        <v>2128219.3200000003</v>
      </c>
      <c r="M554" s="102">
        <f>'เลย '!AQ105</f>
        <v>2171622.7999999998</v>
      </c>
      <c r="N554" s="98"/>
      <c r="O554" s="98"/>
      <c r="P554" s="98"/>
      <c r="Q554" s="90">
        <f t="shared" si="19"/>
        <v>-43403.479999999516</v>
      </c>
      <c r="R554" s="91">
        <f t="shared" si="20"/>
        <v>666.31788353162187</v>
      </c>
    </row>
    <row r="555" spans="1:18" ht="24.6" customHeight="1" x14ac:dyDescent="0.7">
      <c r="A555" s="97">
        <v>6</v>
      </c>
      <c r="B555" s="98" t="s">
        <v>46</v>
      </c>
      <c r="C555" s="98" t="s">
        <v>387</v>
      </c>
      <c r="D555" s="98" t="s">
        <v>114</v>
      </c>
      <c r="E555" s="98" t="s">
        <v>388</v>
      </c>
      <c r="F555" s="98" t="s">
        <v>166</v>
      </c>
      <c r="G555" s="98" t="s">
        <v>770</v>
      </c>
      <c r="H555" s="99">
        <v>4181</v>
      </c>
      <c r="I555" s="97">
        <v>3</v>
      </c>
      <c r="J555" s="100">
        <f>'เลย '!F106</f>
        <v>125173.91</v>
      </c>
      <c r="K555" s="101">
        <f>SUM('เลย '!AO106)</f>
        <v>210193.66000000003</v>
      </c>
      <c r="L555" s="102">
        <f>'เลย '!AP106</f>
        <v>2094770.47</v>
      </c>
      <c r="M555" s="102">
        <f>'เลย '!AQ106</f>
        <v>2059408</v>
      </c>
      <c r="N555" s="98"/>
      <c r="O555" s="98"/>
      <c r="P555" s="98"/>
      <c r="Q555" s="90">
        <f t="shared" si="19"/>
        <v>35362.469999999972</v>
      </c>
      <c r="R555" s="91">
        <f t="shared" si="20"/>
        <v>501.0213991867974</v>
      </c>
    </row>
    <row r="556" spans="1:18" s="109" customFormat="1" ht="24.6" customHeight="1" x14ac:dyDescent="0.7">
      <c r="A556" s="103">
        <v>10</v>
      </c>
      <c r="B556" s="104" t="s">
        <v>46</v>
      </c>
      <c r="C556" s="104"/>
      <c r="D556" s="104"/>
      <c r="E556" s="104" t="s">
        <v>63</v>
      </c>
      <c r="F556" s="104"/>
      <c r="G556" s="104" t="s">
        <v>390</v>
      </c>
      <c r="H556" s="110">
        <f>SUM(H550:H555)</f>
        <v>18147</v>
      </c>
      <c r="I556" s="103"/>
      <c r="J556" s="106">
        <f>SUM(J550:J555)</f>
        <v>1558287.2299999997</v>
      </c>
      <c r="K556" s="106">
        <f>SUM(K550:K555)</f>
        <v>2010544.96</v>
      </c>
      <c r="L556" s="106">
        <f>SUM(L550:L555)</f>
        <v>10761667.58</v>
      </c>
      <c r="M556" s="106">
        <f>SUM(M550:M555)</f>
        <v>11387320.890000001</v>
      </c>
      <c r="N556" s="104">
        <v>5</v>
      </c>
      <c r="O556" s="104">
        <v>5</v>
      </c>
      <c r="P556" s="104">
        <f>N556-O556</f>
        <v>0</v>
      </c>
      <c r="Q556" s="107">
        <f t="shared" si="19"/>
        <v>-625653.31000000052</v>
      </c>
      <c r="R556" s="108">
        <f>L556/H556</f>
        <v>593.02736430263951</v>
      </c>
    </row>
    <row r="557" spans="1:18" ht="24.6" customHeight="1" x14ac:dyDescent="0.7">
      <c r="A557" s="97">
        <v>1</v>
      </c>
      <c r="B557" s="98" t="s">
        <v>46</v>
      </c>
      <c r="C557" s="98" t="s">
        <v>391</v>
      </c>
      <c r="D557" s="98" t="s">
        <v>119</v>
      </c>
      <c r="E557" s="98" t="s">
        <v>392</v>
      </c>
      <c r="F557" s="98" t="s">
        <v>196</v>
      </c>
      <c r="G557" s="98" t="s">
        <v>393</v>
      </c>
      <c r="H557" s="99"/>
      <c r="I557" s="97"/>
      <c r="J557" s="100"/>
      <c r="K557" s="101"/>
      <c r="L557" s="102"/>
      <c r="M557" s="102"/>
      <c r="N557" s="98"/>
      <c r="O557" s="98"/>
      <c r="P557" s="98"/>
    </row>
    <row r="558" spans="1:18" ht="24.6" customHeight="1" x14ac:dyDescent="0.7">
      <c r="A558" s="97">
        <v>2</v>
      </c>
      <c r="B558" s="98" t="s">
        <v>46</v>
      </c>
      <c r="C558" s="98" t="s">
        <v>391</v>
      </c>
      <c r="D558" s="98" t="s">
        <v>119</v>
      </c>
      <c r="E558" s="98" t="s">
        <v>392</v>
      </c>
      <c r="F558" s="98" t="s">
        <v>166</v>
      </c>
      <c r="G558" s="98" t="s">
        <v>771</v>
      </c>
      <c r="H558" s="99">
        <v>4592</v>
      </c>
      <c r="I558" s="97">
        <v>4</v>
      </c>
      <c r="J558" s="100">
        <f>'เลย '!F107</f>
        <v>680812.81</v>
      </c>
      <c r="K558" s="101">
        <f>SUM('เลย '!AO107)</f>
        <v>820499.60000000009</v>
      </c>
      <c r="L558" s="102">
        <f>'เลย '!AP107</f>
        <v>3429189.64</v>
      </c>
      <c r="M558" s="102">
        <f>'เลย '!AQ107</f>
        <v>2988582.2800000003</v>
      </c>
      <c r="N558" s="98"/>
      <c r="O558" s="98"/>
      <c r="P558" s="98"/>
      <c r="Q558" s="90">
        <f t="shared" si="19"/>
        <v>440607.35999999987</v>
      </c>
      <c r="R558" s="91">
        <f t="shared" si="20"/>
        <v>746.7747473867596</v>
      </c>
    </row>
    <row r="559" spans="1:18" ht="24.6" customHeight="1" x14ac:dyDescent="0.7">
      <c r="A559" s="97">
        <v>3</v>
      </c>
      <c r="B559" s="98" t="s">
        <v>46</v>
      </c>
      <c r="C559" s="98" t="s">
        <v>391</v>
      </c>
      <c r="D559" s="98" t="s">
        <v>119</v>
      </c>
      <c r="E559" s="98" t="s">
        <v>392</v>
      </c>
      <c r="F559" s="98" t="s">
        <v>166</v>
      </c>
      <c r="G559" s="98" t="s">
        <v>772</v>
      </c>
      <c r="H559" s="99">
        <v>1410</v>
      </c>
      <c r="I559" s="97">
        <v>1</v>
      </c>
      <c r="J559" s="100">
        <f>'เลย '!F108</f>
        <v>353811.48</v>
      </c>
      <c r="K559" s="101">
        <f>SUM('เลย '!AO108)</f>
        <v>367477.57999999996</v>
      </c>
      <c r="L559" s="102">
        <f>'เลย '!AP108</f>
        <v>1879282.73</v>
      </c>
      <c r="M559" s="102">
        <f>'เลย '!AQ108</f>
        <v>1830094.23</v>
      </c>
      <c r="N559" s="98"/>
      <c r="O559" s="98"/>
      <c r="P559" s="98"/>
      <c r="Q559" s="90">
        <f t="shared" si="19"/>
        <v>49188.5</v>
      </c>
      <c r="R559" s="91">
        <f>L559/H559</f>
        <v>1332.8246312056738</v>
      </c>
    </row>
    <row r="560" spans="1:18" ht="24.6" customHeight="1" x14ac:dyDescent="0.7">
      <c r="A560" s="97">
        <v>4</v>
      </c>
      <c r="B560" s="98" t="s">
        <v>46</v>
      </c>
      <c r="C560" s="98" t="s">
        <v>391</v>
      </c>
      <c r="D560" s="98" t="s">
        <v>119</v>
      </c>
      <c r="E560" s="98" t="s">
        <v>392</v>
      </c>
      <c r="F560" s="98" t="s">
        <v>166</v>
      </c>
      <c r="G560" s="98" t="s">
        <v>773</v>
      </c>
      <c r="H560" s="99">
        <v>4166</v>
      </c>
      <c r="I560" s="97">
        <v>3</v>
      </c>
      <c r="J560" s="100">
        <f>'เลย '!F109</f>
        <v>714388.61</v>
      </c>
      <c r="K560" s="101">
        <f>SUM('เลย '!AO109)</f>
        <v>784586.82000000007</v>
      </c>
      <c r="L560" s="102">
        <f>'เลย '!AP109</f>
        <v>3063444.64</v>
      </c>
      <c r="M560" s="102">
        <f>'เลย '!AQ109</f>
        <v>2864808.1</v>
      </c>
      <c r="N560" s="98"/>
      <c r="O560" s="98"/>
      <c r="P560" s="98"/>
      <c r="Q560" s="90">
        <f t="shared" si="19"/>
        <v>198636.54000000004</v>
      </c>
      <c r="R560" s="91">
        <f t="shared" si="20"/>
        <v>735.34436869899184</v>
      </c>
    </row>
    <row r="561" spans="1:18" ht="24.6" customHeight="1" x14ac:dyDescent="0.7">
      <c r="A561" s="97">
        <v>5</v>
      </c>
      <c r="B561" s="98" t="s">
        <v>46</v>
      </c>
      <c r="C561" s="98" t="s">
        <v>391</v>
      </c>
      <c r="D561" s="98" t="s">
        <v>119</v>
      </c>
      <c r="E561" s="98" t="s">
        <v>392</v>
      </c>
      <c r="F561" s="98" t="s">
        <v>166</v>
      </c>
      <c r="G561" s="98" t="s">
        <v>774</v>
      </c>
      <c r="H561" s="99">
        <v>3743</v>
      </c>
      <c r="I561" s="97">
        <v>3</v>
      </c>
      <c r="J561" s="100">
        <f>'เลย '!F110</f>
        <v>514512.66</v>
      </c>
      <c r="K561" s="101">
        <f>SUM('เลย '!AO110)</f>
        <v>514863.02</v>
      </c>
      <c r="L561" s="102">
        <f>'เลย '!AP110</f>
        <v>2577961.33</v>
      </c>
      <c r="M561" s="102">
        <f>'เลย '!AQ110</f>
        <v>2628723.35</v>
      </c>
      <c r="N561" s="98"/>
      <c r="O561" s="98"/>
      <c r="P561" s="98"/>
      <c r="Q561" s="90">
        <f t="shared" si="19"/>
        <v>-50762.020000000019</v>
      </c>
      <c r="R561" s="91">
        <f t="shared" si="20"/>
        <v>688.74200641196899</v>
      </c>
    </row>
    <row r="562" spans="1:18" ht="24.6" customHeight="1" x14ac:dyDescent="0.7">
      <c r="A562" s="97">
        <v>6</v>
      </c>
      <c r="B562" s="98" t="s">
        <v>46</v>
      </c>
      <c r="C562" s="98" t="s">
        <v>391</v>
      </c>
      <c r="D562" s="98" t="s">
        <v>119</v>
      </c>
      <c r="E562" s="98" t="s">
        <v>392</v>
      </c>
      <c r="F562" s="98" t="s">
        <v>166</v>
      </c>
      <c r="G562" s="98" t="s">
        <v>775</v>
      </c>
      <c r="H562" s="99">
        <v>1729</v>
      </c>
      <c r="I562" s="97">
        <v>2</v>
      </c>
      <c r="J562" s="100">
        <f>'เลย '!F111</f>
        <v>220498.15</v>
      </c>
      <c r="K562" s="101">
        <f>SUM('เลย '!AO111)</f>
        <v>247243.19</v>
      </c>
      <c r="L562" s="102">
        <f>'เลย '!AP111</f>
        <v>1280288.21</v>
      </c>
      <c r="M562" s="102">
        <f>'เลย '!AQ111</f>
        <v>1310078.56</v>
      </c>
      <c r="N562" s="98"/>
      <c r="O562" s="98"/>
      <c r="P562" s="98"/>
      <c r="Q562" s="90">
        <f t="shared" si="19"/>
        <v>-29790.350000000093</v>
      </c>
      <c r="R562" s="91">
        <f t="shared" si="20"/>
        <v>740.47901098901093</v>
      </c>
    </row>
    <row r="563" spans="1:18" s="109" customFormat="1" ht="24.6" customHeight="1" x14ac:dyDescent="0.7">
      <c r="A563" s="103">
        <v>11</v>
      </c>
      <c r="B563" s="104" t="s">
        <v>46</v>
      </c>
      <c r="C563" s="104"/>
      <c r="D563" s="104"/>
      <c r="E563" s="104" t="s">
        <v>63</v>
      </c>
      <c r="F563" s="104"/>
      <c r="G563" s="104" t="s">
        <v>394</v>
      </c>
      <c r="H563" s="110">
        <f>SUM(H557:H562)</f>
        <v>15640</v>
      </c>
      <c r="I563" s="103"/>
      <c r="J563" s="106">
        <f>SUM(J557:J562)</f>
        <v>2484023.71</v>
      </c>
      <c r="K563" s="106">
        <f>SUM(K557:K562)</f>
        <v>2734670.2100000004</v>
      </c>
      <c r="L563" s="106">
        <f>SUM(L557:L562)</f>
        <v>12230166.550000001</v>
      </c>
      <c r="M563" s="106">
        <f>SUM(M557:M562)</f>
        <v>11622286.52</v>
      </c>
      <c r="N563" s="104">
        <v>5</v>
      </c>
      <c r="O563" s="104">
        <v>5</v>
      </c>
      <c r="P563" s="104">
        <f>N563-O563</f>
        <v>0</v>
      </c>
      <c r="Q563" s="107">
        <f t="shared" si="19"/>
        <v>607880.03000000119</v>
      </c>
      <c r="R563" s="108">
        <f>L563/H563</f>
        <v>781.9799584398977</v>
      </c>
    </row>
    <row r="564" spans="1:18" ht="24.6" customHeight="1" x14ac:dyDescent="0.7">
      <c r="A564" s="97">
        <v>1</v>
      </c>
      <c r="B564" s="98" t="s">
        <v>46</v>
      </c>
      <c r="C564" s="98" t="s">
        <v>395</v>
      </c>
      <c r="D564" s="98" t="s">
        <v>123</v>
      </c>
      <c r="E564" s="98" t="s">
        <v>396</v>
      </c>
      <c r="F564" s="98" t="s">
        <v>196</v>
      </c>
      <c r="G564" s="98" t="s">
        <v>397</v>
      </c>
      <c r="H564" s="99"/>
      <c r="I564" s="97"/>
      <c r="J564" s="100"/>
      <c r="K564" s="101"/>
      <c r="L564" s="102"/>
      <c r="M564" s="102"/>
      <c r="N564" s="98"/>
      <c r="O564" s="98"/>
      <c r="P564" s="98"/>
    </row>
    <row r="565" spans="1:18" ht="24.6" customHeight="1" x14ac:dyDescent="0.7">
      <c r="A565" s="97">
        <v>2</v>
      </c>
      <c r="B565" s="98" t="s">
        <v>46</v>
      </c>
      <c r="C565" s="98" t="s">
        <v>395</v>
      </c>
      <c r="D565" s="98" t="s">
        <v>123</v>
      </c>
      <c r="E565" s="98" t="s">
        <v>396</v>
      </c>
      <c r="F565" s="98" t="s">
        <v>166</v>
      </c>
      <c r="G565" s="98" t="s">
        <v>776</v>
      </c>
      <c r="H565" s="99">
        <v>5248</v>
      </c>
      <c r="I565" s="97">
        <v>4</v>
      </c>
      <c r="J565" s="100">
        <f>'เลย '!F112</f>
        <v>610605.53</v>
      </c>
      <c r="K565" s="101">
        <f>SUM('เลย '!AO112)</f>
        <v>177457.77000000008</v>
      </c>
      <c r="L565" s="102">
        <f>'เลย '!AP112</f>
        <v>4939826.08</v>
      </c>
      <c r="M565" s="102">
        <f>'เลย '!AQ112</f>
        <v>4098210.2099999995</v>
      </c>
      <c r="N565" s="98"/>
      <c r="O565" s="98"/>
      <c r="P565" s="98"/>
      <c r="Q565" s="90">
        <f t="shared" si="19"/>
        <v>841615.87000000058</v>
      </c>
      <c r="R565" s="91">
        <f t="shared" si="20"/>
        <v>941.27783536585366</v>
      </c>
    </row>
    <row r="566" spans="1:18" ht="24.6" customHeight="1" x14ac:dyDescent="0.7">
      <c r="A566" s="97">
        <v>3</v>
      </c>
      <c r="B566" s="98" t="s">
        <v>46</v>
      </c>
      <c r="C566" s="98" t="s">
        <v>395</v>
      </c>
      <c r="D566" s="98" t="s">
        <v>123</v>
      </c>
      <c r="E566" s="98" t="s">
        <v>396</v>
      </c>
      <c r="F566" s="98" t="s">
        <v>166</v>
      </c>
      <c r="G566" s="98" t="s">
        <v>777</v>
      </c>
      <c r="H566" s="99">
        <v>5149</v>
      </c>
      <c r="I566" s="97">
        <v>4</v>
      </c>
      <c r="J566" s="100">
        <f>'เลย '!F113</f>
        <v>1308860.28</v>
      </c>
      <c r="K566" s="101">
        <f>SUM('เลย '!AO113)</f>
        <v>711237.78</v>
      </c>
      <c r="L566" s="102">
        <f>'เลย '!AP113</f>
        <v>129292.83</v>
      </c>
      <c r="M566" s="102">
        <f>'เลย '!AQ113</f>
        <v>117937.39000000001</v>
      </c>
      <c r="N566" s="98"/>
      <c r="O566" s="98"/>
      <c r="P566" s="98"/>
      <c r="Q566" s="90">
        <f t="shared" si="19"/>
        <v>11355.439999999988</v>
      </c>
      <c r="R566" s="91">
        <f t="shared" si="20"/>
        <v>25.110279665954554</v>
      </c>
    </row>
    <row r="567" spans="1:18" ht="24.6" customHeight="1" x14ac:dyDescent="0.7">
      <c r="A567" s="97">
        <v>4</v>
      </c>
      <c r="B567" s="98" t="s">
        <v>46</v>
      </c>
      <c r="C567" s="98" t="s">
        <v>395</v>
      </c>
      <c r="D567" s="98" t="s">
        <v>123</v>
      </c>
      <c r="E567" s="98" t="s">
        <v>396</v>
      </c>
      <c r="F567" s="98" t="s">
        <v>166</v>
      </c>
      <c r="G567" s="98" t="s">
        <v>778</v>
      </c>
      <c r="H567" s="99">
        <v>2799</v>
      </c>
      <c r="I567" s="97">
        <v>2</v>
      </c>
      <c r="J567" s="100">
        <f>'เลย '!F114</f>
        <v>142278.97</v>
      </c>
      <c r="K567" s="101">
        <f>SUM('เลย '!AO114)</f>
        <v>176513.97</v>
      </c>
      <c r="L567" s="102">
        <f>'เลย '!AP114</f>
        <v>1672052.48</v>
      </c>
      <c r="M567" s="102">
        <f>'เลย '!AQ114</f>
        <v>1732090.0999999999</v>
      </c>
      <c r="N567" s="98"/>
      <c r="O567" s="98"/>
      <c r="P567" s="98"/>
      <c r="Q567" s="90">
        <f t="shared" si="19"/>
        <v>-60037.619999999879</v>
      </c>
      <c r="R567" s="91">
        <f t="shared" si="20"/>
        <v>597.37494819578421</v>
      </c>
    </row>
    <row r="568" spans="1:18" ht="24.6" customHeight="1" x14ac:dyDescent="0.7">
      <c r="A568" s="97">
        <v>5</v>
      </c>
      <c r="B568" s="98" t="s">
        <v>46</v>
      </c>
      <c r="C568" s="98" t="s">
        <v>395</v>
      </c>
      <c r="D568" s="98" t="s">
        <v>123</v>
      </c>
      <c r="E568" s="98" t="s">
        <v>396</v>
      </c>
      <c r="F568" s="98" t="s">
        <v>166</v>
      </c>
      <c r="G568" s="98" t="s">
        <v>779</v>
      </c>
      <c r="H568" s="99">
        <v>4310</v>
      </c>
      <c r="I568" s="97">
        <v>3</v>
      </c>
      <c r="J568" s="100">
        <f>'เลย '!F115</f>
        <v>503091.07</v>
      </c>
      <c r="K568" s="101">
        <f>SUM('เลย '!AO115)</f>
        <v>-296939.45999999996</v>
      </c>
      <c r="L568" s="102">
        <f>'เลย '!AP115</f>
        <v>3164783.99</v>
      </c>
      <c r="M568" s="102">
        <f>'เลย '!AQ115</f>
        <v>3520032.38</v>
      </c>
      <c r="N568" s="98"/>
      <c r="O568" s="98"/>
      <c r="P568" s="98"/>
      <c r="Q568" s="90">
        <f t="shared" si="19"/>
        <v>-355248.38999999966</v>
      </c>
      <c r="R568" s="91">
        <f t="shared" si="20"/>
        <v>734.28862877030167</v>
      </c>
    </row>
    <row r="569" spans="1:18" ht="24.6" customHeight="1" x14ac:dyDescent="0.7">
      <c r="A569" s="97">
        <v>6</v>
      </c>
      <c r="B569" s="98" t="s">
        <v>46</v>
      </c>
      <c r="C569" s="98" t="s">
        <v>395</v>
      </c>
      <c r="D569" s="98" t="s">
        <v>123</v>
      </c>
      <c r="E569" s="98" t="s">
        <v>396</v>
      </c>
      <c r="F569" s="98" t="s">
        <v>166</v>
      </c>
      <c r="G569" s="98" t="s">
        <v>780</v>
      </c>
      <c r="H569" s="99">
        <v>1491</v>
      </c>
      <c r="I569" s="97">
        <v>1</v>
      </c>
      <c r="J569" s="100">
        <f>'เลย '!F116</f>
        <v>403433.51</v>
      </c>
      <c r="K569" s="101">
        <f>SUM('เลย '!AO116)</f>
        <v>405940.12</v>
      </c>
      <c r="L569" s="102">
        <f>'เลย '!AP116</f>
        <v>713369.56</v>
      </c>
      <c r="M569" s="102">
        <f>'เลย '!AQ116</f>
        <v>558537.97</v>
      </c>
      <c r="N569" s="98"/>
      <c r="O569" s="98"/>
      <c r="P569" s="98"/>
      <c r="Q569" s="90">
        <f t="shared" si="19"/>
        <v>154831.59000000008</v>
      </c>
      <c r="R569" s="91">
        <f t="shared" si="20"/>
        <v>478.45040912139507</v>
      </c>
    </row>
    <row r="570" spans="1:18" ht="24.6" customHeight="1" x14ac:dyDescent="0.7">
      <c r="A570" s="97">
        <v>7</v>
      </c>
      <c r="B570" s="98" t="s">
        <v>46</v>
      </c>
      <c r="C570" s="98" t="s">
        <v>395</v>
      </c>
      <c r="D570" s="98" t="s">
        <v>123</v>
      </c>
      <c r="E570" s="98" t="s">
        <v>396</v>
      </c>
      <c r="F570" s="98" t="s">
        <v>166</v>
      </c>
      <c r="G570" s="98" t="s">
        <v>781</v>
      </c>
      <c r="H570" s="99">
        <v>4741</v>
      </c>
      <c r="I570" s="97">
        <v>4</v>
      </c>
      <c r="J570" s="100">
        <f>'เลย '!F117</f>
        <v>262165.51</v>
      </c>
      <c r="K570" s="101">
        <f>SUM('เลย '!AO117)</f>
        <v>97085.68</v>
      </c>
      <c r="L570" s="102">
        <f>'เลย '!AP117</f>
        <v>4405962.82</v>
      </c>
      <c r="M570" s="102">
        <f>'เลย '!AQ117</f>
        <v>3177147.1</v>
      </c>
      <c r="N570" s="98"/>
      <c r="O570" s="98"/>
      <c r="P570" s="98"/>
      <c r="Q570" s="90">
        <f t="shared" si="19"/>
        <v>1228815.7200000002</v>
      </c>
      <c r="R570" s="91">
        <f t="shared" si="20"/>
        <v>929.33195950221477</v>
      </c>
    </row>
    <row r="571" spans="1:18" s="109" customFormat="1" ht="24.6" customHeight="1" x14ac:dyDescent="0.7">
      <c r="A571" s="103">
        <v>12</v>
      </c>
      <c r="B571" s="104" t="s">
        <v>46</v>
      </c>
      <c r="C571" s="104"/>
      <c r="D571" s="104"/>
      <c r="E571" s="104" t="s">
        <v>63</v>
      </c>
      <c r="F571" s="104"/>
      <c r="G571" s="104" t="s">
        <v>398</v>
      </c>
      <c r="H571" s="110">
        <f>SUM(H564:H570)</f>
        <v>23738</v>
      </c>
      <c r="I571" s="103"/>
      <c r="J571" s="106">
        <f>SUM(J564:J570)</f>
        <v>3230434.87</v>
      </c>
      <c r="K571" s="106">
        <f>SUM(K564:K570)</f>
        <v>1271295.8600000001</v>
      </c>
      <c r="L571" s="106">
        <f>SUM(L564:L570)</f>
        <v>15025287.760000002</v>
      </c>
      <c r="M571" s="106">
        <f>SUM(M564:M570)</f>
        <v>13203955.149999999</v>
      </c>
      <c r="N571" s="104">
        <v>6</v>
      </c>
      <c r="O571" s="104">
        <v>6</v>
      </c>
      <c r="P571" s="104">
        <f>N571-O571</f>
        <v>0</v>
      </c>
      <c r="Q571" s="107">
        <f t="shared" si="19"/>
        <v>1821332.6100000031</v>
      </c>
      <c r="R571" s="108">
        <f>L571/H571</f>
        <v>632.96350829893004</v>
      </c>
    </row>
    <row r="572" spans="1:18" ht="24.6" customHeight="1" x14ac:dyDescent="0.7">
      <c r="A572" s="97">
        <v>1</v>
      </c>
      <c r="B572" s="98" t="s">
        <v>46</v>
      </c>
      <c r="C572" s="98" t="s">
        <v>399</v>
      </c>
      <c r="D572" s="98" t="s">
        <v>130</v>
      </c>
      <c r="E572" s="98" t="s">
        <v>400</v>
      </c>
      <c r="F572" s="98" t="s">
        <v>196</v>
      </c>
      <c r="G572" s="98" t="s">
        <v>401</v>
      </c>
      <c r="H572" s="99"/>
      <c r="I572" s="97"/>
      <c r="J572" s="100"/>
      <c r="K572" s="101"/>
      <c r="L572" s="102"/>
      <c r="M572" s="102"/>
      <c r="N572" s="98"/>
      <c r="O572" s="98"/>
      <c r="P572" s="98"/>
    </row>
    <row r="573" spans="1:18" ht="24.6" customHeight="1" x14ac:dyDescent="0.7">
      <c r="A573" s="97">
        <v>2</v>
      </c>
      <c r="B573" s="98" t="s">
        <v>46</v>
      </c>
      <c r="C573" s="98" t="s">
        <v>399</v>
      </c>
      <c r="D573" s="98" t="s">
        <v>130</v>
      </c>
      <c r="E573" s="98" t="s">
        <v>400</v>
      </c>
      <c r="F573" s="98" t="s">
        <v>166</v>
      </c>
      <c r="G573" s="98" t="s">
        <v>782</v>
      </c>
      <c r="H573" s="99">
        <v>3544</v>
      </c>
      <c r="I573" s="97">
        <v>3</v>
      </c>
      <c r="J573" s="100">
        <f>'เลย '!F118</f>
        <v>1058493.8999999999</v>
      </c>
      <c r="K573" s="101">
        <f>SUM('เลย '!AO118)</f>
        <v>1084710.5499999998</v>
      </c>
      <c r="L573" s="102">
        <f>'เลย '!AP118</f>
        <v>1931754</v>
      </c>
      <c r="M573" s="102">
        <f>'เลย '!AQ118</f>
        <v>1467175.0200000003</v>
      </c>
      <c r="N573" s="98"/>
      <c r="O573" s="98"/>
      <c r="P573" s="98"/>
      <c r="Q573" s="90">
        <f t="shared" si="19"/>
        <v>464578.97999999975</v>
      </c>
      <c r="R573" s="91">
        <f t="shared" si="20"/>
        <v>545.07731376975164</v>
      </c>
    </row>
    <row r="574" spans="1:18" ht="24.6" customHeight="1" x14ac:dyDescent="0.7">
      <c r="A574" s="97">
        <v>3</v>
      </c>
      <c r="B574" s="98" t="s">
        <v>46</v>
      </c>
      <c r="C574" s="98" t="s">
        <v>399</v>
      </c>
      <c r="D574" s="98" t="s">
        <v>130</v>
      </c>
      <c r="E574" s="98" t="s">
        <v>400</v>
      </c>
      <c r="F574" s="98" t="s">
        <v>166</v>
      </c>
      <c r="G574" s="98" t="s">
        <v>783</v>
      </c>
      <c r="H574" s="99">
        <v>3372</v>
      </c>
      <c r="I574" s="97">
        <v>3</v>
      </c>
      <c r="J574" s="100">
        <f>'เลย '!F119</f>
        <v>1369948.47</v>
      </c>
      <c r="K574" s="101">
        <f>SUM('เลย '!AO119)</f>
        <v>1511552.21</v>
      </c>
      <c r="L574" s="102">
        <f>'เลย '!AP119</f>
        <v>2781846.08</v>
      </c>
      <c r="M574" s="102">
        <f>'เลย '!AQ119</f>
        <v>2278932.15</v>
      </c>
      <c r="N574" s="98"/>
      <c r="O574" s="98"/>
      <c r="P574" s="98"/>
      <c r="Q574" s="90">
        <f t="shared" si="19"/>
        <v>502913.93000000017</v>
      </c>
      <c r="R574" s="91">
        <f t="shared" si="20"/>
        <v>824.98400948991696</v>
      </c>
    </row>
    <row r="575" spans="1:18" ht="24.6" customHeight="1" x14ac:dyDescent="0.7">
      <c r="A575" s="97">
        <v>4</v>
      </c>
      <c r="B575" s="98" t="s">
        <v>46</v>
      </c>
      <c r="C575" s="98" t="s">
        <v>399</v>
      </c>
      <c r="D575" s="98" t="s">
        <v>130</v>
      </c>
      <c r="E575" s="98" t="s">
        <v>400</v>
      </c>
      <c r="F575" s="98" t="s">
        <v>166</v>
      </c>
      <c r="G575" s="98" t="s">
        <v>784</v>
      </c>
      <c r="H575" s="99">
        <v>3603</v>
      </c>
      <c r="I575" s="97">
        <v>3</v>
      </c>
      <c r="J575" s="100">
        <f>'เลย '!F120</f>
        <v>1039810.02</v>
      </c>
      <c r="K575" s="101">
        <f>SUM('เลย '!AO120)</f>
        <v>1039201.86</v>
      </c>
      <c r="L575" s="102">
        <f>'เลย '!AP120</f>
        <v>2532316.3899999997</v>
      </c>
      <c r="M575" s="102">
        <f>'เลย '!AQ120</f>
        <v>2083782.8</v>
      </c>
      <c r="N575" s="98"/>
      <c r="O575" s="98"/>
      <c r="P575" s="98"/>
      <c r="Q575" s="90">
        <f t="shared" si="19"/>
        <v>448533.58999999962</v>
      </c>
      <c r="R575" s="91">
        <f t="shared" si="20"/>
        <v>702.8355231751317</v>
      </c>
    </row>
    <row r="576" spans="1:18" ht="24.6" customHeight="1" x14ac:dyDescent="0.7">
      <c r="A576" s="97">
        <v>5</v>
      </c>
      <c r="B576" s="98" t="s">
        <v>46</v>
      </c>
      <c r="C576" s="98" t="s">
        <v>399</v>
      </c>
      <c r="D576" s="98" t="s">
        <v>130</v>
      </c>
      <c r="E576" s="98" t="s">
        <v>400</v>
      </c>
      <c r="F576" s="98" t="s">
        <v>166</v>
      </c>
      <c r="G576" s="98" t="s">
        <v>785</v>
      </c>
      <c r="H576" s="99">
        <v>4008</v>
      </c>
      <c r="I576" s="97">
        <v>3</v>
      </c>
      <c r="J576" s="100">
        <f>'เลย '!F121</f>
        <v>1202016.6499999999</v>
      </c>
      <c r="K576" s="101">
        <f>SUM('เลย '!AO121)</f>
        <v>1449248.19</v>
      </c>
      <c r="L576" s="102">
        <f>'เลย '!AP121</f>
        <v>3195364.75</v>
      </c>
      <c r="M576" s="102">
        <f>'เลย '!AQ121</f>
        <v>2717829.13</v>
      </c>
      <c r="N576" s="98"/>
      <c r="O576" s="98"/>
      <c r="P576" s="98"/>
      <c r="Q576" s="90">
        <f t="shared" si="19"/>
        <v>477535.62000000011</v>
      </c>
      <c r="R576" s="91">
        <f t="shared" si="20"/>
        <v>797.24669411177649</v>
      </c>
    </row>
    <row r="577" spans="1:18" ht="24.6" customHeight="1" x14ac:dyDescent="0.7">
      <c r="A577" s="97">
        <v>6</v>
      </c>
      <c r="B577" s="98" t="s">
        <v>46</v>
      </c>
      <c r="C577" s="98" t="s">
        <v>399</v>
      </c>
      <c r="D577" s="98" t="s">
        <v>130</v>
      </c>
      <c r="E577" s="98" t="s">
        <v>400</v>
      </c>
      <c r="F577" s="98" t="s">
        <v>166</v>
      </c>
      <c r="G577" s="98" t="s">
        <v>786</v>
      </c>
      <c r="H577" s="99">
        <v>1495</v>
      </c>
      <c r="I577" s="97">
        <v>1</v>
      </c>
      <c r="J577" s="100">
        <f>'เลย '!F122</f>
        <v>552747.14</v>
      </c>
      <c r="K577" s="101">
        <f>SUM('เลย '!AO122)</f>
        <v>662450.71</v>
      </c>
      <c r="L577" s="102">
        <f>'เลย '!AP122</f>
        <v>1576721.53</v>
      </c>
      <c r="M577" s="102">
        <f>'เลย '!AQ122</f>
        <v>1252501.9400000002</v>
      </c>
      <c r="N577" s="98"/>
      <c r="O577" s="98"/>
      <c r="P577" s="98"/>
      <c r="Q577" s="90">
        <f t="shared" si="19"/>
        <v>324219.58999999985</v>
      </c>
      <c r="R577" s="91">
        <f t="shared" si="20"/>
        <v>1054.6632307692307</v>
      </c>
    </row>
    <row r="578" spans="1:18" ht="24.6" customHeight="1" x14ac:dyDescent="0.7">
      <c r="A578" s="97">
        <v>7</v>
      </c>
      <c r="B578" s="98" t="s">
        <v>46</v>
      </c>
      <c r="C578" s="98" t="s">
        <v>399</v>
      </c>
      <c r="D578" s="98" t="s">
        <v>130</v>
      </c>
      <c r="E578" s="98" t="s">
        <v>400</v>
      </c>
      <c r="F578" s="98" t="s">
        <v>166</v>
      </c>
      <c r="G578" s="98" t="s">
        <v>787</v>
      </c>
      <c r="H578" s="99">
        <v>2456</v>
      </c>
      <c r="I578" s="97">
        <v>2</v>
      </c>
      <c r="J578" s="100">
        <f>'เลย '!F123</f>
        <v>770382.41</v>
      </c>
      <c r="K578" s="101">
        <f>SUM('เลย '!AO123)</f>
        <v>846484.81</v>
      </c>
      <c r="L578" s="102">
        <f>'เลย '!AP123</f>
        <v>1614213.55</v>
      </c>
      <c r="M578" s="102">
        <f>'เลย '!AQ123</f>
        <v>1254275.2</v>
      </c>
      <c r="N578" s="98"/>
      <c r="O578" s="98"/>
      <c r="P578" s="98"/>
      <c r="Q578" s="90">
        <f t="shared" si="19"/>
        <v>359938.35000000009</v>
      </c>
      <c r="R578" s="91">
        <f t="shared" si="20"/>
        <v>657.25307410423454</v>
      </c>
    </row>
    <row r="579" spans="1:18" ht="24.6" customHeight="1" x14ac:dyDescent="0.7">
      <c r="A579" s="97">
        <v>8</v>
      </c>
      <c r="B579" s="98" t="s">
        <v>46</v>
      </c>
      <c r="C579" s="98" t="s">
        <v>399</v>
      </c>
      <c r="D579" s="98" t="s">
        <v>130</v>
      </c>
      <c r="E579" s="98" t="s">
        <v>400</v>
      </c>
      <c r="F579" s="98" t="s">
        <v>166</v>
      </c>
      <c r="G579" s="98" t="s">
        <v>788</v>
      </c>
      <c r="H579" s="99">
        <v>3265</v>
      </c>
      <c r="I579" s="97">
        <v>3</v>
      </c>
      <c r="J579" s="100">
        <f>'เลย '!F124</f>
        <v>1014467.49</v>
      </c>
      <c r="K579" s="101">
        <f>SUM('เลย '!AO124)</f>
        <v>1018815.3499999999</v>
      </c>
      <c r="L579" s="102">
        <f>'เลย '!AP124</f>
        <v>1936708.33</v>
      </c>
      <c r="M579" s="102">
        <f>'เลย '!AQ124</f>
        <v>1543963.0399999998</v>
      </c>
      <c r="N579" s="98"/>
      <c r="O579" s="98"/>
      <c r="P579" s="98"/>
      <c r="Q579" s="90">
        <f t="shared" si="19"/>
        <v>392745.29000000027</v>
      </c>
      <c r="R579" s="91">
        <f t="shared" si="20"/>
        <v>593.17253598774892</v>
      </c>
    </row>
    <row r="580" spans="1:18" ht="24.6" customHeight="1" x14ac:dyDescent="0.7">
      <c r="A580" s="97">
        <v>9</v>
      </c>
      <c r="B580" s="98" t="s">
        <v>46</v>
      </c>
      <c r="C580" s="98" t="s">
        <v>399</v>
      </c>
      <c r="D580" s="98" t="s">
        <v>130</v>
      </c>
      <c r="E580" s="98" t="s">
        <v>400</v>
      </c>
      <c r="F580" s="98" t="s">
        <v>166</v>
      </c>
      <c r="G580" s="98" t="s">
        <v>789</v>
      </c>
      <c r="H580" s="99">
        <v>2444</v>
      </c>
      <c r="I580" s="97">
        <v>2</v>
      </c>
      <c r="J580" s="100">
        <f>'เลย '!F125</f>
        <v>597845.28</v>
      </c>
      <c r="K580" s="101">
        <f>SUM('เลย '!AO125)</f>
        <v>654812.97</v>
      </c>
      <c r="L580" s="102">
        <f>'เลย '!AP125</f>
        <v>1781560.85</v>
      </c>
      <c r="M580" s="102">
        <f>'เลย '!AQ125</f>
        <v>1451071.0499999998</v>
      </c>
      <c r="N580" s="98"/>
      <c r="O580" s="98"/>
      <c r="P580" s="98"/>
      <c r="Q580" s="90">
        <f t="shared" si="19"/>
        <v>330489.80000000028</v>
      </c>
      <c r="R580" s="91">
        <f t="shared" si="20"/>
        <v>728.95288461538462</v>
      </c>
    </row>
    <row r="581" spans="1:18" s="109" customFormat="1" ht="24.6" customHeight="1" x14ac:dyDescent="0.7">
      <c r="A581" s="103">
        <v>13</v>
      </c>
      <c r="B581" s="104" t="s">
        <v>46</v>
      </c>
      <c r="C581" s="104"/>
      <c r="D581" s="104"/>
      <c r="E581" s="104" t="s">
        <v>63</v>
      </c>
      <c r="F581" s="104"/>
      <c r="G581" s="104" t="s">
        <v>402</v>
      </c>
      <c r="H581" s="110">
        <f>SUM(H572:H580)</f>
        <v>24187</v>
      </c>
      <c r="I581" s="103"/>
      <c r="J581" s="106">
        <f>SUM(J572:J580)</f>
        <v>7605711.3600000003</v>
      </c>
      <c r="K581" s="106">
        <f>SUM(K572:K580)</f>
        <v>8267276.6499999994</v>
      </c>
      <c r="L581" s="106">
        <f>SUM(L572:L580)</f>
        <v>17350485.48</v>
      </c>
      <c r="M581" s="106">
        <f>SUM(M572:M580)</f>
        <v>14049530.329999998</v>
      </c>
      <c r="N581" s="104">
        <v>8</v>
      </c>
      <c r="O581" s="104">
        <v>8</v>
      </c>
      <c r="P581" s="104">
        <f>N581-O581</f>
        <v>0</v>
      </c>
      <c r="Q581" s="107">
        <f t="shared" si="19"/>
        <v>3300955.1500000022</v>
      </c>
      <c r="R581" s="108">
        <f>L581/H581</f>
        <v>717.34756191342456</v>
      </c>
    </row>
    <row r="582" spans="1:18" ht="24.6" customHeight="1" x14ac:dyDescent="0.7">
      <c r="A582" s="97">
        <v>1</v>
      </c>
      <c r="B582" s="98" t="s">
        <v>46</v>
      </c>
      <c r="C582" s="98" t="s">
        <v>403</v>
      </c>
      <c r="D582" s="98" t="s">
        <v>133</v>
      </c>
      <c r="E582" s="98" t="s">
        <v>404</v>
      </c>
      <c r="F582" s="98" t="s">
        <v>196</v>
      </c>
      <c r="G582" s="98" t="s">
        <v>405</v>
      </c>
      <c r="H582" s="99"/>
      <c r="I582" s="97"/>
      <c r="J582" s="100"/>
      <c r="K582" s="101"/>
      <c r="L582" s="102"/>
      <c r="M582" s="102"/>
      <c r="N582" s="98"/>
      <c r="O582" s="98"/>
      <c r="P582" s="98"/>
    </row>
    <row r="583" spans="1:18" x14ac:dyDescent="0.7">
      <c r="A583" s="97">
        <v>2</v>
      </c>
      <c r="B583" s="98" t="s">
        <v>46</v>
      </c>
      <c r="C583" s="98" t="s">
        <v>403</v>
      </c>
      <c r="D583" s="98" t="s">
        <v>133</v>
      </c>
      <c r="E583" s="98" t="s">
        <v>404</v>
      </c>
      <c r="F583" s="98" t="s">
        <v>166</v>
      </c>
      <c r="G583" s="98" t="s">
        <v>790</v>
      </c>
      <c r="H583" s="99">
        <v>5041</v>
      </c>
      <c r="I583" s="97">
        <v>4</v>
      </c>
      <c r="J583" s="100">
        <f>'เลย '!F126</f>
        <v>233562.57</v>
      </c>
      <c r="K583" s="101">
        <f>SUM('เลย '!AO126)</f>
        <v>259601.42</v>
      </c>
      <c r="L583" s="102">
        <f>'เลย '!AP126</f>
        <v>3284783.79</v>
      </c>
      <c r="M583" s="102">
        <f>'เลย '!AQ126</f>
        <v>3037806.31</v>
      </c>
      <c r="N583" s="98"/>
      <c r="O583" s="98"/>
      <c r="P583" s="98"/>
      <c r="Q583" s="90">
        <f t="shared" ref="Q583:Q645" si="21">L583-M583</f>
        <v>246977.47999999998</v>
      </c>
      <c r="R583" s="91">
        <f t="shared" ref="R583:R645" si="22">L583/H583</f>
        <v>651.61352707796073</v>
      </c>
    </row>
    <row r="584" spans="1:18" ht="24.6" customHeight="1" x14ac:dyDescent="0.7">
      <c r="A584" s="97">
        <v>3</v>
      </c>
      <c r="B584" s="98" t="s">
        <v>46</v>
      </c>
      <c r="C584" s="98" t="s">
        <v>403</v>
      </c>
      <c r="D584" s="98" t="s">
        <v>133</v>
      </c>
      <c r="E584" s="98" t="s">
        <v>404</v>
      </c>
      <c r="F584" s="98" t="s">
        <v>166</v>
      </c>
      <c r="G584" s="98" t="s">
        <v>791</v>
      </c>
      <c r="H584" s="99">
        <v>2924</v>
      </c>
      <c r="I584" s="97">
        <v>2</v>
      </c>
      <c r="J584" s="100">
        <f>'เลย '!F127</f>
        <v>650692.59</v>
      </c>
      <c r="K584" s="101">
        <f>SUM('เลย '!AO127)</f>
        <v>739246.07</v>
      </c>
      <c r="L584" s="102">
        <f>'เลย '!AP127</f>
        <v>2465804.73</v>
      </c>
      <c r="M584" s="102">
        <f>'เลย '!AQ127</f>
        <v>2369137.21</v>
      </c>
      <c r="N584" s="98"/>
      <c r="O584" s="98"/>
      <c r="P584" s="98"/>
      <c r="Q584" s="90">
        <f t="shared" si="21"/>
        <v>96667.520000000019</v>
      </c>
      <c r="R584" s="91">
        <f t="shared" si="22"/>
        <v>843.29847127222979</v>
      </c>
    </row>
    <row r="585" spans="1:18" ht="24.6" customHeight="1" x14ac:dyDescent="0.7">
      <c r="A585" s="97">
        <v>4</v>
      </c>
      <c r="B585" s="98" t="s">
        <v>46</v>
      </c>
      <c r="C585" s="98" t="s">
        <v>403</v>
      </c>
      <c r="D585" s="98" t="s">
        <v>133</v>
      </c>
      <c r="E585" s="98" t="s">
        <v>404</v>
      </c>
      <c r="F585" s="98" t="s">
        <v>166</v>
      </c>
      <c r="G585" s="98" t="s">
        <v>792</v>
      </c>
      <c r="H585" s="99">
        <v>5642</v>
      </c>
      <c r="I585" s="97">
        <v>4</v>
      </c>
      <c r="J585" s="100">
        <f>'เลย '!F128</f>
        <v>1021903</v>
      </c>
      <c r="K585" s="101">
        <f>SUM('เลย '!AO128)</f>
        <v>1124038.03</v>
      </c>
      <c r="L585" s="102">
        <f>'เลย '!AP128</f>
        <v>7303367.8399999999</v>
      </c>
      <c r="M585" s="102">
        <f>'เลย '!AQ128</f>
        <v>7251328.2800000003</v>
      </c>
      <c r="N585" s="98"/>
      <c r="O585" s="98"/>
      <c r="P585" s="98"/>
      <c r="Q585" s="90">
        <f t="shared" si="21"/>
        <v>52039.55999999959</v>
      </c>
      <c r="R585" s="91">
        <f t="shared" si="22"/>
        <v>1294.4643459766039</v>
      </c>
    </row>
    <row r="586" spans="1:18" ht="24.6" customHeight="1" x14ac:dyDescent="0.7">
      <c r="A586" s="97">
        <v>5</v>
      </c>
      <c r="B586" s="98" t="s">
        <v>46</v>
      </c>
      <c r="C586" s="98" t="s">
        <v>403</v>
      </c>
      <c r="D586" s="98" t="s">
        <v>133</v>
      </c>
      <c r="E586" s="98" t="s">
        <v>404</v>
      </c>
      <c r="F586" s="98" t="s">
        <v>166</v>
      </c>
      <c r="G586" s="98" t="s">
        <v>793</v>
      </c>
      <c r="H586" s="99">
        <v>2953</v>
      </c>
      <c r="I586" s="97">
        <v>2</v>
      </c>
      <c r="J586" s="100">
        <f>'เลย '!F129</f>
        <v>677166.03</v>
      </c>
      <c r="K586" s="101">
        <f>SUM('เลย '!AO129)</f>
        <v>744334.02</v>
      </c>
      <c r="L586" s="102">
        <f>'เลย '!AP129</f>
        <v>2550538.4299999997</v>
      </c>
      <c r="M586" s="102">
        <f>'เลย '!AQ129</f>
        <v>2407079.33</v>
      </c>
      <c r="N586" s="98"/>
      <c r="O586" s="98"/>
      <c r="P586" s="98"/>
      <c r="Q586" s="90">
        <f t="shared" si="21"/>
        <v>143459.09999999963</v>
      </c>
      <c r="R586" s="91">
        <f t="shared" si="22"/>
        <v>863.71094818828306</v>
      </c>
    </row>
    <row r="587" spans="1:18" ht="24.6" customHeight="1" x14ac:dyDescent="0.7">
      <c r="A587" s="97">
        <v>6</v>
      </c>
      <c r="B587" s="98" t="s">
        <v>46</v>
      </c>
      <c r="C587" s="98" t="s">
        <v>403</v>
      </c>
      <c r="D587" s="98" t="s">
        <v>133</v>
      </c>
      <c r="E587" s="98" t="s">
        <v>404</v>
      </c>
      <c r="F587" s="98" t="s">
        <v>166</v>
      </c>
      <c r="G587" s="98" t="s">
        <v>794</v>
      </c>
      <c r="H587" s="99">
        <v>2821</v>
      </c>
      <c r="I587" s="97">
        <v>2</v>
      </c>
      <c r="J587" s="100">
        <f>'เลย '!F130</f>
        <v>156495.5</v>
      </c>
      <c r="K587" s="101">
        <f>SUM('เลย '!AO130)</f>
        <v>193865.04</v>
      </c>
      <c r="L587" s="102">
        <f>'เลย '!AP130</f>
        <v>984818.44</v>
      </c>
      <c r="M587" s="102">
        <f>'เลย '!AQ130</f>
        <v>1092308.8</v>
      </c>
      <c r="N587" s="98"/>
      <c r="O587" s="98"/>
      <c r="P587" s="98"/>
      <c r="Q587" s="90">
        <f t="shared" si="21"/>
        <v>-107490.3600000001</v>
      </c>
      <c r="R587" s="91">
        <f t="shared" si="22"/>
        <v>349.1026019142148</v>
      </c>
    </row>
    <row r="588" spans="1:18" s="109" customFormat="1" ht="24.6" customHeight="1" x14ac:dyDescent="0.7">
      <c r="A588" s="103">
        <v>14</v>
      </c>
      <c r="B588" s="104" t="s">
        <v>46</v>
      </c>
      <c r="C588" s="104"/>
      <c r="D588" s="104"/>
      <c r="E588" s="104" t="s">
        <v>63</v>
      </c>
      <c r="F588" s="104"/>
      <c r="G588" s="104" t="s">
        <v>406</v>
      </c>
      <c r="H588" s="110">
        <f>SUM(H582:H587)</f>
        <v>19381</v>
      </c>
      <c r="I588" s="103"/>
      <c r="J588" s="106">
        <f>SUM(J582:J587)</f>
        <v>2739819.69</v>
      </c>
      <c r="K588" s="106">
        <f>SUM(K582:K587)</f>
        <v>3061084.58</v>
      </c>
      <c r="L588" s="106">
        <f>SUM(L582:L587)</f>
        <v>16589313.229999999</v>
      </c>
      <c r="M588" s="106">
        <f>SUM(M582:M587)</f>
        <v>16157659.930000002</v>
      </c>
      <c r="N588" s="104">
        <v>5</v>
      </c>
      <c r="O588" s="104">
        <v>5</v>
      </c>
      <c r="P588" s="104">
        <f>N588-O588</f>
        <v>0</v>
      </c>
      <c r="Q588" s="107">
        <f t="shared" si="21"/>
        <v>431653.29999999702</v>
      </c>
      <c r="R588" s="108">
        <f t="shared" si="22"/>
        <v>855.95754759816305</v>
      </c>
    </row>
    <row r="589" spans="1:18" s="109" customFormat="1" ht="25.2" customHeight="1" thickBot="1" x14ac:dyDescent="0.75">
      <c r="A589" s="118"/>
      <c r="B589" s="119" t="s">
        <v>46</v>
      </c>
      <c r="C589" s="119" t="s">
        <v>46</v>
      </c>
      <c r="D589" s="119" t="s">
        <v>46</v>
      </c>
      <c r="E589" s="119" t="s">
        <v>46</v>
      </c>
      <c r="F589" s="119"/>
      <c r="G589" s="119" t="s">
        <v>407</v>
      </c>
      <c r="H589" s="120">
        <f>H454+H461+H477+H489+H504+H511+H519+H530+H549+H556+H563+H571+H581+H588</f>
        <v>405693</v>
      </c>
      <c r="I589" s="118"/>
      <c r="J589" s="121">
        <f t="shared" ref="J589:O589" si="23">J454+J461+J477+J489+J504+J511+J519+J530+J549+J556+J563+J571+J581+J588</f>
        <v>77983608.349999994</v>
      </c>
      <c r="K589" s="122">
        <f t="shared" si="23"/>
        <v>88743960.049999982</v>
      </c>
      <c r="L589" s="121">
        <f t="shared" si="23"/>
        <v>306604817.2700001</v>
      </c>
      <c r="M589" s="121">
        <f t="shared" si="23"/>
        <v>272754313.93000001</v>
      </c>
      <c r="N589" s="119">
        <f t="shared" si="23"/>
        <v>127</v>
      </c>
      <c r="O589" s="119">
        <f t="shared" si="23"/>
        <v>127</v>
      </c>
      <c r="P589" s="119">
        <f>N589-O589</f>
        <v>0</v>
      </c>
      <c r="Q589" s="107">
        <f t="shared" si="21"/>
        <v>33850503.340000093</v>
      </c>
      <c r="R589" s="108">
        <f t="shared" si="22"/>
        <v>755.75574947065911</v>
      </c>
    </row>
    <row r="590" spans="1:18" ht="25.8" customHeight="1" thickTop="1" thickBot="1" x14ac:dyDescent="0.75">
      <c r="A590" s="123"/>
      <c r="B590" s="124"/>
      <c r="C590" s="124"/>
      <c r="D590" s="124"/>
      <c r="E590" s="361" t="s">
        <v>408</v>
      </c>
      <c r="F590" s="362"/>
      <c r="G590" s="363"/>
      <c r="H590" s="125"/>
      <c r="I590" s="123"/>
      <c r="J590" s="126">
        <f>J589/O589</f>
        <v>614044.16023622046</v>
      </c>
      <c r="K590" s="127">
        <f>K589/O589</f>
        <v>698771.33897637785</v>
      </c>
      <c r="L590" s="126">
        <f>L589/O589</f>
        <v>2414211.1596062998</v>
      </c>
      <c r="M590" s="126">
        <f>M589/O589</f>
        <v>2147671.7632283466</v>
      </c>
      <c r="N590" s="171"/>
      <c r="O590" s="171"/>
      <c r="P590" s="171"/>
      <c r="Q590" s="90">
        <f t="shared" si="21"/>
        <v>266539.39637795324</v>
      </c>
    </row>
    <row r="591" spans="1:18" ht="25.2" customHeight="1" thickTop="1" x14ac:dyDescent="0.7">
      <c r="A591" s="128">
        <v>1</v>
      </c>
      <c r="B591" s="129" t="s">
        <v>48</v>
      </c>
      <c r="C591" s="129" t="s">
        <v>409</v>
      </c>
      <c r="D591" s="129" t="s">
        <v>410</v>
      </c>
      <c r="E591" s="129" t="s">
        <v>411</v>
      </c>
      <c r="F591" s="129" t="s">
        <v>163</v>
      </c>
      <c r="G591" s="129" t="s">
        <v>412</v>
      </c>
      <c r="H591" s="130"/>
      <c r="I591" s="128"/>
      <c r="J591" s="131"/>
      <c r="K591" s="132"/>
      <c r="L591" s="133"/>
      <c r="M591" s="133"/>
      <c r="N591" s="129"/>
      <c r="O591" s="129"/>
      <c r="P591" s="129"/>
    </row>
    <row r="592" spans="1:18" ht="24.6" customHeight="1" x14ac:dyDescent="0.7">
      <c r="A592" s="97">
        <v>2</v>
      </c>
      <c r="B592" s="98" t="s">
        <v>48</v>
      </c>
      <c r="C592" s="98" t="s">
        <v>409</v>
      </c>
      <c r="D592" s="98" t="s">
        <v>410</v>
      </c>
      <c r="E592" s="98" t="s">
        <v>411</v>
      </c>
      <c r="F592" s="98" t="s">
        <v>166</v>
      </c>
      <c r="G592" s="98" t="s">
        <v>1005</v>
      </c>
      <c r="H592" s="99">
        <v>4149</v>
      </c>
      <c r="I592" s="97">
        <v>3</v>
      </c>
      <c r="J592" s="100">
        <f>หนองคาย!F12</f>
        <v>865053.8</v>
      </c>
      <c r="K592" s="101">
        <f>หนองคาย!AI12</f>
        <v>909398.25</v>
      </c>
      <c r="L592" s="102">
        <f>หนองคาย!AJ12</f>
        <v>3024229.46</v>
      </c>
      <c r="M592" s="102">
        <f>หนองคาย!AK12</f>
        <v>2958418.9699999997</v>
      </c>
      <c r="N592" s="98"/>
      <c r="O592" s="98"/>
      <c r="P592" s="98"/>
      <c r="Q592" s="90">
        <f t="shared" si="21"/>
        <v>65810.490000000224</v>
      </c>
      <c r="R592" s="91">
        <f t="shared" si="22"/>
        <v>728.90563027235476</v>
      </c>
    </row>
    <row r="593" spans="1:18" ht="24.6" customHeight="1" x14ac:dyDescent="0.7">
      <c r="A593" s="97">
        <v>3</v>
      </c>
      <c r="B593" s="98" t="s">
        <v>48</v>
      </c>
      <c r="C593" s="98" t="s">
        <v>409</v>
      </c>
      <c r="D593" s="98" t="s">
        <v>410</v>
      </c>
      <c r="E593" s="98" t="s">
        <v>411</v>
      </c>
      <c r="F593" s="98" t="s">
        <v>166</v>
      </c>
      <c r="G593" s="98" t="s">
        <v>1006</v>
      </c>
      <c r="H593" s="99">
        <v>4404</v>
      </c>
      <c r="I593" s="97">
        <v>3</v>
      </c>
      <c r="J593" s="100">
        <f>หนองคาย!F13</f>
        <v>998625.22</v>
      </c>
      <c r="K593" s="101">
        <f>หนองคาย!AI13</f>
        <v>1136510.3199999998</v>
      </c>
      <c r="L593" s="102">
        <f>หนองคาย!AJ13</f>
        <v>4218180.2300000004</v>
      </c>
      <c r="M593" s="102">
        <f>หนองคาย!AK13</f>
        <v>3209465.5399999996</v>
      </c>
      <c r="N593" s="98"/>
      <c r="O593" s="98"/>
      <c r="P593" s="98"/>
      <c r="Q593" s="90">
        <f t="shared" si="21"/>
        <v>1008714.6900000009</v>
      </c>
      <c r="R593" s="91">
        <f t="shared" si="22"/>
        <v>957.80659173478671</v>
      </c>
    </row>
    <row r="594" spans="1:18" ht="24.6" customHeight="1" x14ac:dyDescent="0.7">
      <c r="A594" s="97">
        <v>4</v>
      </c>
      <c r="B594" s="98" t="s">
        <v>48</v>
      </c>
      <c r="C594" s="98" t="s">
        <v>409</v>
      </c>
      <c r="D594" s="98" t="s">
        <v>410</v>
      </c>
      <c r="E594" s="98" t="s">
        <v>411</v>
      </c>
      <c r="F594" s="98" t="s">
        <v>166</v>
      </c>
      <c r="G594" s="98" t="s">
        <v>1007</v>
      </c>
      <c r="H594" s="99">
        <v>2830</v>
      </c>
      <c r="I594" s="97">
        <v>2</v>
      </c>
      <c r="J594" s="100">
        <f>หนองคาย!F14</f>
        <v>87686.57</v>
      </c>
      <c r="K594" s="101">
        <f>หนองคาย!AI14</f>
        <v>147749.61000000002</v>
      </c>
      <c r="L594" s="102">
        <f>หนองคาย!AJ14</f>
        <v>2578585.7799999998</v>
      </c>
      <c r="M594" s="102">
        <f>หนองคาย!AK14</f>
        <v>2029116.5</v>
      </c>
      <c r="N594" s="98"/>
      <c r="O594" s="98"/>
      <c r="P594" s="98"/>
      <c r="Q594" s="90">
        <f t="shared" si="21"/>
        <v>549469.2799999998</v>
      </c>
      <c r="R594" s="91">
        <f t="shared" si="22"/>
        <v>911.16105300353354</v>
      </c>
    </row>
    <row r="595" spans="1:18" ht="24.6" customHeight="1" x14ac:dyDescent="0.7">
      <c r="A595" s="97">
        <v>5</v>
      </c>
      <c r="B595" s="98" t="s">
        <v>48</v>
      </c>
      <c r="C595" s="98" t="s">
        <v>409</v>
      </c>
      <c r="D595" s="98" t="s">
        <v>410</v>
      </c>
      <c r="E595" s="98" t="s">
        <v>411</v>
      </c>
      <c r="F595" s="98" t="s">
        <v>166</v>
      </c>
      <c r="G595" s="98" t="s">
        <v>1008</v>
      </c>
      <c r="H595" s="99">
        <v>4180</v>
      </c>
      <c r="I595" s="97">
        <v>3</v>
      </c>
      <c r="J595" s="100">
        <f>หนองคาย!F15</f>
        <v>1281323.79</v>
      </c>
      <c r="K595" s="101">
        <f>หนองคาย!AI15</f>
        <v>1390392.01</v>
      </c>
      <c r="L595" s="102">
        <f>หนองคาย!AJ15</f>
        <v>3791428.32</v>
      </c>
      <c r="M595" s="102">
        <f>หนองคาย!AK15</f>
        <v>3410300.1399999997</v>
      </c>
      <c r="N595" s="98"/>
      <c r="O595" s="98"/>
      <c r="P595" s="98"/>
      <c r="Q595" s="90">
        <f t="shared" si="21"/>
        <v>381128.18000000017</v>
      </c>
      <c r="R595" s="91">
        <f t="shared" si="22"/>
        <v>907.04026794258368</v>
      </c>
    </row>
    <row r="596" spans="1:18" ht="24.6" customHeight="1" x14ac:dyDescent="0.7">
      <c r="A596" s="97">
        <v>6</v>
      </c>
      <c r="B596" s="98" t="s">
        <v>48</v>
      </c>
      <c r="C596" s="98" t="s">
        <v>409</v>
      </c>
      <c r="D596" s="98" t="s">
        <v>410</v>
      </c>
      <c r="E596" s="98" t="s">
        <v>411</v>
      </c>
      <c r="F596" s="98" t="s">
        <v>166</v>
      </c>
      <c r="G596" s="98" t="s">
        <v>1009</v>
      </c>
      <c r="H596" s="99">
        <v>7166</v>
      </c>
      <c r="I596" s="97">
        <v>5</v>
      </c>
      <c r="J596" s="100">
        <f>หนองคาย!F16</f>
        <v>1744570.14</v>
      </c>
      <c r="K596" s="101">
        <f>หนองคาย!AI16</f>
        <v>1946845.8199999998</v>
      </c>
      <c r="L596" s="102">
        <f>หนองคาย!AJ16</f>
        <v>3644200.7199999997</v>
      </c>
      <c r="M596" s="102">
        <f>หนองคาย!AK16</f>
        <v>3683703.2199999997</v>
      </c>
      <c r="N596" s="98"/>
      <c r="O596" s="98"/>
      <c r="P596" s="98"/>
      <c r="Q596" s="90">
        <f t="shared" si="21"/>
        <v>-39502.5</v>
      </c>
      <c r="R596" s="91">
        <f t="shared" si="22"/>
        <v>508.54042980742389</v>
      </c>
    </row>
    <row r="597" spans="1:18" ht="24.6" customHeight="1" x14ac:dyDescent="0.7">
      <c r="A597" s="97">
        <v>7</v>
      </c>
      <c r="B597" s="98" t="s">
        <v>48</v>
      </c>
      <c r="C597" s="98" t="s">
        <v>409</v>
      </c>
      <c r="D597" s="98" t="s">
        <v>410</v>
      </c>
      <c r="E597" s="98" t="s">
        <v>411</v>
      </c>
      <c r="F597" s="98" t="s">
        <v>166</v>
      </c>
      <c r="G597" s="98" t="s">
        <v>1010</v>
      </c>
      <c r="H597" s="99">
        <v>6340</v>
      </c>
      <c r="I597" s="97">
        <v>5</v>
      </c>
      <c r="J597" s="100">
        <f>หนองคาย!F17</f>
        <v>758941.97</v>
      </c>
      <c r="K597" s="101">
        <f>หนองคาย!AI17</f>
        <v>864611.66999999993</v>
      </c>
      <c r="L597" s="102">
        <f>หนองคาย!AJ17</f>
        <v>3780446.36</v>
      </c>
      <c r="M597" s="102">
        <f>หนองคาย!AK17</f>
        <v>3965715.9</v>
      </c>
      <c r="N597" s="98"/>
      <c r="O597" s="98"/>
      <c r="P597" s="98"/>
      <c r="Q597" s="90">
        <f t="shared" si="21"/>
        <v>-185269.54000000004</v>
      </c>
      <c r="R597" s="91">
        <f t="shared" si="22"/>
        <v>596.28491482649838</v>
      </c>
    </row>
    <row r="598" spans="1:18" ht="24.6" customHeight="1" x14ac:dyDescent="0.7">
      <c r="A598" s="97">
        <v>8</v>
      </c>
      <c r="B598" s="98" t="s">
        <v>48</v>
      </c>
      <c r="C598" s="98" t="s">
        <v>409</v>
      </c>
      <c r="D598" s="98" t="s">
        <v>410</v>
      </c>
      <c r="E598" s="98" t="s">
        <v>411</v>
      </c>
      <c r="F598" s="98" t="s">
        <v>166</v>
      </c>
      <c r="G598" s="98" t="s">
        <v>1011</v>
      </c>
      <c r="H598" s="99">
        <v>2131</v>
      </c>
      <c r="I598" s="97">
        <v>2</v>
      </c>
      <c r="J598" s="100">
        <f>หนองคาย!F18</f>
        <v>828357.15</v>
      </c>
      <c r="K598" s="101">
        <f>หนองคาย!AI18</f>
        <v>843488.66999999993</v>
      </c>
      <c r="L598" s="102">
        <f>หนองคาย!AJ18</f>
        <v>2656272.5</v>
      </c>
      <c r="M598" s="102">
        <f>หนองคาย!AK18</f>
        <v>3154820.6399999997</v>
      </c>
      <c r="N598" s="98"/>
      <c r="O598" s="98"/>
      <c r="P598" s="98"/>
      <c r="Q598" s="90">
        <f t="shared" si="21"/>
        <v>-498548.13999999966</v>
      </c>
      <c r="R598" s="91">
        <f t="shared" si="22"/>
        <v>1246.491083998123</v>
      </c>
    </row>
    <row r="599" spans="1:18" ht="24.6" customHeight="1" x14ac:dyDescent="0.7">
      <c r="A599" s="97">
        <v>9</v>
      </c>
      <c r="B599" s="98" t="s">
        <v>48</v>
      </c>
      <c r="C599" s="98" t="s">
        <v>409</v>
      </c>
      <c r="D599" s="98" t="s">
        <v>410</v>
      </c>
      <c r="E599" s="98" t="s">
        <v>411</v>
      </c>
      <c r="F599" s="98" t="s">
        <v>166</v>
      </c>
      <c r="G599" s="98" t="s">
        <v>1012</v>
      </c>
      <c r="H599" s="99">
        <v>821</v>
      </c>
      <c r="I599" s="97">
        <v>1</v>
      </c>
      <c r="J599" s="100">
        <f>หนองคาย!F19</f>
        <v>529904.36</v>
      </c>
      <c r="K599" s="101">
        <f>หนองคาย!AI19</f>
        <v>650855.73</v>
      </c>
      <c r="L599" s="102">
        <f>หนองคาย!AJ19</f>
        <v>1611336.8</v>
      </c>
      <c r="M599" s="102">
        <f>หนองคาย!AK19</f>
        <v>1844086.65</v>
      </c>
      <c r="N599" s="98"/>
      <c r="O599" s="98"/>
      <c r="P599" s="98"/>
      <c r="Q599" s="90">
        <f t="shared" si="21"/>
        <v>-232749.84999999986</v>
      </c>
      <c r="R599" s="91">
        <f t="shared" si="22"/>
        <v>1962.651400730816</v>
      </c>
    </row>
    <row r="600" spans="1:18" ht="24.6" customHeight="1" x14ac:dyDescent="0.7">
      <c r="A600" s="97">
        <v>10</v>
      </c>
      <c r="B600" s="98" t="s">
        <v>48</v>
      </c>
      <c r="C600" s="98" t="s">
        <v>409</v>
      </c>
      <c r="D600" s="98" t="s">
        <v>410</v>
      </c>
      <c r="E600" s="98" t="s">
        <v>411</v>
      </c>
      <c r="F600" s="98" t="s">
        <v>166</v>
      </c>
      <c r="G600" s="98" t="s">
        <v>1013</v>
      </c>
      <c r="H600" s="99">
        <v>5286</v>
      </c>
      <c r="I600" s="97">
        <v>4</v>
      </c>
      <c r="J600" s="100">
        <f>หนองคาย!F20</f>
        <v>2074706.45</v>
      </c>
      <c r="K600" s="101">
        <f>หนองคาย!AI20</f>
        <v>2566779.04</v>
      </c>
      <c r="L600" s="102">
        <f>หนองคาย!AJ20</f>
        <v>2906662.15</v>
      </c>
      <c r="M600" s="102">
        <f>หนองคาย!AK20</f>
        <v>2599785.0500000003</v>
      </c>
      <c r="N600" s="98"/>
      <c r="O600" s="98"/>
      <c r="P600" s="98"/>
      <c r="Q600" s="90">
        <f t="shared" si="21"/>
        <v>306877.09999999963</v>
      </c>
      <c r="R600" s="91">
        <f t="shared" si="22"/>
        <v>549.87933219825959</v>
      </c>
    </row>
    <row r="601" spans="1:18" ht="24.6" customHeight="1" x14ac:dyDescent="0.7">
      <c r="A601" s="97">
        <v>11</v>
      </c>
      <c r="B601" s="98" t="s">
        <v>48</v>
      </c>
      <c r="C601" s="98" t="s">
        <v>409</v>
      </c>
      <c r="D601" s="98" t="s">
        <v>410</v>
      </c>
      <c r="E601" s="98" t="s">
        <v>411</v>
      </c>
      <c r="F601" s="98" t="s">
        <v>166</v>
      </c>
      <c r="G601" s="98" t="s">
        <v>1014</v>
      </c>
      <c r="H601" s="99">
        <v>5603</v>
      </c>
      <c r="I601" s="97">
        <v>4</v>
      </c>
      <c r="J601" s="100">
        <f>หนองคาย!F21</f>
        <v>435684.22</v>
      </c>
      <c r="K601" s="101">
        <f>หนองคาย!AI21</f>
        <v>666640.28999999992</v>
      </c>
      <c r="L601" s="102">
        <f>หนองคาย!AJ21</f>
        <v>3552691.63</v>
      </c>
      <c r="M601" s="102">
        <f>หนองคาย!AK21</f>
        <v>4374108.1100000003</v>
      </c>
      <c r="N601" s="98"/>
      <c r="O601" s="98"/>
      <c r="P601" s="98"/>
      <c r="Q601" s="90">
        <f t="shared" si="21"/>
        <v>-821416.48000000045</v>
      </c>
      <c r="R601" s="91">
        <f t="shared" si="22"/>
        <v>634.06953953239338</v>
      </c>
    </row>
    <row r="602" spans="1:18" ht="24.6" customHeight="1" x14ac:dyDescent="0.7">
      <c r="A602" s="97">
        <v>12</v>
      </c>
      <c r="B602" s="98" t="s">
        <v>48</v>
      </c>
      <c r="C602" s="98" t="s">
        <v>409</v>
      </c>
      <c r="D602" s="98" t="s">
        <v>410</v>
      </c>
      <c r="E602" s="98" t="s">
        <v>411</v>
      </c>
      <c r="F602" s="98" t="s">
        <v>166</v>
      </c>
      <c r="G602" s="98" t="s">
        <v>1015</v>
      </c>
      <c r="H602" s="99">
        <v>4772</v>
      </c>
      <c r="I602" s="97">
        <v>4</v>
      </c>
      <c r="J602" s="100">
        <f>หนองคาย!F22</f>
        <v>385299.46</v>
      </c>
      <c r="K602" s="101">
        <f>หนองคาย!AI22</f>
        <v>408087.21</v>
      </c>
      <c r="L602" s="102">
        <f>หนองคาย!AJ22</f>
        <v>3849282.62</v>
      </c>
      <c r="M602" s="102">
        <f>หนองคาย!AK22</f>
        <v>3936877.79</v>
      </c>
      <c r="N602" s="98"/>
      <c r="O602" s="98"/>
      <c r="P602" s="98"/>
      <c r="Q602" s="90">
        <f t="shared" si="21"/>
        <v>-87595.169999999925</v>
      </c>
      <c r="R602" s="91">
        <f t="shared" si="22"/>
        <v>806.63927493713334</v>
      </c>
    </row>
    <row r="603" spans="1:18" ht="24.6" customHeight="1" x14ac:dyDescent="0.7">
      <c r="A603" s="97">
        <v>13</v>
      </c>
      <c r="B603" s="98" t="s">
        <v>48</v>
      </c>
      <c r="C603" s="98" t="s">
        <v>409</v>
      </c>
      <c r="D603" s="98" t="s">
        <v>410</v>
      </c>
      <c r="E603" s="98" t="s">
        <v>411</v>
      </c>
      <c r="F603" s="98" t="s">
        <v>166</v>
      </c>
      <c r="G603" s="98" t="s">
        <v>1016</v>
      </c>
      <c r="H603" s="99">
        <v>4728</v>
      </c>
      <c r="I603" s="97">
        <v>4</v>
      </c>
      <c r="J603" s="100">
        <f>หนองคาย!F23</f>
        <v>277893.86</v>
      </c>
      <c r="K603" s="101">
        <f>หนองคาย!AI23</f>
        <v>467574.08</v>
      </c>
      <c r="L603" s="102">
        <f>หนองคาย!AJ23</f>
        <v>3653666.25</v>
      </c>
      <c r="M603" s="102">
        <f>หนองคาย!AK23</f>
        <v>3774556.05</v>
      </c>
      <c r="N603" s="98"/>
      <c r="O603" s="98"/>
      <c r="P603" s="98"/>
      <c r="Q603" s="90">
        <f t="shared" si="21"/>
        <v>-120889.79999999981</v>
      </c>
      <c r="R603" s="91">
        <f t="shared" si="22"/>
        <v>772.7720494923858</v>
      </c>
    </row>
    <row r="604" spans="1:18" ht="24.6" customHeight="1" x14ac:dyDescent="0.7">
      <c r="A604" s="97">
        <v>14</v>
      </c>
      <c r="B604" s="98" t="s">
        <v>48</v>
      </c>
      <c r="C604" s="98" t="s">
        <v>409</v>
      </c>
      <c r="D604" s="98" t="s">
        <v>410</v>
      </c>
      <c r="E604" s="98" t="s">
        <v>411</v>
      </c>
      <c r="F604" s="98" t="s">
        <v>166</v>
      </c>
      <c r="G604" s="98" t="s">
        <v>1017</v>
      </c>
      <c r="H604" s="99">
        <v>7662</v>
      </c>
      <c r="I604" s="97">
        <v>5</v>
      </c>
      <c r="J604" s="100">
        <f>หนองคาย!F24</f>
        <v>3835654.42</v>
      </c>
      <c r="K604" s="101">
        <f>หนองคาย!AI24</f>
        <v>3937659.8899999997</v>
      </c>
      <c r="L604" s="102">
        <f>หนองคาย!AJ24</f>
        <v>6062368.3799999999</v>
      </c>
      <c r="M604" s="102">
        <f>หนองคาย!AK24</f>
        <v>5591810.0600000005</v>
      </c>
      <c r="N604" s="98"/>
      <c r="O604" s="98"/>
      <c r="P604" s="98"/>
      <c r="Q604" s="90">
        <f t="shared" si="21"/>
        <v>470558.31999999937</v>
      </c>
      <c r="R604" s="91">
        <f t="shared" si="22"/>
        <v>791.22531714956926</v>
      </c>
    </row>
    <row r="605" spans="1:18" ht="24.6" customHeight="1" x14ac:dyDescent="0.7">
      <c r="A605" s="97">
        <v>15</v>
      </c>
      <c r="B605" s="98" t="s">
        <v>48</v>
      </c>
      <c r="C605" s="98" t="s">
        <v>409</v>
      </c>
      <c r="D605" s="98" t="s">
        <v>410</v>
      </c>
      <c r="E605" s="98" t="s">
        <v>411</v>
      </c>
      <c r="F605" s="98" t="s">
        <v>166</v>
      </c>
      <c r="G605" s="98" t="s">
        <v>1018</v>
      </c>
      <c r="H605" s="99">
        <v>5895</v>
      </c>
      <c r="I605" s="97">
        <v>4</v>
      </c>
      <c r="J605" s="100">
        <f>หนองคาย!F25</f>
        <v>641982.75</v>
      </c>
      <c r="K605" s="101">
        <f>หนองคาย!AI25</f>
        <v>1019988.1900000001</v>
      </c>
      <c r="L605" s="102">
        <f>หนองคาย!AJ25</f>
        <v>3626589.5599999996</v>
      </c>
      <c r="M605" s="102">
        <f>หนองคาย!AK25</f>
        <v>3297274.67</v>
      </c>
      <c r="N605" s="98"/>
      <c r="O605" s="98"/>
      <c r="P605" s="98"/>
      <c r="Q605" s="90">
        <f t="shared" si="21"/>
        <v>329314.88999999966</v>
      </c>
      <c r="R605" s="91">
        <f t="shared" si="22"/>
        <v>615.19755046649698</v>
      </c>
    </row>
    <row r="606" spans="1:18" ht="24.6" customHeight="1" x14ac:dyDescent="0.7">
      <c r="A606" s="97">
        <v>16</v>
      </c>
      <c r="B606" s="98" t="s">
        <v>48</v>
      </c>
      <c r="C606" s="98" t="s">
        <v>409</v>
      </c>
      <c r="D606" s="98" t="s">
        <v>410</v>
      </c>
      <c r="E606" s="98" t="s">
        <v>411</v>
      </c>
      <c r="F606" s="98" t="s">
        <v>166</v>
      </c>
      <c r="G606" s="98" t="s">
        <v>1019</v>
      </c>
      <c r="H606" s="99">
        <v>4523</v>
      </c>
      <c r="I606" s="97">
        <v>4</v>
      </c>
      <c r="J606" s="100">
        <f>หนองคาย!F26</f>
        <v>689320.8</v>
      </c>
      <c r="K606" s="101">
        <f>หนองคาย!AI26</f>
        <v>792103.7300000001</v>
      </c>
      <c r="L606" s="102">
        <f>หนองคาย!AJ26</f>
        <v>3057896.27</v>
      </c>
      <c r="M606" s="102">
        <f>หนองคาย!AK26</f>
        <v>3032218.0599999996</v>
      </c>
      <c r="N606" s="98"/>
      <c r="O606" s="98"/>
      <c r="P606" s="98"/>
      <c r="Q606" s="90">
        <f t="shared" si="21"/>
        <v>25678.210000000428</v>
      </c>
      <c r="R606" s="91">
        <f t="shared" si="22"/>
        <v>676.07699977890786</v>
      </c>
    </row>
    <row r="607" spans="1:18" ht="24.6" customHeight="1" x14ac:dyDescent="0.7">
      <c r="A607" s="97">
        <v>17</v>
      </c>
      <c r="B607" s="98" t="s">
        <v>48</v>
      </c>
      <c r="C607" s="98" t="s">
        <v>409</v>
      </c>
      <c r="D607" s="98" t="s">
        <v>410</v>
      </c>
      <c r="E607" s="98" t="s">
        <v>411</v>
      </c>
      <c r="F607" s="98" t="s">
        <v>166</v>
      </c>
      <c r="G607" s="98" t="s">
        <v>1020</v>
      </c>
      <c r="H607" s="99">
        <v>2929</v>
      </c>
      <c r="I607" s="97">
        <v>2</v>
      </c>
      <c r="J607" s="100">
        <f>หนองคาย!F27</f>
        <v>666486.27</v>
      </c>
      <c r="K607" s="101">
        <f>หนองคาย!AI27</f>
        <v>673972.15</v>
      </c>
      <c r="L607" s="102">
        <f>หนองคาย!AJ27</f>
        <v>2297507.3199999998</v>
      </c>
      <c r="M607" s="102">
        <f>หนองคาย!AK27</f>
        <v>2336353.8899999997</v>
      </c>
      <c r="N607" s="98"/>
      <c r="O607" s="98"/>
      <c r="P607" s="98"/>
      <c r="Q607" s="90">
        <f t="shared" si="21"/>
        <v>-38846.569999999832</v>
      </c>
      <c r="R607" s="91">
        <f t="shared" si="22"/>
        <v>784.39990440423344</v>
      </c>
    </row>
    <row r="608" spans="1:18" ht="24.6" customHeight="1" x14ac:dyDescent="0.7">
      <c r="A608" s="97">
        <v>18</v>
      </c>
      <c r="B608" s="98" t="s">
        <v>48</v>
      </c>
      <c r="C608" s="98" t="s">
        <v>409</v>
      </c>
      <c r="D608" s="98" t="s">
        <v>410</v>
      </c>
      <c r="E608" s="98" t="s">
        <v>411</v>
      </c>
      <c r="F608" s="98" t="s">
        <v>166</v>
      </c>
      <c r="G608" s="98" t="s">
        <v>1021</v>
      </c>
      <c r="H608" s="99">
        <v>2602</v>
      </c>
      <c r="I608" s="97">
        <v>2</v>
      </c>
      <c r="J608" s="100">
        <f>หนองคาย!F28</f>
        <v>513165.58</v>
      </c>
      <c r="K608" s="101">
        <f>หนองคาย!AI28</f>
        <v>515905.71</v>
      </c>
      <c r="L608" s="102">
        <f>หนองคาย!AJ28</f>
        <v>2277022.89</v>
      </c>
      <c r="M608" s="102">
        <f>หนองคาย!AK28</f>
        <v>2396092.6800000002</v>
      </c>
      <c r="N608" s="98"/>
      <c r="O608" s="98"/>
      <c r="P608" s="98"/>
      <c r="Q608" s="90">
        <f t="shared" si="21"/>
        <v>-119069.79000000004</v>
      </c>
      <c r="R608" s="91">
        <f t="shared" si="22"/>
        <v>875.10487701767875</v>
      </c>
    </row>
    <row r="609" spans="1:18" s="109" customFormat="1" ht="24.6" customHeight="1" x14ac:dyDescent="0.7">
      <c r="A609" s="103">
        <v>1</v>
      </c>
      <c r="B609" s="104" t="s">
        <v>48</v>
      </c>
      <c r="C609" s="104"/>
      <c r="D609" s="104"/>
      <c r="E609" s="104" t="s">
        <v>63</v>
      </c>
      <c r="F609" s="104"/>
      <c r="G609" s="104" t="s">
        <v>413</v>
      </c>
      <c r="H609" s="110">
        <f>SUM(H591:H608)</f>
        <v>76021</v>
      </c>
      <c r="I609" s="103"/>
      <c r="J609" s="106">
        <f>SUM(J591:J608)</f>
        <v>16614656.810000001</v>
      </c>
      <c r="K609" s="106">
        <f>SUM(K591:K608)</f>
        <v>18938562.370000001</v>
      </c>
      <c r="L609" s="106">
        <f>SUM(L591:L608)</f>
        <v>56588367.24000001</v>
      </c>
      <c r="M609" s="106">
        <f>SUM(M591:M608)</f>
        <v>55594703.920000002</v>
      </c>
      <c r="N609" s="104">
        <v>17</v>
      </c>
      <c r="O609" s="104">
        <v>17</v>
      </c>
      <c r="P609" s="104">
        <f>N609-O609</f>
        <v>0</v>
      </c>
      <c r="Q609" s="107">
        <f t="shared" si="21"/>
        <v>993663.32000000775</v>
      </c>
      <c r="R609" s="108">
        <f>L609/H609</f>
        <v>744.3780960524067</v>
      </c>
    </row>
    <row r="610" spans="1:18" ht="24.6" customHeight="1" x14ac:dyDescent="0.7">
      <c r="A610" s="97">
        <v>1</v>
      </c>
      <c r="B610" s="98" t="s">
        <v>48</v>
      </c>
      <c r="C610" s="98" t="s">
        <v>414</v>
      </c>
      <c r="D610" s="98" t="s">
        <v>90</v>
      </c>
      <c r="E610" s="98" t="s">
        <v>415</v>
      </c>
      <c r="F610" s="98" t="s">
        <v>315</v>
      </c>
      <c r="G610" s="98" t="s">
        <v>416</v>
      </c>
      <c r="H610" s="99"/>
      <c r="I610" s="97"/>
      <c r="J610" s="100"/>
      <c r="K610" s="101"/>
      <c r="L610" s="102"/>
      <c r="M610" s="102"/>
      <c r="N610" s="98"/>
      <c r="O610" s="98"/>
      <c r="P610" s="98"/>
    </row>
    <row r="611" spans="1:18" ht="24.6" customHeight="1" x14ac:dyDescent="0.7">
      <c r="A611" s="97">
        <v>2</v>
      </c>
      <c r="B611" s="98" t="s">
        <v>48</v>
      </c>
      <c r="C611" s="98" t="s">
        <v>414</v>
      </c>
      <c r="D611" s="98" t="s">
        <v>90</v>
      </c>
      <c r="E611" s="98" t="s">
        <v>415</v>
      </c>
      <c r="F611" s="98" t="s">
        <v>166</v>
      </c>
      <c r="G611" s="98" t="s">
        <v>1022</v>
      </c>
      <c r="H611" s="99">
        <v>3874</v>
      </c>
      <c r="I611" s="97">
        <v>3</v>
      </c>
      <c r="J611" s="100">
        <f>หนองคาย!F29</f>
        <v>1777036.71</v>
      </c>
      <c r="K611" s="101">
        <f>หนองคาย!AI29</f>
        <v>2272672.8899999997</v>
      </c>
      <c r="L611" s="102">
        <f>หนองคาย!AJ29</f>
        <v>4202046.58</v>
      </c>
      <c r="M611" s="102">
        <f>หนองคาย!AK29</f>
        <v>3425951.94</v>
      </c>
      <c r="N611" s="98"/>
      <c r="O611" s="98"/>
      <c r="P611" s="98"/>
      <c r="Q611" s="90">
        <f t="shared" si="21"/>
        <v>776094.64000000013</v>
      </c>
      <c r="R611" s="91">
        <f t="shared" si="22"/>
        <v>1084.6790345895715</v>
      </c>
    </row>
    <row r="612" spans="1:18" ht="24.6" customHeight="1" x14ac:dyDescent="0.7">
      <c r="A612" s="97">
        <v>3</v>
      </c>
      <c r="B612" s="98" t="s">
        <v>48</v>
      </c>
      <c r="C612" s="98" t="s">
        <v>414</v>
      </c>
      <c r="D612" s="98" t="s">
        <v>90</v>
      </c>
      <c r="E612" s="98" t="s">
        <v>415</v>
      </c>
      <c r="F612" s="98" t="s">
        <v>166</v>
      </c>
      <c r="G612" s="98" t="s">
        <v>1023</v>
      </c>
      <c r="H612" s="99">
        <v>3204</v>
      </c>
      <c r="I612" s="97">
        <v>3</v>
      </c>
      <c r="J612" s="100">
        <f>หนองคาย!F30</f>
        <v>394226.61</v>
      </c>
      <c r="K612" s="101">
        <f>หนองคาย!AI30</f>
        <v>856285.32</v>
      </c>
      <c r="L612" s="102">
        <f>หนองคาย!AJ30</f>
        <v>2214000.9500000002</v>
      </c>
      <c r="M612" s="102">
        <f>หนองคาย!AK30</f>
        <v>2299094.36</v>
      </c>
      <c r="N612" s="98"/>
      <c r="O612" s="98"/>
      <c r="P612" s="98"/>
      <c r="Q612" s="90">
        <f t="shared" si="21"/>
        <v>-85093.409999999683</v>
      </c>
      <c r="R612" s="91">
        <f t="shared" si="22"/>
        <v>691.01153245942578</v>
      </c>
    </row>
    <row r="613" spans="1:18" ht="24.6" customHeight="1" x14ac:dyDescent="0.7">
      <c r="A613" s="97">
        <v>4</v>
      </c>
      <c r="B613" s="98" t="s">
        <v>48</v>
      </c>
      <c r="C613" s="98" t="s">
        <v>414</v>
      </c>
      <c r="D613" s="98" t="s">
        <v>90</v>
      </c>
      <c r="E613" s="98" t="s">
        <v>415</v>
      </c>
      <c r="F613" s="98" t="s">
        <v>166</v>
      </c>
      <c r="G613" s="98" t="s">
        <v>1024</v>
      </c>
      <c r="H613" s="99">
        <v>6962</v>
      </c>
      <c r="I613" s="97">
        <v>5</v>
      </c>
      <c r="J613" s="100">
        <f>หนองคาย!F31</f>
        <v>1556891.93</v>
      </c>
      <c r="K613" s="101">
        <f>หนองคาย!AI31</f>
        <v>2068405.74</v>
      </c>
      <c r="L613" s="102">
        <f>หนองคาย!AJ31</f>
        <v>6051124.7599999998</v>
      </c>
      <c r="M613" s="102">
        <f>หนองคาย!AK31</f>
        <v>5726406.4500000002</v>
      </c>
      <c r="N613" s="98"/>
      <c r="O613" s="98"/>
      <c r="P613" s="98"/>
      <c r="Q613" s="90">
        <f t="shared" si="21"/>
        <v>324718.30999999959</v>
      </c>
      <c r="R613" s="91">
        <f t="shared" si="22"/>
        <v>869.16471703533466</v>
      </c>
    </row>
    <row r="614" spans="1:18" ht="24.6" customHeight="1" x14ac:dyDescent="0.7">
      <c r="A614" s="97">
        <v>5</v>
      </c>
      <c r="B614" s="98" t="s">
        <v>48</v>
      </c>
      <c r="C614" s="98" t="s">
        <v>414</v>
      </c>
      <c r="D614" s="98" t="s">
        <v>90</v>
      </c>
      <c r="E614" s="98" t="s">
        <v>415</v>
      </c>
      <c r="F614" s="98" t="s">
        <v>166</v>
      </c>
      <c r="G614" s="98" t="s">
        <v>1025</v>
      </c>
      <c r="H614" s="99">
        <v>4705</v>
      </c>
      <c r="I614" s="97">
        <v>4</v>
      </c>
      <c r="J614" s="100">
        <f>หนองคาย!F32</f>
        <v>1204782.46</v>
      </c>
      <c r="K614" s="101">
        <f>หนองคาย!AI32</f>
        <v>1488970.8800000001</v>
      </c>
      <c r="L614" s="102">
        <f>หนองคาย!AJ32</f>
        <v>2897776.21</v>
      </c>
      <c r="M614" s="102">
        <f>หนองคาย!AK32</f>
        <v>2710711.0399999996</v>
      </c>
      <c r="N614" s="98"/>
      <c r="O614" s="98"/>
      <c r="P614" s="98"/>
      <c r="Q614" s="90">
        <f t="shared" si="21"/>
        <v>187065.17000000039</v>
      </c>
      <c r="R614" s="91">
        <f t="shared" si="22"/>
        <v>615.89292454835277</v>
      </c>
    </row>
    <row r="615" spans="1:18" ht="24.6" customHeight="1" x14ac:dyDescent="0.7">
      <c r="A615" s="97">
        <v>6</v>
      </c>
      <c r="B615" s="98" t="s">
        <v>48</v>
      </c>
      <c r="C615" s="98" t="s">
        <v>414</v>
      </c>
      <c r="D615" s="98" t="s">
        <v>90</v>
      </c>
      <c r="E615" s="98" t="s">
        <v>415</v>
      </c>
      <c r="F615" s="98" t="s">
        <v>166</v>
      </c>
      <c r="G615" s="98" t="s">
        <v>1026</v>
      </c>
      <c r="H615" s="99">
        <v>5930</v>
      </c>
      <c r="I615" s="97">
        <v>4</v>
      </c>
      <c r="J615" s="100">
        <f>หนองคาย!F33</f>
        <v>630601.46</v>
      </c>
      <c r="K615" s="101">
        <f>หนองคาย!AI33</f>
        <v>843021.45</v>
      </c>
      <c r="L615" s="102">
        <f>หนองคาย!AJ33</f>
        <v>4705143.79</v>
      </c>
      <c r="M615" s="102">
        <f>หนองคาย!AK33</f>
        <v>4387422.3500000006</v>
      </c>
      <c r="N615" s="98"/>
      <c r="O615" s="98"/>
      <c r="P615" s="98"/>
      <c r="Q615" s="90">
        <f t="shared" si="21"/>
        <v>317721.43999999948</v>
      </c>
      <c r="R615" s="91">
        <f t="shared" si="22"/>
        <v>793.44751939291734</v>
      </c>
    </row>
    <row r="616" spans="1:18" ht="24.6" customHeight="1" x14ac:dyDescent="0.7">
      <c r="A616" s="97">
        <v>7</v>
      </c>
      <c r="B616" s="98" t="s">
        <v>48</v>
      </c>
      <c r="C616" s="98" t="s">
        <v>414</v>
      </c>
      <c r="D616" s="98" t="s">
        <v>90</v>
      </c>
      <c r="E616" s="98" t="s">
        <v>415</v>
      </c>
      <c r="F616" s="98" t="s">
        <v>166</v>
      </c>
      <c r="G616" s="98" t="s">
        <v>1027</v>
      </c>
      <c r="H616" s="99">
        <v>4502</v>
      </c>
      <c r="I616" s="97">
        <v>4</v>
      </c>
      <c r="J616" s="100">
        <f>หนองคาย!F34</f>
        <v>670546.64</v>
      </c>
      <c r="K616" s="101">
        <f>หนองคาย!AI34</f>
        <v>725590.84</v>
      </c>
      <c r="L616" s="102">
        <f>หนองคาย!AJ34</f>
        <v>2737756.47</v>
      </c>
      <c r="M616" s="102">
        <f>หนองคาย!AK34</f>
        <v>2412277.6800000002</v>
      </c>
      <c r="N616" s="98"/>
      <c r="O616" s="98"/>
      <c r="P616" s="98"/>
      <c r="Q616" s="90">
        <f t="shared" si="21"/>
        <v>325478.79000000004</v>
      </c>
      <c r="R616" s="91">
        <f t="shared" si="22"/>
        <v>608.12005108840515</v>
      </c>
    </row>
    <row r="617" spans="1:18" ht="24.6" customHeight="1" x14ac:dyDescent="0.7">
      <c r="A617" s="97">
        <v>8</v>
      </c>
      <c r="B617" s="98" t="s">
        <v>48</v>
      </c>
      <c r="C617" s="98" t="s">
        <v>414</v>
      </c>
      <c r="D617" s="98" t="s">
        <v>90</v>
      </c>
      <c r="E617" s="98" t="s">
        <v>415</v>
      </c>
      <c r="F617" s="98" t="s">
        <v>166</v>
      </c>
      <c r="G617" s="98" t="s">
        <v>1028</v>
      </c>
      <c r="H617" s="99">
        <v>5759</v>
      </c>
      <c r="I617" s="97">
        <v>4</v>
      </c>
      <c r="J617" s="100">
        <f>หนองคาย!F35</f>
        <v>1202616.98</v>
      </c>
      <c r="K617" s="101">
        <f>หนองคาย!AI35</f>
        <v>1586050.24</v>
      </c>
      <c r="L617" s="102">
        <f>หนองคาย!AJ35</f>
        <v>3744902.45</v>
      </c>
      <c r="M617" s="102">
        <f>หนองคาย!AK35</f>
        <v>3405286.31</v>
      </c>
      <c r="N617" s="98"/>
      <c r="O617" s="98"/>
      <c r="P617" s="98"/>
      <c r="Q617" s="90">
        <f t="shared" si="21"/>
        <v>339616.14000000013</v>
      </c>
      <c r="R617" s="91">
        <f t="shared" si="22"/>
        <v>650.26956936968224</v>
      </c>
    </row>
    <row r="618" spans="1:18" ht="24.6" customHeight="1" x14ac:dyDescent="0.7">
      <c r="A618" s="97">
        <v>9</v>
      </c>
      <c r="B618" s="98" t="s">
        <v>48</v>
      </c>
      <c r="C618" s="98" t="s">
        <v>414</v>
      </c>
      <c r="D618" s="98" t="s">
        <v>90</v>
      </c>
      <c r="E618" s="98" t="s">
        <v>415</v>
      </c>
      <c r="F618" s="98" t="s">
        <v>166</v>
      </c>
      <c r="G618" s="98" t="s">
        <v>1029</v>
      </c>
      <c r="H618" s="99">
        <v>3269</v>
      </c>
      <c r="I618" s="97">
        <v>3</v>
      </c>
      <c r="J618" s="100">
        <f>หนองคาย!F36</f>
        <v>635879.81000000006</v>
      </c>
      <c r="K618" s="101">
        <f>หนองคาย!AI36</f>
        <v>789344.71000000008</v>
      </c>
      <c r="L618" s="102">
        <f>หนองคาย!AJ36</f>
        <v>3260875.74</v>
      </c>
      <c r="M618" s="102">
        <f>หนองคาย!AK36</f>
        <v>3098697.45</v>
      </c>
      <c r="N618" s="98"/>
      <c r="O618" s="98"/>
      <c r="P618" s="98"/>
      <c r="Q618" s="90">
        <f t="shared" si="21"/>
        <v>162178.29000000004</v>
      </c>
      <c r="R618" s="91">
        <f t="shared" si="22"/>
        <v>997.51475680636293</v>
      </c>
    </row>
    <row r="619" spans="1:18" ht="24.6" customHeight="1" x14ac:dyDescent="0.7">
      <c r="A619" s="97">
        <v>10</v>
      </c>
      <c r="B619" s="98" t="s">
        <v>48</v>
      </c>
      <c r="C619" s="98" t="s">
        <v>414</v>
      </c>
      <c r="D619" s="98" t="s">
        <v>90</v>
      </c>
      <c r="E619" s="98" t="s">
        <v>415</v>
      </c>
      <c r="F619" s="98" t="s">
        <v>166</v>
      </c>
      <c r="G619" s="98" t="s">
        <v>1030</v>
      </c>
      <c r="H619" s="99">
        <v>5031</v>
      </c>
      <c r="I619" s="97">
        <v>4</v>
      </c>
      <c r="J619" s="100">
        <f>หนองคาย!F37</f>
        <v>657236.36</v>
      </c>
      <c r="K619" s="101">
        <f>หนองคาย!AI37</f>
        <v>973979.14</v>
      </c>
      <c r="L619" s="102">
        <f>หนองคาย!AJ37</f>
        <v>2353575.4900000002</v>
      </c>
      <c r="M619" s="102">
        <f>หนองคาย!AK37</f>
        <v>1637410.58</v>
      </c>
      <c r="N619" s="98"/>
      <c r="O619" s="98"/>
      <c r="P619" s="98"/>
      <c r="Q619" s="90">
        <f t="shared" si="21"/>
        <v>716164.91000000015</v>
      </c>
      <c r="R619" s="91">
        <f t="shared" si="22"/>
        <v>467.81464718743791</v>
      </c>
    </row>
    <row r="620" spans="1:18" ht="24.6" customHeight="1" x14ac:dyDescent="0.7">
      <c r="A620" s="97">
        <v>11</v>
      </c>
      <c r="B620" s="98" t="s">
        <v>48</v>
      </c>
      <c r="C620" s="98" t="s">
        <v>414</v>
      </c>
      <c r="D620" s="98" t="s">
        <v>90</v>
      </c>
      <c r="E620" s="98" t="s">
        <v>415</v>
      </c>
      <c r="F620" s="98" t="s">
        <v>166</v>
      </c>
      <c r="G620" s="98" t="s">
        <v>1031</v>
      </c>
      <c r="H620" s="99">
        <v>4636</v>
      </c>
      <c r="I620" s="97">
        <v>4</v>
      </c>
      <c r="J620" s="100">
        <f>หนองคาย!F38</f>
        <v>749401.92</v>
      </c>
      <c r="K620" s="101">
        <f>หนองคาย!AI38</f>
        <v>1089017.43</v>
      </c>
      <c r="L620" s="102">
        <f>หนองคาย!AJ38</f>
        <v>5600532.7300000004</v>
      </c>
      <c r="M620" s="102">
        <f>หนองคาย!AK38</f>
        <v>4523552.72</v>
      </c>
      <c r="N620" s="98"/>
      <c r="O620" s="98"/>
      <c r="P620" s="98"/>
      <c r="Q620" s="90">
        <f t="shared" si="21"/>
        <v>1076980.0100000007</v>
      </c>
      <c r="R620" s="91">
        <f t="shared" si="22"/>
        <v>1208.0527890422779</v>
      </c>
    </row>
    <row r="621" spans="1:18" s="109" customFormat="1" ht="24.6" customHeight="1" x14ac:dyDescent="0.7">
      <c r="A621" s="103">
        <v>2</v>
      </c>
      <c r="B621" s="104" t="s">
        <v>48</v>
      </c>
      <c r="C621" s="104"/>
      <c r="D621" s="104"/>
      <c r="E621" s="104" t="s">
        <v>63</v>
      </c>
      <c r="F621" s="104"/>
      <c r="G621" s="104" t="s">
        <v>417</v>
      </c>
      <c r="H621" s="110">
        <f>SUM(H610:H620)</f>
        <v>47872</v>
      </c>
      <c r="I621" s="103"/>
      <c r="J621" s="106">
        <f>SUM(J610:J620)</f>
        <v>9479220.879999999</v>
      </c>
      <c r="K621" s="106">
        <f>SUM(K610:K620)</f>
        <v>12693338.640000001</v>
      </c>
      <c r="L621" s="106">
        <f>SUM(L610:L620)</f>
        <v>37767735.170000002</v>
      </c>
      <c r="M621" s="106">
        <f>SUM(M610:M620)</f>
        <v>33626810.879999995</v>
      </c>
      <c r="N621" s="104">
        <v>10</v>
      </c>
      <c r="O621" s="104">
        <v>10</v>
      </c>
      <c r="P621" s="104">
        <f>N621-O621</f>
        <v>0</v>
      </c>
      <c r="Q621" s="107">
        <f t="shared" si="21"/>
        <v>4140924.2900000066</v>
      </c>
      <c r="R621" s="108">
        <f>L621/H621</f>
        <v>788.93163373161769</v>
      </c>
    </row>
    <row r="622" spans="1:18" ht="24.6" customHeight="1" x14ac:dyDescent="0.7">
      <c r="A622" s="97">
        <v>1</v>
      </c>
      <c r="B622" s="98" t="s">
        <v>48</v>
      </c>
      <c r="C622" s="98" t="s">
        <v>418</v>
      </c>
      <c r="D622" s="98" t="s">
        <v>69</v>
      </c>
      <c r="E622" s="98" t="s">
        <v>419</v>
      </c>
      <c r="F622" s="98" t="s">
        <v>196</v>
      </c>
      <c r="G622" s="98" t="s">
        <v>420</v>
      </c>
      <c r="H622" s="99"/>
      <c r="I622" s="97"/>
      <c r="J622" s="100"/>
      <c r="K622" s="101"/>
      <c r="L622" s="102"/>
      <c r="M622" s="102"/>
      <c r="N622" s="98"/>
      <c r="O622" s="98"/>
      <c r="P622" s="98"/>
    </row>
    <row r="623" spans="1:18" ht="24.6" customHeight="1" x14ac:dyDescent="0.7">
      <c r="A623" s="97">
        <v>2</v>
      </c>
      <c r="B623" s="98" t="s">
        <v>48</v>
      </c>
      <c r="C623" s="98" t="s">
        <v>418</v>
      </c>
      <c r="D623" s="98" t="s">
        <v>69</v>
      </c>
      <c r="E623" s="98" t="s">
        <v>419</v>
      </c>
      <c r="F623" s="98" t="s">
        <v>166</v>
      </c>
      <c r="G623" s="98" t="s">
        <v>1032</v>
      </c>
      <c r="H623" s="99">
        <v>3034</v>
      </c>
      <c r="I623" s="97">
        <v>3</v>
      </c>
      <c r="J623" s="100">
        <f>หนองคาย!F39</f>
        <v>1511419.64</v>
      </c>
      <c r="K623" s="101">
        <f>หนองคาย!AI39</f>
        <v>1630767.76</v>
      </c>
      <c r="L623" s="102">
        <f>หนองคาย!AJ39</f>
        <v>4340600.6500000004</v>
      </c>
      <c r="M623" s="102">
        <f>หนองคาย!AK39</f>
        <v>3833774</v>
      </c>
      <c r="N623" s="98"/>
      <c r="O623" s="98"/>
      <c r="P623" s="98"/>
      <c r="Q623" s="90">
        <f t="shared" si="21"/>
        <v>506826.65000000037</v>
      </c>
      <c r="R623" s="91">
        <f t="shared" si="22"/>
        <v>1430.6528180619646</v>
      </c>
    </row>
    <row r="624" spans="1:18" ht="24.6" customHeight="1" x14ac:dyDescent="0.7">
      <c r="A624" s="97">
        <v>3</v>
      </c>
      <c r="B624" s="98" t="s">
        <v>48</v>
      </c>
      <c r="C624" s="98" t="s">
        <v>418</v>
      </c>
      <c r="D624" s="98" t="s">
        <v>69</v>
      </c>
      <c r="E624" s="98" t="s">
        <v>419</v>
      </c>
      <c r="F624" s="98" t="s">
        <v>166</v>
      </c>
      <c r="G624" s="98" t="s">
        <v>1033</v>
      </c>
      <c r="H624" s="99">
        <v>3694</v>
      </c>
      <c r="I624" s="97">
        <v>3</v>
      </c>
      <c r="J624" s="100">
        <f>หนองคาย!F40</f>
        <v>280072.28999999998</v>
      </c>
      <c r="K624" s="101">
        <f>หนองคาย!AI40</f>
        <v>221379.24999999994</v>
      </c>
      <c r="L624" s="102">
        <f>หนองคาย!AJ40</f>
        <v>3278391.05</v>
      </c>
      <c r="M624" s="102">
        <f>หนองคาย!AK40</f>
        <v>3162148.67</v>
      </c>
      <c r="N624" s="98"/>
      <c r="O624" s="98"/>
      <c r="P624" s="98"/>
      <c r="Q624" s="90">
        <f t="shared" si="21"/>
        <v>116242.37999999989</v>
      </c>
      <c r="R624" s="91">
        <f t="shared" si="22"/>
        <v>887.49080942068213</v>
      </c>
    </row>
    <row r="625" spans="1:18" ht="24.6" customHeight="1" x14ac:dyDescent="0.7">
      <c r="A625" s="97">
        <v>4</v>
      </c>
      <c r="B625" s="98" t="s">
        <v>48</v>
      </c>
      <c r="C625" s="98" t="s">
        <v>418</v>
      </c>
      <c r="D625" s="98" t="s">
        <v>69</v>
      </c>
      <c r="E625" s="98" t="s">
        <v>419</v>
      </c>
      <c r="F625" s="98" t="s">
        <v>166</v>
      </c>
      <c r="G625" s="98" t="s">
        <v>1034</v>
      </c>
      <c r="H625" s="99">
        <v>2850</v>
      </c>
      <c r="I625" s="97">
        <v>2</v>
      </c>
      <c r="J625" s="100">
        <f>หนองคาย!F41</f>
        <v>440306.46</v>
      </c>
      <c r="K625" s="101">
        <f>หนองคาย!AI41</f>
        <v>590075.41</v>
      </c>
      <c r="L625" s="102">
        <f>หนองคาย!AJ41</f>
        <v>2873597.0700000003</v>
      </c>
      <c r="M625" s="102">
        <f>หนองคาย!AK41</f>
        <v>2893740.73</v>
      </c>
      <c r="N625" s="98"/>
      <c r="O625" s="98"/>
      <c r="P625" s="98"/>
      <c r="Q625" s="90">
        <f t="shared" si="21"/>
        <v>-20143.659999999683</v>
      </c>
      <c r="R625" s="91">
        <f t="shared" si="22"/>
        <v>1008.2796736842106</v>
      </c>
    </row>
    <row r="626" spans="1:18" ht="24.6" customHeight="1" x14ac:dyDescent="0.7">
      <c r="A626" s="97">
        <v>5</v>
      </c>
      <c r="B626" s="98" t="s">
        <v>48</v>
      </c>
      <c r="C626" s="98" t="s">
        <v>418</v>
      </c>
      <c r="D626" s="98" t="s">
        <v>69</v>
      </c>
      <c r="E626" s="98" t="s">
        <v>419</v>
      </c>
      <c r="F626" s="98" t="s">
        <v>166</v>
      </c>
      <c r="G626" s="98" t="s">
        <v>1035</v>
      </c>
      <c r="H626" s="99">
        <v>3886</v>
      </c>
      <c r="I626" s="97">
        <v>3</v>
      </c>
      <c r="J626" s="100">
        <f>หนองคาย!F42</f>
        <v>1390968.57</v>
      </c>
      <c r="K626" s="101">
        <f>หนองคาย!AI42</f>
        <v>1533193.86</v>
      </c>
      <c r="L626" s="102">
        <f>หนองคาย!AJ42</f>
        <v>4500259.76</v>
      </c>
      <c r="M626" s="102">
        <f>หนองคาย!AK42</f>
        <v>5122914.5699999994</v>
      </c>
      <c r="N626" s="98"/>
      <c r="O626" s="98"/>
      <c r="P626" s="98"/>
      <c r="Q626" s="90">
        <f t="shared" si="21"/>
        <v>-622654.80999999959</v>
      </c>
      <c r="R626" s="91">
        <f t="shared" si="22"/>
        <v>1158.0699330931548</v>
      </c>
    </row>
    <row r="627" spans="1:18" ht="24.6" customHeight="1" x14ac:dyDescent="0.7">
      <c r="A627" s="97">
        <v>6</v>
      </c>
      <c r="B627" s="98" t="s">
        <v>48</v>
      </c>
      <c r="C627" s="98" t="s">
        <v>418</v>
      </c>
      <c r="D627" s="98" t="s">
        <v>69</v>
      </c>
      <c r="E627" s="98" t="s">
        <v>419</v>
      </c>
      <c r="F627" s="98" t="s">
        <v>166</v>
      </c>
      <c r="G627" s="98" t="s">
        <v>1036</v>
      </c>
      <c r="H627" s="99">
        <v>4695</v>
      </c>
      <c r="I627" s="97">
        <v>4</v>
      </c>
      <c r="J627" s="100">
        <f>หนองคาย!F43</f>
        <v>1830729.82</v>
      </c>
      <c r="K627" s="101">
        <f>หนองคาย!AI43</f>
        <v>1869939.77</v>
      </c>
      <c r="L627" s="102">
        <f>หนองคาย!AJ43</f>
        <v>4580047.51</v>
      </c>
      <c r="M627" s="102">
        <f>หนองคาย!AK43</f>
        <v>3630072.5300000003</v>
      </c>
      <c r="N627" s="98"/>
      <c r="O627" s="98"/>
      <c r="P627" s="98"/>
      <c r="Q627" s="90">
        <f t="shared" si="21"/>
        <v>949974.97999999952</v>
      </c>
      <c r="R627" s="91">
        <f t="shared" si="22"/>
        <v>975.51597657081993</v>
      </c>
    </row>
    <row r="628" spans="1:18" ht="24.6" customHeight="1" x14ac:dyDescent="0.7">
      <c r="A628" s="97">
        <v>7</v>
      </c>
      <c r="B628" s="98" t="s">
        <v>48</v>
      </c>
      <c r="C628" s="98" t="s">
        <v>418</v>
      </c>
      <c r="D628" s="98" t="s">
        <v>69</v>
      </c>
      <c r="E628" s="98" t="s">
        <v>419</v>
      </c>
      <c r="F628" s="98" t="s">
        <v>166</v>
      </c>
      <c r="G628" s="98" t="s">
        <v>1037</v>
      </c>
      <c r="H628" s="99">
        <v>2848</v>
      </c>
      <c r="I628" s="97">
        <v>2</v>
      </c>
      <c r="J628" s="100">
        <f>หนองคาย!F44</f>
        <v>438343.16</v>
      </c>
      <c r="K628" s="101">
        <f>หนองคาย!AI44</f>
        <v>523351.12</v>
      </c>
      <c r="L628" s="102">
        <f>หนองคาย!AJ44</f>
        <v>3628937.97</v>
      </c>
      <c r="M628" s="102">
        <f>หนองคาย!AK44</f>
        <v>2458898.38</v>
      </c>
      <c r="N628" s="98"/>
      <c r="O628" s="98"/>
      <c r="P628" s="98"/>
      <c r="Q628" s="90">
        <f t="shared" si="21"/>
        <v>1170039.5900000003</v>
      </c>
      <c r="R628" s="91">
        <f t="shared" si="22"/>
        <v>1274.2057478932586</v>
      </c>
    </row>
    <row r="629" spans="1:18" ht="24.6" customHeight="1" x14ac:dyDescent="0.7">
      <c r="A629" s="97">
        <v>8</v>
      </c>
      <c r="B629" s="98" t="s">
        <v>48</v>
      </c>
      <c r="C629" s="98" t="s">
        <v>418</v>
      </c>
      <c r="D629" s="98" t="s">
        <v>69</v>
      </c>
      <c r="E629" s="98" t="s">
        <v>419</v>
      </c>
      <c r="F629" s="98" t="s">
        <v>166</v>
      </c>
      <c r="G629" s="98" t="s">
        <v>1038</v>
      </c>
      <c r="H629" s="99">
        <v>4044</v>
      </c>
      <c r="I629" s="97">
        <v>3</v>
      </c>
      <c r="J629" s="100">
        <f>หนองคาย!F45</f>
        <v>711125.31</v>
      </c>
      <c r="K629" s="101">
        <f>หนองคาย!AI45</f>
        <v>780990.44</v>
      </c>
      <c r="L629" s="102">
        <f>หนองคาย!AJ45</f>
        <v>2729752.54</v>
      </c>
      <c r="M629" s="102">
        <f>หนองคาย!AK45</f>
        <v>2332211.9900000002</v>
      </c>
      <c r="N629" s="98"/>
      <c r="O629" s="98"/>
      <c r="P629" s="98"/>
      <c r="Q629" s="90">
        <f t="shared" si="21"/>
        <v>397540.54999999981</v>
      </c>
      <c r="R629" s="91">
        <f t="shared" si="22"/>
        <v>675.01299208704256</v>
      </c>
    </row>
    <row r="630" spans="1:18" ht="24.6" customHeight="1" x14ac:dyDescent="0.7">
      <c r="A630" s="97">
        <v>9</v>
      </c>
      <c r="B630" s="98" t="s">
        <v>48</v>
      </c>
      <c r="C630" s="98" t="s">
        <v>418</v>
      </c>
      <c r="D630" s="98" t="s">
        <v>69</v>
      </c>
      <c r="E630" s="98" t="s">
        <v>419</v>
      </c>
      <c r="F630" s="98" t="s">
        <v>166</v>
      </c>
      <c r="G630" s="98" t="s">
        <v>1039</v>
      </c>
      <c r="H630" s="99">
        <v>5108</v>
      </c>
      <c r="I630" s="97">
        <v>4</v>
      </c>
      <c r="J630" s="100">
        <f>หนองคาย!F46</f>
        <v>498366.27</v>
      </c>
      <c r="K630" s="101">
        <f>หนองคาย!AI46</f>
        <v>731713.55</v>
      </c>
      <c r="L630" s="102">
        <f>หนองคาย!AJ46</f>
        <v>3042421.87</v>
      </c>
      <c r="M630" s="102">
        <f>หนองคาย!AK46</f>
        <v>2538633.5299999998</v>
      </c>
      <c r="N630" s="98"/>
      <c r="O630" s="98"/>
      <c r="P630" s="98"/>
      <c r="Q630" s="90">
        <f t="shared" si="21"/>
        <v>503788.34000000032</v>
      </c>
      <c r="R630" s="91">
        <f t="shared" si="22"/>
        <v>595.61900352388409</v>
      </c>
    </row>
    <row r="631" spans="1:18" ht="24.6" customHeight="1" x14ac:dyDescent="0.7">
      <c r="A631" s="97">
        <v>10</v>
      </c>
      <c r="B631" s="98" t="s">
        <v>48</v>
      </c>
      <c r="C631" s="98" t="s">
        <v>418</v>
      </c>
      <c r="D631" s="98" t="s">
        <v>69</v>
      </c>
      <c r="E631" s="98" t="s">
        <v>419</v>
      </c>
      <c r="F631" s="98" t="s">
        <v>166</v>
      </c>
      <c r="G631" s="98" t="s">
        <v>1040</v>
      </c>
      <c r="H631" s="99">
        <v>5899</v>
      </c>
      <c r="I631" s="97">
        <v>4</v>
      </c>
      <c r="J631" s="100">
        <f>หนองคาย!F47</f>
        <v>396392.35</v>
      </c>
      <c r="K631" s="101">
        <f>หนองคาย!AI47</f>
        <v>435277.97000000003</v>
      </c>
      <c r="L631" s="102">
        <f>หนองคาย!AJ47</f>
        <v>4923790.71</v>
      </c>
      <c r="M631" s="102">
        <f>หนองคาย!AK47</f>
        <v>4478117.01</v>
      </c>
      <c r="N631" s="98"/>
      <c r="O631" s="98"/>
      <c r="P631" s="98"/>
      <c r="Q631" s="90">
        <f t="shared" si="21"/>
        <v>445673.70000000019</v>
      </c>
      <c r="R631" s="91">
        <f t="shared" si="22"/>
        <v>834.68226987625019</v>
      </c>
    </row>
    <row r="632" spans="1:18" ht="24.6" customHeight="1" x14ac:dyDescent="0.7">
      <c r="A632" s="97">
        <v>11</v>
      </c>
      <c r="B632" s="98" t="s">
        <v>48</v>
      </c>
      <c r="C632" s="98" t="s">
        <v>418</v>
      </c>
      <c r="D632" s="98" t="s">
        <v>69</v>
      </c>
      <c r="E632" s="98" t="s">
        <v>419</v>
      </c>
      <c r="F632" s="98" t="s">
        <v>166</v>
      </c>
      <c r="G632" s="98" t="s">
        <v>1041</v>
      </c>
      <c r="H632" s="99">
        <v>2499</v>
      </c>
      <c r="I632" s="97">
        <v>2</v>
      </c>
      <c r="J632" s="100">
        <f>หนองคาย!F48</f>
        <v>363182.19</v>
      </c>
      <c r="K632" s="101">
        <f>หนองคาย!AI48</f>
        <v>417339.87</v>
      </c>
      <c r="L632" s="102">
        <f>หนองคาย!AJ48</f>
        <v>2771577.17</v>
      </c>
      <c r="M632" s="102">
        <f>หนองคาย!AK48</f>
        <v>2685593.5799999996</v>
      </c>
      <c r="N632" s="98"/>
      <c r="O632" s="98"/>
      <c r="P632" s="98"/>
      <c r="Q632" s="90">
        <f t="shared" si="21"/>
        <v>85983.590000000317</v>
      </c>
      <c r="R632" s="91">
        <f t="shared" si="22"/>
        <v>1109.0744977991196</v>
      </c>
    </row>
    <row r="633" spans="1:18" ht="24.6" customHeight="1" x14ac:dyDescent="0.7">
      <c r="A633" s="97">
        <v>12</v>
      </c>
      <c r="B633" s="98" t="s">
        <v>48</v>
      </c>
      <c r="C633" s="98" t="s">
        <v>418</v>
      </c>
      <c r="D633" s="98" t="s">
        <v>69</v>
      </c>
      <c r="E633" s="98" t="s">
        <v>419</v>
      </c>
      <c r="F633" s="98" t="s">
        <v>166</v>
      </c>
      <c r="G633" s="98" t="s">
        <v>1042</v>
      </c>
      <c r="H633" s="99">
        <v>5714</v>
      </c>
      <c r="I633" s="97">
        <v>4</v>
      </c>
      <c r="J633" s="100">
        <f>หนองคาย!F49</f>
        <v>1007334.37</v>
      </c>
      <c r="K633" s="101">
        <f>หนองคาย!AI49</f>
        <v>1113257.5700000003</v>
      </c>
      <c r="L633" s="102">
        <f>หนองคาย!AJ49</f>
        <v>4819765.1899999995</v>
      </c>
      <c r="M633" s="102">
        <f>หนองคาย!AK49</f>
        <v>4288226.3599999994</v>
      </c>
      <c r="N633" s="98"/>
      <c r="O633" s="98"/>
      <c r="P633" s="98"/>
      <c r="Q633" s="90">
        <f t="shared" si="21"/>
        <v>531538.83000000007</v>
      </c>
      <c r="R633" s="91">
        <f t="shared" si="22"/>
        <v>843.50108330416515</v>
      </c>
    </row>
    <row r="634" spans="1:18" ht="24.6" customHeight="1" x14ac:dyDescent="0.7">
      <c r="A634" s="97">
        <v>13</v>
      </c>
      <c r="B634" s="98" t="s">
        <v>48</v>
      </c>
      <c r="C634" s="98" t="s">
        <v>418</v>
      </c>
      <c r="D634" s="98" t="s">
        <v>69</v>
      </c>
      <c r="E634" s="98" t="s">
        <v>419</v>
      </c>
      <c r="F634" s="98" t="s">
        <v>166</v>
      </c>
      <c r="G634" s="98" t="s">
        <v>1043</v>
      </c>
      <c r="H634" s="99">
        <v>3580</v>
      </c>
      <c r="I634" s="97">
        <v>3</v>
      </c>
      <c r="J634" s="100">
        <f>หนองคาย!F50</f>
        <v>660483.93999999994</v>
      </c>
      <c r="K634" s="101">
        <f>หนองคาย!AI50</f>
        <v>764414.80999999994</v>
      </c>
      <c r="L634" s="102">
        <f>หนองคาย!AJ50</f>
        <v>3276647.1899999995</v>
      </c>
      <c r="M634" s="102">
        <f>หนองคาย!AK50</f>
        <v>2776814.02</v>
      </c>
      <c r="N634" s="98"/>
      <c r="O634" s="98"/>
      <c r="P634" s="98"/>
      <c r="Q634" s="90">
        <f t="shared" si="21"/>
        <v>499833.16999999946</v>
      </c>
      <c r="R634" s="91">
        <f t="shared" si="22"/>
        <v>915.2645782122903</v>
      </c>
    </row>
    <row r="635" spans="1:18" ht="24.6" customHeight="1" x14ac:dyDescent="0.7">
      <c r="A635" s="97">
        <v>14</v>
      </c>
      <c r="B635" s="98" t="s">
        <v>48</v>
      </c>
      <c r="C635" s="98" t="s">
        <v>418</v>
      </c>
      <c r="D635" s="98" t="s">
        <v>69</v>
      </c>
      <c r="E635" s="98" t="s">
        <v>419</v>
      </c>
      <c r="F635" s="98" t="s">
        <v>166</v>
      </c>
      <c r="G635" s="98" t="s">
        <v>1044</v>
      </c>
      <c r="H635" s="99">
        <v>3821</v>
      </c>
      <c r="I635" s="97">
        <v>3</v>
      </c>
      <c r="J635" s="100">
        <f>หนองคาย!F51</f>
        <v>824683.52000000002</v>
      </c>
      <c r="K635" s="101">
        <f>หนองคาย!AI51</f>
        <v>1033634.8600000001</v>
      </c>
      <c r="L635" s="102">
        <f>หนองคาย!AJ51</f>
        <v>2861794.23</v>
      </c>
      <c r="M635" s="102">
        <f>หนองคาย!AK51</f>
        <v>2060059.11</v>
      </c>
      <c r="N635" s="98"/>
      <c r="O635" s="98"/>
      <c r="P635" s="98"/>
      <c r="Q635" s="90">
        <f t="shared" si="21"/>
        <v>801735.11999999988</v>
      </c>
      <c r="R635" s="91">
        <f t="shared" si="22"/>
        <v>748.96472912850038</v>
      </c>
    </row>
    <row r="636" spans="1:18" ht="24.6" customHeight="1" x14ac:dyDescent="0.7">
      <c r="A636" s="97">
        <v>15</v>
      </c>
      <c r="B636" s="98" t="s">
        <v>48</v>
      </c>
      <c r="C636" s="98" t="s">
        <v>418</v>
      </c>
      <c r="D636" s="98" t="s">
        <v>69</v>
      </c>
      <c r="E636" s="98" t="s">
        <v>419</v>
      </c>
      <c r="F636" s="98" t="s">
        <v>166</v>
      </c>
      <c r="G636" s="98" t="s">
        <v>1045</v>
      </c>
      <c r="H636" s="99">
        <v>4273</v>
      </c>
      <c r="I636" s="97">
        <v>3</v>
      </c>
      <c r="J636" s="100">
        <f>หนองคาย!F52</f>
        <v>518013.51</v>
      </c>
      <c r="K636" s="101">
        <f>หนองคาย!AI52</f>
        <v>569533.37</v>
      </c>
      <c r="L636" s="102">
        <f>หนองคาย!AJ52</f>
        <v>2842875.45</v>
      </c>
      <c r="M636" s="102">
        <f>หนองคาย!AK52</f>
        <v>2543372.1500000004</v>
      </c>
      <c r="N636" s="98"/>
      <c r="O636" s="98"/>
      <c r="P636" s="98"/>
      <c r="Q636" s="90">
        <f t="shared" si="21"/>
        <v>299503.29999999981</v>
      </c>
      <c r="R636" s="91">
        <f t="shared" si="22"/>
        <v>665.31136204072084</v>
      </c>
    </row>
    <row r="637" spans="1:18" ht="24.6" customHeight="1" x14ac:dyDescent="0.7">
      <c r="A637" s="97">
        <v>16</v>
      </c>
      <c r="B637" s="98" t="s">
        <v>48</v>
      </c>
      <c r="C637" s="98" t="s">
        <v>418</v>
      </c>
      <c r="D637" s="98" t="s">
        <v>69</v>
      </c>
      <c r="E637" s="98" t="s">
        <v>419</v>
      </c>
      <c r="F637" s="98" t="s">
        <v>166</v>
      </c>
      <c r="G637" s="98" t="s">
        <v>1046</v>
      </c>
      <c r="H637" s="99">
        <v>2633</v>
      </c>
      <c r="I637" s="97">
        <v>2</v>
      </c>
      <c r="J637" s="100">
        <f>หนองคาย!F53</f>
        <v>672467.41</v>
      </c>
      <c r="K637" s="101">
        <f>หนองคาย!AI53</f>
        <v>664540.25</v>
      </c>
      <c r="L637" s="102">
        <f>หนองคาย!AJ53</f>
        <v>3377693.6599999997</v>
      </c>
      <c r="M637" s="102">
        <f>หนองคาย!AK53</f>
        <v>3365667.8600000003</v>
      </c>
      <c r="N637" s="98"/>
      <c r="O637" s="98"/>
      <c r="P637" s="98"/>
      <c r="Q637" s="90">
        <f t="shared" si="21"/>
        <v>12025.799999999348</v>
      </c>
      <c r="R637" s="91">
        <f t="shared" si="22"/>
        <v>1282.8308621344472</v>
      </c>
    </row>
    <row r="638" spans="1:18" s="109" customFormat="1" ht="24.6" customHeight="1" x14ac:dyDescent="0.7">
      <c r="A638" s="103">
        <v>3</v>
      </c>
      <c r="B638" s="104" t="s">
        <v>48</v>
      </c>
      <c r="C638" s="104"/>
      <c r="D638" s="104"/>
      <c r="E638" s="104" t="s">
        <v>63</v>
      </c>
      <c r="F638" s="104"/>
      <c r="G638" s="104" t="s">
        <v>421</v>
      </c>
      <c r="H638" s="110">
        <f>SUM(H622:H637)</f>
        <v>58578</v>
      </c>
      <c r="I638" s="103"/>
      <c r="J638" s="106">
        <f>SUM(J622:J637)</f>
        <v>11543888.809999999</v>
      </c>
      <c r="K638" s="106">
        <f>SUM(K622:K637)</f>
        <v>12879409.859999999</v>
      </c>
      <c r="L638" s="106">
        <f>SUM(L622:L637)</f>
        <v>53848152.019999988</v>
      </c>
      <c r="M638" s="106">
        <f>SUM(M622:M637)</f>
        <v>48170244.489999995</v>
      </c>
      <c r="N638" s="104">
        <v>15</v>
      </c>
      <c r="O638" s="104">
        <v>15</v>
      </c>
      <c r="P638" s="104">
        <f>N638-O638</f>
        <v>0</v>
      </c>
      <c r="Q638" s="107">
        <f t="shared" si="21"/>
        <v>5677907.5299999937</v>
      </c>
      <c r="R638" s="108">
        <f>L638/H638</f>
        <v>919.25555703506416</v>
      </c>
    </row>
    <row r="639" spans="1:18" ht="24.6" customHeight="1" x14ac:dyDescent="0.7">
      <c r="A639" s="97">
        <v>1</v>
      </c>
      <c r="B639" s="98" t="s">
        <v>48</v>
      </c>
      <c r="C639" s="98" t="s">
        <v>422</v>
      </c>
      <c r="D639" s="98" t="s">
        <v>76</v>
      </c>
      <c r="E639" s="98" t="s">
        <v>423</v>
      </c>
      <c r="F639" s="98" t="s">
        <v>196</v>
      </c>
      <c r="G639" s="98" t="s">
        <v>424</v>
      </c>
      <c r="H639" s="99"/>
      <c r="I639" s="97"/>
      <c r="J639" s="100"/>
      <c r="K639" s="101"/>
      <c r="L639" s="102"/>
      <c r="M639" s="102"/>
      <c r="N639" s="98"/>
      <c r="O639" s="98"/>
      <c r="P639" s="98"/>
    </row>
    <row r="640" spans="1:18" s="117" customFormat="1" ht="24.6" customHeight="1" x14ac:dyDescent="0.7">
      <c r="A640" s="111">
        <v>2</v>
      </c>
      <c r="B640" s="112" t="s">
        <v>48</v>
      </c>
      <c r="C640" s="112" t="s">
        <v>422</v>
      </c>
      <c r="D640" s="112" t="s">
        <v>76</v>
      </c>
      <c r="E640" s="112" t="s">
        <v>423</v>
      </c>
      <c r="F640" s="112" t="s">
        <v>166</v>
      </c>
      <c r="G640" s="112" t="s">
        <v>1047</v>
      </c>
      <c r="H640" s="113">
        <v>2413</v>
      </c>
      <c r="I640" s="111">
        <v>2</v>
      </c>
      <c r="J640" s="100">
        <f>หนองคาย!F54</f>
        <v>341410.19</v>
      </c>
      <c r="K640" s="114">
        <f>หนองคาย!AI54</f>
        <v>425376.92</v>
      </c>
      <c r="L640" s="102">
        <f>หนองคาย!AJ54</f>
        <v>2331282.5999999996</v>
      </c>
      <c r="M640" s="102">
        <f>หนองคาย!AK54</f>
        <v>2438173.23</v>
      </c>
      <c r="N640" s="112"/>
      <c r="O640" s="112"/>
      <c r="P640" s="112"/>
      <c r="Q640" s="90">
        <f t="shared" si="21"/>
        <v>-106890.63000000035</v>
      </c>
      <c r="R640" s="91">
        <f t="shared" si="22"/>
        <v>966.13452134272677</v>
      </c>
    </row>
    <row r="641" spans="1:18" ht="24.6" customHeight="1" x14ac:dyDescent="0.7">
      <c r="A641" s="97">
        <v>3</v>
      </c>
      <c r="B641" s="98" t="s">
        <v>48</v>
      </c>
      <c r="C641" s="98" t="s">
        <v>422</v>
      </c>
      <c r="D641" s="98" t="s">
        <v>76</v>
      </c>
      <c r="E641" s="98" t="s">
        <v>423</v>
      </c>
      <c r="F641" s="98" t="s">
        <v>166</v>
      </c>
      <c r="G641" s="98" t="s">
        <v>1048</v>
      </c>
      <c r="H641" s="99">
        <v>2055</v>
      </c>
      <c r="I641" s="97">
        <v>2</v>
      </c>
      <c r="J641" s="100">
        <f>หนองคาย!F55</f>
        <v>58839.199999999997</v>
      </c>
      <c r="K641" s="114">
        <f>หนองคาย!AI55</f>
        <v>135464.01</v>
      </c>
      <c r="L641" s="102">
        <f>หนองคาย!AJ55</f>
        <v>2220378.44</v>
      </c>
      <c r="M641" s="102">
        <f>หนองคาย!AK55</f>
        <v>2699152.87</v>
      </c>
      <c r="N641" s="98"/>
      <c r="O641" s="98"/>
      <c r="P641" s="98"/>
      <c r="Q641" s="90">
        <f t="shared" si="21"/>
        <v>-478774.43000000017</v>
      </c>
      <c r="R641" s="91">
        <f t="shared" si="22"/>
        <v>1080.4761265206812</v>
      </c>
    </row>
    <row r="642" spans="1:18" ht="24.6" customHeight="1" x14ac:dyDescent="0.7">
      <c r="A642" s="97">
        <v>4</v>
      </c>
      <c r="B642" s="98" t="s">
        <v>48</v>
      </c>
      <c r="C642" s="98" t="s">
        <v>422</v>
      </c>
      <c r="D642" s="98" t="s">
        <v>76</v>
      </c>
      <c r="E642" s="98" t="s">
        <v>423</v>
      </c>
      <c r="F642" s="98" t="s">
        <v>166</v>
      </c>
      <c r="G642" s="98" t="s">
        <v>1049</v>
      </c>
      <c r="H642" s="99">
        <v>3420</v>
      </c>
      <c r="I642" s="97">
        <v>3</v>
      </c>
      <c r="J642" s="100">
        <f>หนองคาย!F56</f>
        <v>625110.47</v>
      </c>
      <c r="K642" s="114">
        <f>หนองคาย!AI56</f>
        <v>691208.75</v>
      </c>
      <c r="L642" s="102">
        <f>หนองคาย!AJ56</f>
        <v>2591219.79</v>
      </c>
      <c r="M642" s="102">
        <f>หนองคาย!AK56</f>
        <v>2641501.62</v>
      </c>
      <c r="N642" s="98"/>
      <c r="O642" s="98"/>
      <c r="P642" s="98"/>
      <c r="Q642" s="90">
        <f t="shared" si="21"/>
        <v>-50281.830000000075</v>
      </c>
      <c r="R642" s="91">
        <f t="shared" si="22"/>
        <v>757.66660526315786</v>
      </c>
    </row>
    <row r="643" spans="1:18" ht="24.6" customHeight="1" x14ac:dyDescent="0.7">
      <c r="A643" s="97">
        <v>5</v>
      </c>
      <c r="B643" s="98" t="s">
        <v>48</v>
      </c>
      <c r="C643" s="98" t="s">
        <v>422</v>
      </c>
      <c r="D643" s="98" t="s">
        <v>76</v>
      </c>
      <c r="E643" s="98" t="s">
        <v>423</v>
      </c>
      <c r="F643" s="98" t="s">
        <v>166</v>
      </c>
      <c r="G643" s="98" t="s">
        <v>1050</v>
      </c>
      <c r="H643" s="99">
        <v>2566</v>
      </c>
      <c r="I643" s="97">
        <v>2</v>
      </c>
      <c r="J643" s="100">
        <f>หนองคาย!F57</f>
        <v>772324.66</v>
      </c>
      <c r="K643" s="114">
        <f>หนองคาย!AI57</f>
        <v>814954.15</v>
      </c>
      <c r="L643" s="102">
        <f>หนองคาย!AJ57</f>
        <v>3138540.66</v>
      </c>
      <c r="M643" s="102">
        <f>หนองคาย!AK57</f>
        <v>3245591.86</v>
      </c>
      <c r="N643" s="98"/>
      <c r="O643" s="98"/>
      <c r="P643" s="98"/>
      <c r="Q643" s="90">
        <f t="shared" si="21"/>
        <v>-107051.19999999972</v>
      </c>
      <c r="R643" s="91">
        <f t="shared" si="22"/>
        <v>1223.1257443491816</v>
      </c>
    </row>
    <row r="644" spans="1:18" ht="24.6" customHeight="1" x14ac:dyDescent="0.7">
      <c r="A644" s="97">
        <v>6</v>
      </c>
      <c r="B644" s="98" t="s">
        <v>48</v>
      </c>
      <c r="C644" s="98" t="s">
        <v>422</v>
      </c>
      <c r="D644" s="98" t="s">
        <v>76</v>
      </c>
      <c r="E644" s="98" t="s">
        <v>423</v>
      </c>
      <c r="F644" s="98" t="s">
        <v>166</v>
      </c>
      <c r="G644" s="98" t="s">
        <v>1051</v>
      </c>
      <c r="H644" s="99">
        <v>951</v>
      </c>
      <c r="I644" s="97">
        <v>1</v>
      </c>
      <c r="J644" s="100">
        <f>หนองคาย!F58</f>
        <v>145907.26</v>
      </c>
      <c r="K644" s="114">
        <f>หนองคาย!AI58</f>
        <v>190250.44999999998</v>
      </c>
      <c r="L644" s="102">
        <f>หนองคาย!AJ58</f>
        <v>1609338.19</v>
      </c>
      <c r="M644" s="102">
        <f>หนองคาย!AK58</f>
        <v>1923984.6199999999</v>
      </c>
      <c r="N644" s="98"/>
      <c r="O644" s="98"/>
      <c r="P644" s="98"/>
      <c r="Q644" s="90">
        <f t="shared" si="21"/>
        <v>-314646.42999999993</v>
      </c>
      <c r="R644" s="91">
        <f t="shared" si="22"/>
        <v>1692.2588748685594</v>
      </c>
    </row>
    <row r="645" spans="1:18" ht="24.6" customHeight="1" x14ac:dyDescent="0.7">
      <c r="A645" s="97">
        <v>7</v>
      </c>
      <c r="B645" s="98" t="s">
        <v>48</v>
      </c>
      <c r="C645" s="98" t="s">
        <v>422</v>
      </c>
      <c r="D645" s="98" t="s">
        <v>76</v>
      </c>
      <c r="E645" s="98" t="s">
        <v>423</v>
      </c>
      <c r="F645" s="98" t="s">
        <v>166</v>
      </c>
      <c r="G645" s="98" t="s">
        <v>1052</v>
      </c>
      <c r="H645" s="99">
        <v>2045</v>
      </c>
      <c r="I645" s="97">
        <v>2</v>
      </c>
      <c r="J645" s="100">
        <f>หนองคาย!F59</f>
        <v>523858.28</v>
      </c>
      <c r="K645" s="114">
        <f>หนองคาย!AI59</f>
        <v>592581.82999999996</v>
      </c>
      <c r="L645" s="102">
        <f>หนองคาย!AJ59</f>
        <v>2337341.04</v>
      </c>
      <c r="M645" s="102">
        <f>หนองคาย!AK59</f>
        <v>3139638.7100000004</v>
      </c>
      <c r="N645" s="98"/>
      <c r="O645" s="98"/>
      <c r="P645" s="98"/>
      <c r="Q645" s="90">
        <f t="shared" si="21"/>
        <v>-802297.67000000039</v>
      </c>
      <c r="R645" s="91">
        <f t="shared" si="22"/>
        <v>1142.954053789731</v>
      </c>
    </row>
    <row r="646" spans="1:18" s="109" customFormat="1" ht="24.6" customHeight="1" x14ac:dyDescent="0.7">
      <c r="A646" s="103">
        <v>4</v>
      </c>
      <c r="B646" s="104" t="s">
        <v>48</v>
      </c>
      <c r="C646" s="104"/>
      <c r="D646" s="104"/>
      <c r="E646" s="104" t="s">
        <v>63</v>
      </c>
      <c r="F646" s="104"/>
      <c r="G646" s="104" t="s">
        <v>425</v>
      </c>
      <c r="H646" s="110">
        <f>SUM(H639:H645)</f>
        <v>13450</v>
      </c>
      <c r="I646" s="103"/>
      <c r="J646" s="106">
        <f>SUM(J639:J645)</f>
        <v>2467450.06</v>
      </c>
      <c r="K646" s="106">
        <f>SUM(K639:K645)</f>
        <v>2849836.1100000003</v>
      </c>
      <c r="L646" s="106">
        <f>SUM(L639:L645)</f>
        <v>14228100.719999999</v>
      </c>
      <c r="M646" s="106">
        <f>SUM(M639:M645)</f>
        <v>16088042.91</v>
      </c>
      <c r="N646" s="104">
        <v>6</v>
      </c>
      <c r="O646" s="104">
        <v>6</v>
      </c>
      <c r="P646" s="104">
        <f>N646-O646</f>
        <v>0</v>
      </c>
      <c r="Q646" s="107">
        <f t="shared" ref="Q646:Q709" si="24">L646-M646</f>
        <v>-1859942.1900000013</v>
      </c>
      <c r="R646" s="108">
        <f>L646/H646</f>
        <v>1057.85135464684</v>
      </c>
    </row>
    <row r="647" spans="1:18" ht="24.6" customHeight="1" x14ac:dyDescent="0.7">
      <c r="A647" s="97">
        <v>1</v>
      </c>
      <c r="B647" s="98" t="s">
        <v>48</v>
      </c>
      <c r="C647" s="98" t="s">
        <v>426</v>
      </c>
      <c r="D647" s="98" t="s">
        <v>83</v>
      </c>
      <c r="E647" s="98" t="s">
        <v>427</v>
      </c>
      <c r="F647" s="98" t="s">
        <v>196</v>
      </c>
      <c r="G647" s="98" t="s">
        <v>428</v>
      </c>
      <c r="H647" s="99"/>
      <c r="I647" s="97"/>
      <c r="J647" s="100"/>
      <c r="K647" s="101"/>
      <c r="L647" s="102"/>
      <c r="M647" s="102"/>
      <c r="N647" s="98"/>
      <c r="O647" s="98"/>
      <c r="P647" s="98"/>
    </row>
    <row r="648" spans="1:18" ht="24.6" customHeight="1" x14ac:dyDescent="0.7">
      <c r="A648" s="97">
        <v>2</v>
      </c>
      <c r="B648" s="98" t="s">
        <v>48</v>
      </c>
      <c r="C648" s="98" t="s">
        <v>426</v>
      </c>
      <c r="D648" s="98" t="s">
        <v>83</v>
      </c>
      <c r="E648" s="98" t="s">
        <v>427</v>
      </c>
      <c r="F648" s="98" t="s">
        <v>166</v>
      </c>
      <c r="G648" s="98" t="s">
        <v>1053</v>
      </c>
      <c r="H648" s="99">
        <v>3171</v>
      </c>
      <c r="I648" s="97">
        <v>3</v>
      </c>
      <c r="J648" s="100">
        <f>หนองคาย!F60</f>
        <v>146152.53</v>
      </c>
      <c r="K648" s="101">
        <f>หนองคาย!AI60</f>
        <v>-42628.299999999988</v>
      </c>
      <c r="L648" s="102">
        <f>หนองคาย!AJ60</f>
        <v>3240321.0300000003</v>
      </c>
      <c r="M648" s="102">
        <f>หนองคาย!AK60</f>
        <v>2865052.5900000003</v>
      </c>
      <c r="N648" s="98"/>
      <c r="O648" s="98"/>
      <c r="P648" s="98"/>
      <c r="Q648" s="90">
        <f t="shared" si="24"/>
        <v>375268.43999999994</v>
      </c>
      <c r="R648" s="91">
        <f t="shared" ref="R648:R709" si="25">L648/H648</f>
        <v>1021.8609366130559</v>
      </c>
    </row>
    <row r="649" spans="1:18" ht="24.6" customHeight="1" x14ac:dyDescent="0.7">
      <c r="A649" s="97">
        <v>3</v>
      </c>
      <c r="B649" s="98" t="s">
        <v>48</v>
      </c>
      <c r="C649" s="98" t="s">
        <v>426</v>
      </c>
      <c r="D649" s="98" t="s">
        <v>83</v>
      </c>
      <c r="E649" s="98" t="s">
        <v>427</v>
      </c>
      <c r="F649" s="98" t="s">
        <v>166</v>
      </c>
      <c r="G649" s="98" t="s">
        <v>1054</v>
      </c>
      <c r="H649" s="99">
        <v>4975</v>
      </c>
      <c r="I649" s="97">
        <v>4</v>
      </c>
      <c r="J649" s="100">
        <f>หนองคาย!F61</f>
        <v>912872.73</v>
      </c>
      <c r="K649" s="101">
        <f>หนองคาย!AI61</f>
        <v>1022203.14</v>
      </c>
      <c r="L649" s="102">
        <f>หนองคาย!AJ61</f>
        <v>4379319.71</v>
      </c>
      <c r="M649" s="102">
        <f>หนองคาย!AK61</f>
        <v>4185702.61</v>
      </c>
      <c r="N649" s="98"/>
      <c r="O649" s="98"/>
      <c r="P649" s="98"/>
      <c r="Q649" s="90">
        <f t="shared" si="24"/>
        <v>193617.10000000009</v>
      </c>
      <c r="R649" s="91">
        <f t="shared" si="25"/>
        <v>880.26526834170852</v>
      </c>
    </row>
    <row r="650" spans="1:18" ht="24.6" customHeight="1" x14ac:dyDescent="0.7">
      <c r="A650" s="97">
        <v>4</v>
      </c>
      <c r="B650" s="98" t="s">
        <v>48</v>
      </c>
      <c r="C650" s="98" t="s">
        <v>426</v>
      </c>
      <c r="D650" s="98" t="s">
        <v>83</v>
      </c>
      <c r="E650" s="98" t="s">
        <v>427</v>
      </c>
      <c r="F650" s="98" t="s">
        <v>166</v>
      </c>
      <c r="G650" s="98" t="s">
        <v>1055</v>
      </c>
      <c r="H650" s="99">
        <v>2674</v>
      </c>
      <c r="I650" s="97">
        <v>2</v>
      </c>
      <c r="J650" s="100">
        <f>หนองคาย!F62</f>
        <v>337575.23</v>
      </c>
      <c r="K650" s="101">
        <f>หนองคาย!AI62</f>
        <v>393923.5</v>
      </c>
      <c r="L650" s="102">
        <f>หนองคาย!AJ62</f>
        <v>2456904.4000000004</v>
      </c>
      <c r="M650" s="102">
        <f>หนองคาย!AK62</f>
        <v>1728902.21</v>
      </c>
      <c r="N650" s="98"/>
      <c r="O650" s="98"/>
      <c r="P650" s="98"/>
      <c r="Q650" s="90">
        <f t="shared" si="24"/>
        <v>728002.19000000041</v>
      </c>
      <c r="R650" s="91">
        <f t="shared" si="25"/>
        <v>918.81241585639509</v>
      </c>
    </row>
    <row r="651" spans="1:18" ht="24.6" customHeight="1" x14ac:dyDescent="0.7">
      <c r="A651" s="97">
        <v>5</v>
      </c>
      <c r="B651" s="98" t="s">
        <v>48</v>
      </c>
      <c r="C651" s="98" t="s">
        <v>426</v>
      </c>
      <c r="D651" s="98" t="s">
        <v>83</v>
      </c>
      <c r="E651" s="98" t="s">
        <v>427</v>
      </c>
      <c r="F651" s="98" t="s">
        <v>166</v>
      </c>
      <c r="G651" s="98" t="s">
        <v>1056</v>
      </c>
      <c r="H651" s="99">
        <v>3165</v>
      </c>
      <c r="I651" s="97">
        <v>3</v>
      </c>
      <c r="J651" s="100">
        <f>หนองคาย!F63</f>
        <v>651439</v>
      </c>
      <c r="K651" s="101">
        <f>หนองคาย!AI63</f>
        <v>663434.7300000001</v>
      </c>
      <c r="L651" s="102">
        <f>หนองคาย!AJ63</f>
        <v>4025199.34</v>
      </c>
      <c r="M651" s="102">
        <f>หนองคาย!AK63</f>
        <v>3925829.6799999997</v>
      </c>
      <c r="N651" s="98"/>
      <c r="O651" s="98"/>
      <c r="P651" s="98"/>
      <c r="Q651" s="90">
        <f t="shared" si="24"/>
        <v>99369.660000000149</v>
      </c>
      <c r="R651" s="91">
        <f t="shared" si="25"/>
        <v>1271.7849415481833</v>
      </c>
    </row>
    <row r="652" spans="1:18" ht="24.6" customHeight="1" x14ac:dyDescent="0.7">
      <c r="A652" s="97">
        <v>6</v>
      </c>
      <c r="B652" s="98" t="s">
        <v>48</v>
      </c>
      <c r="C652" s="98" t="s">
        <v>426</v>
      </c>
      <c r="D652" s="98" t="s">
        <v>83</v>
      </c>
      <c r="E652" s="98" t="s">
        <v>427</v>
      </c>
      <c r="F652" s="98" t="s">
        <v>166</v>
      </c>
      <c r="G652" s="98" t="s">
        <v>1057</v>
      </c>
      <c r="H652" s="99">
        <v>2202</v>
      </c>
      <c r="I652" s="97">
        <v>2</v>
      </c>
      <c r="J652" s="100">
        <f>หนองคาย!F64</f>
        <v>706223.48</v>
      </c>
      <c r="K652" s="101">
        <f>หนองคาย!AI64</f>
        <v>684277.8</v>
      </c>
      <c r="L652" s="102">
        <f>หนองคาย!AJ64</f>
        <v>3241144.53</v>
      </c>
      <c r="M652" s="102">
        <f>หนองคาย!AK64</f>
        <v>3358376.28</v>
      </c>
      <c r="N652" s="98"/>
      <c r="O652" s="98"/>
      <c r="P652" s="98"/>
      <c r="Q652" s="90">
        <f t="shared" si="24"/>
        <v>-117231.75</v>
      </c>
      <c r="R652" s="91">
        <f t="shared" si="25"/>
        <v>1471.9094141689372</v>
      </c>
    </row>
    <row r="653" spans="1:18" s="109" customFormat="1" ht="24.6" customHeight="1" x14ac:dyDescent="0.7">
      <c r="A653" s="103">
        <v>5</v>
      </c>
      <c r="B653" s="104" t="s">
        <v>48</v>
      </c>
      <c r="C653" s="104"/>
      <c r="D653" s="104"/>
      <c r="E653" s="104" t="s">
        <v>63</v>
      </c>
      <c r="F653" s="104"/>
      <c r="G653" s="104" t="s">
        <v>429</v>
      </c>
      <c r="H653" s="110">
        <f>SUM(H647:H652)</f>
        <v>16187</v>
      </c>
      <c r="I653" s="103"/>
      <c r="J653" s="106">
        <f>SUM(J647:J652)</f>
        <v>2754262.9699999997</v>
      </c>
      <c r="K653" s="141">
        <f>SUM(K647:K652)</f>
        <v>2721210.87</v>
      </c>
      <c r="L653" s="106">
        <f>SUM(L647:L652)</f>
        <v>17342889.010000002</v>
      </c>
      <c r="M653" s="106">
        <f>SUM(M647:M652)</f>
        <v>16063863.369999999</v>
      </c>
      <c r="N653" s="104">
        <v>5</v>
      </c>
      <c r="O653" s="104">
        <v>5</v>
      </c>
      <c r="P653" s="104">
        <f>N653-O653</f>
        <v>0</v>
      </c>
      <c r="Q653" s="107">
        <f t="shared" si="24"/>
        <v>1279025.6400000025</v>
      </c>
      <c r="R653" s="108">
        <f>L653/H653</f>
        <v>1071.4084765552604</v>
      </c>
    </row>
    <row r="654" spans="1:18" ht="24.6" customHeight="1" x14ac:dyDescent="0.7">
      <c r="A654" s="97">
        <v>1</v>
      </c>
      <c r="B654" s="98" t="s">
        <v>48</v>
      </c>
      <c r="C654" s="98" t="s">
        <v>430</v>
      </c>
      <c r="D654" s="98" t="s">
        <v>97</v>
      </c>
      <c r="E654" s="98" t="s">
        <v>431</v>
      </c>
      <c r="F654" s="98" t="s">
        <v>196</v>
      </c>
      <c r="G654" s="98" t="s">
        <v>432</v>
      </c>
      <c r="H654" s="99"/>
      <c r="I654" s="97"/>
      <c r="J654" s="100"/>
      <c r="K654" s="101"/>
      <c r="L654" s="102"/>
      <c r="M654" s="102"/>
      <c r="N654" s="98"/>
      <c r="O654" s="98"/>
      <c r="P654" s="98"/>
    </row>
    <row r="655" spans="1:18" ht="24.6" customHeight="1" x14ac:dyDescent="0.7">
      <c r="A655" s="97">
        <v>2</v>
      </c>
      <c r="B655" s="98" t="s">
        <v>48</v>
      </c>
      <c r="C655" s="98" t="s">
        <v>430</v>
      </c>
      <c r="D655" s="98" t="s">
        <v>97</v>
      </c>
      <c r="E655" s="98" t="s">
        <v>431</v>
      </c>
      <c r="F655" s="98" t="s">
        <v>166</v>
      </c>
      <c r="G655" s="98" t="s">
        <v>1058</v>
      </c>
      <c r="H655" s="99">
        <v>5571</v>
      </c>
      <c r="I655" s="97">
        <v>4</v>
      </c>
      <c r="J655" s="100">
        <f>หนองคาย!F65</f>
        <v>958795.2</v>
      </c>
      <c r="K655" s="101">
        <f>หนองคาย!AI65</f>
        <v>996858.46</v>
      </c>
      <c r="L655" s="102">
        <f>หนองคาย!AJ65</f>
        <v>3641072.27</v>
      </c>
      <c r="M655" s="102">
        <f>หนองคาย!AK65</f>
        <v>3301084.94</v>
      </c>
      <c r="N655" s="98"/>
      <c r="O655" s="98"/>
      <c r="P655" s="98"/>
      <c r="Q655" s="90">
        <f t="shared" si="24"/>
        <v>339987.33000000007</v>
      </c>
      <c r="R655" s="91">
        <f t="shared" si="25"/>
        <v>653.57606713336929</v>
      </c>
    </row>
    <row r="656" spans="1:18" ht="24.6" customHeight="1" x14ac:dyDescent="0.7">
      <c r="A656" s="97">
        <v>3</v>
      </c>
      <c r="B656" s="98" t="s">
        <v>48</v>
      </c>
      <c r="C656" s="98" t="s">
        <v>430</v>
      </c>
      <c r="D656" s="98" t="s">
        <v>97</v>
      </c>
      <c r="E656" s="98" t="s">
        <v>431</v>
      </c>
      <c r="F656" s="98" t="s">
        <v>166</v>
      </c>
      <c r="G656" s="98" t="s">
        <v>1059</v>
      </c>
      <c r="H656" s="99">
        <v>5124</v>
      </c>
      <c r="I656" s="97">
        <v>4</v>
      </c>
      <c r="J656" s="100">
        <f>หนองคาย!F66</f>
        <v>864813.76</v>
      </c>
      <c r="K656" s="101">
        <f>หนองคาย!AI66</f>
        <v>896194.61</v>
      </c>
      <c r="L656" s="102">
        <f>หนองคาย!AJ66</f>
        <v>3836372.31</v>
      </c>
      <c r="M656" s="102">
        <f>หนองคาย!AK66</f>
        <v>3484991.39</v>
      </c>
      <c r="N656" s="98"/>
      <c r="O656" s="98"/>
      <c r="P656" s="98"/>
      <c r="Q656" s="90">
        <f t="shared" si="24"/>
        <v>351380.91999999993</v>
      </c>
      <c r="R656" s="91">
        <f t="shared" si="25"/>
        <v>748.70653981264638</v>
      </c>
    </row>
    <row r="657" spans="1:18" ht="24.6" customHeight="1" x14ac:dyDescent="0.7">
      <c r="A657" s="97">
        <v>4</v>
      </c>
      <c r="B657" s="98" t="s">
        <v>48</v>
      </c>
      <c r="C657" s="98" t="s">
        <v>430</v>
      </c>
      <c r="D657" s="98" t="s">
        <v>97</v>
      </c>
      <c r="E657" s="98" t="s">
        <v>431</v>
      </c>
      <c r="F657" s="98" t="s">
        <v>166</v>
      </c>
      <c r="G657" s="98" t="s">
        <v>1060</v>
      </c>
      <c r="H657" s="99">
        <v>7200</v>
      </c>
      <c r="I657" s="97">
        <v>5</v>
      </c>
      <c r="J657" s="100">
        <f>หนองคาย!F67</f>
        <v>1358346.53</v>
      </c>
      <c r="K657" s="101">
        <f>หนองคาย!AI67</f>
        <v>1414541.96</v>
      </c>
      <c r="L657" s="102">
        <f>หนองคาย!AJ67</f>
        <v>3729371.58</v>
      </c>
      <c r="M657" s="102">
        <f>หนองคาย!AK67</f>
        <v>2880984.3400000003</v>
      </c>
      <c r="N657" s="98"/>
      <c r="O657" s="98"/>
      <c r="P657" s="98"/>
      <c r="Q657" s="90">
        <f t="shared" si="24"/>
        <v>848387.23999999976</v>
      </c>
      <c r="R657" s="91">
        <f t="shared" si="25"/>
        <v>517.96827500000006</v>
      </c>
    </row>
    <row r="658" spans="1:18" s="109" customFormat="1" ht="24.6" customHeight="1" x14ac:dyDescent="0.7">
      <c r="A658" s="103">
        <v>6</v>
      </c>
      <c r="B658" s="104" t="s">
        <v>48</v>
      </c>
      <c r="C658" s="104"/>
      <c r="D658" s="104"/>
      <c r="E658" s="104" t="s">
        <v>63</v>
      </c>
      <c r="F658" s="104"/>
      <c r="G658" s="104" t="s">
        <v>433</v>
      </c>
      <c r="H658" s="110">
        <f>SUM(H655:H657)</f>
        <v>17895</v>
      </c>
      <c r="I658" s="103"/>
      <c r="J658" s="106">
        <f>SUM(J654:J657)</f>
        <v>3181955.49</v>
      </c>
      <c r="K658" s="106">
        <f>SUM(K654:K657)</f>
        <v>3307595.03</v>
      </c>
      <c r="L658" s="106">
        <f>SUM(L654:L657)</f>
        <v>11206816.16</v>
      </c>
      <c r="M658" s="106">
        <f>SUM(M654:M657)</f>
        <v>9667060.6699999999</v>
      </c>
      <c r="N658" s="104">
        <v>3</v>
      </c>
      <c r="O658" s="104">
        <v>3</v>
      </c>
      <c r="P658" s="104">
        <f>N658-O658</f>
        <v>0</v>
      </c>
      <c r="Q658" s="107">
        <f t="shared" si="24"/>
        <v>1539755.4900000002</v>
      </c>
      <c r="R658" s="108">
        <f>L658/H658</f>
        <v>626.25404638167083</v>
      </c>
    </row>
    <row r="659" spans="1:18" ht="24.6" customHeight="1" x14ac:dyDescent="0.7">
      <c r="A659" s="97">
        <v>1</v>
      </c>
      <c r="B659" s="98" t="s">
        <v>48</v>
      </c>
      <c r="C659" s="98" t="s">
        <v>434</v>
      </c>
      <c r="D659" s="98" t="s">
        <v>111</v>
      </c>
      <c r="E659" s="98" t="s">
        <v>435</v>
      </c>
      <c r="F659" s="98" t="s">
        <v>196</v>
      </c>
      <c r="G659" s="98" t="s">
        <v>436</v>
      </c>
      <c r="H659" s="99"/>
      <c r="I659" s="97"/>
      <c r="J659" s="100"/>
      <c r="K659" s="101"/>
      <c r="L659" s="102"/>
      <c r="M659" s="102"/>
      <c r="N659" s="98"/>
      <c r="O659" s="98"/>
      <c r="P659" s="98"/>
    </row>
    <row r="660" spans="1:18" ht="24.6" customHeight="1" x14ac:dyDescent="0.7">
      <c r="A660" s="97">
        <v>2</v>
      </c>
      <c r="B660" s="98" t="s">
        <v>48</v>
      </c>
      <c r="C660" s="98" t="s">
        <v>434</v>
      </c>
      <c r="D660" s="98" t="s">
        <v>111</v>
      </c>
      <c r="E660" s="98" t="s">
        <v>435</v>
      </c>
      <c r="F660" s="98" t="s">
        <v>166</v>
      </c>
      <c r="G660" s="98" t="s">
        <v>1061</v>
      </c>
      <c r="H660" s="99">
        <v>6642</v>
      </c>
      <c r="I660" s="97">
        <v>5</v>
      </c>
      <c r="J660" s="100">
        <f>หนองคาย!F68</f>
        <v>1377520.01</v>
      </c>
      <c r="K660" s="101">
        <f>หนองคาย!AI68</f>
        <v>1408299.01</v>
      </c>
      <c r="L660" s="102">
        <f>หนองคาย!AJ68</f>
        <v>5168689.8900000006</v>
      </c>
      <c r="M660" s="102">
        <f>หนองคาย!AK68</f>
        <v>4491853.57</v>
      </c>
      <c r="N660" s="98"/>
      <c r="O660" s="98"/>
      <c r="P660" s="98"/>
      <c r="Q660" s="90">
        <f t="shared" si="24"/>
        <v>676836.3200000003</v>
      </c>
      <c r="R660" s="91">
        <f t="shared" si="25"/>
        <v>778.18275971093055</v>
      </c>
    </row>
    <row r="661" spans="1:18" ht="24.6" customHeight="1" x14ac:dyDescent="0.7">
      <c r="A661" s="97">
        <v>3</v>
      </c>
      <c r="B661" s="98" t="s">
        <v>48</v>
      </c>
      <c r="C661" s="98" t="s">
        <v>434</v>
      </c>
      <c r="D661" s="98" t="s">
        <v>111</v>
      </c>
      <c r="E661" s="98" t="s">
        <v>435</v>
      </c>
      <c r="F661" s="98" t="s">
        <v>166</v>
      </c>
      <c r="G661" s="98" t="s">
        <v>1062</v>
      </c>
      <c r="H661" s="99">
        <v>3199</v>
      </c>
      <c r="I661" s="97">
        <v>3</v>
      </c>
      <c r="J661" s="100">
        <f>หนองคาย!F69</f>
        <v>970462.77</v>
      </c>
      <c r="K661" s="101">
        <f>หนองคาย!AI69</f>
        <v>1041016.36</v>
      </c>
      <c r="L661" s="102">
        <f>หนองคาย!AJ69</f>
        <v>2981588.6100000003</v>
      </c>
      <c r="M661" s="102">
        <f>หนองคาย!AK69</f>
        <v>2352848.8199999998</v>
      </c>
      <c r="N661" s="98"/>
      <c r="O661" s="98"/>
      <c r="P661" s="98"/>
      <c r="Q661" s="90">
        <f t="shared" si="24"/>
        <v>628739.7900000005</v>
      </c>
      <c r="R661" s="91">
        <f t="shared" si="25"/>
        <v>932.03770240700226</v>
      </c>
    </row>
    <row r="662" spans="1:18" ht="24.6" customHeight="1" x14ac:dyDescent="0.7">
      <c r="A662" s="97">
        <v>4</v>
      </c>
      <c r="B662" s="98" t="s">
        <v>48</v>
      </c>
      <c r="C662" s="98" t="s">
        <v>434</v>
      </c>
      <c r="D662" s="98" t="s">
        <v>111</v>
      </c>
      <c r="E662" s="98" t="s">
        <v>435</v>
      </c>
      <c r="F662" s="98" t="s">
        <v>166</v>
      </c>
      <c r="G662" s="98" t="s">
        <v>1063</v>
      </c>
      <c r="H662" s="99">
        <v>5644</v>
      </c>
      <c r="I662" s="97">
        <v>4</v>
      </c>
      <c r="J662" s="100">
        <f>หนองคาย!F70</f>
        <v>636569.59999999998</v>
      </c>
      <c r="K662" s="101">
        <f>หนองคาย!AI70</f>
        <v>719284.03</v>
      </c>
      <c r="L662" s="102">
        <f>หนองคาย!AJ70</f>
        <v>5283716.58</v>
      </c>
      <c r="M662" s="102">
        <f>หนองคาย!AK70</f>
        <v>4647707.8999999994</v>
      </c>
      <c r="N662" s="98"/>
      <c r="O662" s="98"/>
      <c r="P662" s="98"/>
      <c r="Q662" s="90">
        <f t="shared" si="24"/>
        <v>636008.68000000063</v>
      </c>
      <c r="R662" s="91">
        <f t="shared" si="25"/>
        <v>936.16523387668326</v>
      </c>
    </row>
    <row r="663" spans="1:18" ht="24.6" customHeight="1" x14ac:dyDescent="0.7">
      <c r="A663" s="97">
        <v>5</v>
      </c>
      <c r="B663" s="98" t="s">
        <v>48</v>
      </c>
      <c r="C663" s="98" t="s">
        <v>434</v>
      </c>
      <c r="D663" s="98" t="s">
        <v>111</v>
      </c>
      <c r="E663" s="98" t="s">
        <v>435</v>
      </c>
      <c r="F663" s="98" t="s">
        <v>166</v>
      </c>
      <c r="G663" s="98" t="s">
        <v>1064</v>
      </c>
      <c r="H663" s="99">
        <v>5464</v>
      </c>
      <c r="I663" s="97">
        <v>4</v>
      </c>
      <c r="J663" s="100">
        <f>หนองคาย!F71</f>
        <v>2043471.93</v>
      </c>
      <c r="K663" s="101">
        <f>หนองคาย!AI71</f>
        <v>2325972.9699999997</v>
      </c>
      <c r="L663" s="102">
        <f>หนองคาย!AJ71</f>
        <v>4622702.1899999995</v>
      </c>
      <c r="M663" s="102">
        <f>หนองคาย!AK71</f>
        <v>3735336.52</v>
      </c>
      <c r="N663" s="98"/>
      <c r="O663" s="98"/>
      <c r="P663" s="98"/>
      <c r="Q663" s="90">
        <f t="shared" si="24"/>
        <v>887365.66999999946</v>
      </c>
      <c r="R663" s="91">
        <f t="shared" si="25"/>
        <v>846.02895131771584</v>
      </c>
    </row>
    <row r="664" spans="1:18" ht="24.6" customHeight="1" x14ac:dyDescent="0.7">
      <c r="A664" s="97">
        <v>6</v>
      </c>
      <c r="B664" s="98" t="s">
        <v>48</v>
      </c>
      <c r="C664" s="98" t="s">
        <v>434</v>
      </c>
      <c r="D664" s="98" t="s">
        <v>111</v>
      </c>
      <c r="E664" s="98" t="s">
        <v>435</v>
      </c>
      <c r="F664" s="98" t="s">
        <v>166</v>
      </c>
      <c r="G664" s="98" t="s">
        <v>1065</v>
      </c>
      <c r="H664" s="99">
        <v>10050</v>
      </c>
      <c r="I664" s="97">
        <v>5</v>
      </c>
      <c r="J664" s="100">
        <f>หนองคาย!F72</f>
        <v>2784268.37</v>
      </c>
      <c r="K664" s="101">
        <f>หนองคาย!AI72</f>
        <v>2813243.37</v>
      </c>
      <c r="L664" s="102">
        <f>หนองคาย!AJ72</f>
        <v>7756944.1300000008</v>
      </c>
      <c r="M664" s="102">
        <f>หนองคาย!AK72</f>
        <v>5924299.3600000003</v>
      </c>
      <c r="N664" s="98"/>
      <c r="O664" s="98"/>
      <c r="P664" s="98"/>
      <c r="Q664" s="90">
        <f t="shared" si="24"/>
        <v>1832644.7700000005</v>
      </c>
      <c r="R664" s="91">
        <f t="shared" si="25"/>
        <v>771.83523681592044</v>
      </c>
    </row>
    <row r="665" spans="1:18" ht="24.6" customHeight="1" x14ac:dyDescent="0.7">
      <c r="A665" s="97">
        <v>7</v>
      </c>
      <c r="B665" s="98" t="s">
        <v>48</v>
      </c>
      <c r="C665" s="98" t="s">
        <v>434</v>
      </c>
      <c r="D665" s="98" t="s">
        <v>111</v>
      </c>
      <c r="E665" s="98" t="s">
        <v>435</v>
      </c>
      <c r="F665" s="98" t="s">
        <v>166</v>
      </c>
      <c r="G665" s="98" t="s">
        <v>1066</v>
      </c>
      <c r="H665" s="99">
        <v>2842</v>
      </c>
      <c r="I665" s="97">
        <v>2</v>
      </c>
      <c r="J665" s="100">
        <f>หนองคาย!F73</f>
        <v>972274.47</v>
      </c>
      <c r="K665" s="101">
        <f>หนองคาย!AI73</f>
        <v>1009950.84</v>
      </c>
      <c r="L665" s="102">
        <f>หนองคาย!AJ73</f>
        <v>2895026.17</v>
      </c>
      <c r="M665" s="102">
        <f>หนองคาย!AK73</f>
        <v>2076792.6</v>
      </c>
      <c r="N665" s="98"/>
      <c r="O665" s="98"/>
      <c r="P665" s="98"/>
      <c r="Q665" s="90">
        <f t="shared" si="24"/>
        <v>818233.56999999983</v>
      </c>
      <c r="R665" s="91">
        <f t="shared" si="25"/>
        <v>1018.6580471498944</v>
      </c>
    </row>
    <row r="666" spans="1:18" ht="24.6" customHeight="1" x14ac:dyDescent="0.7">
      <c r="A666" s="97">
        <v>8</v>
      </c>
      <c r="B666" s="98" t="s">
        <v>48</v>
      </c>
      <c r="C666" s="98" t="s">
        <v>434</v>
      </c>
      <c r="D666" s="98" t="s">
        <v>111</v>
      </c>
      <c r="E666" s="98" t="s">
        <v>435</v>
      </c>
      <c r="F666" s="98" t="s">
        <v>166</v>
      </c>
      <c r="G666" s="98" t="s">
        <v>1067</v>
      </c>
      <c r="H666" s="99">
        <v>3136</v>
      </c>
      <c r="I666" s="97">
        <v>3</v>
      </c>
      <c r="J666" s="100">
        <f>หนองคาย!F74</f>
        <v>863605.96</v>
      </c>
      <c r="K666" s="101">
        <f>หนองคาย!AI74</f>
        <v>888191.87999999989</v>
      </c>
      <c r="L666" s="102">
        <f>หนองคาย!AJ74</f>
        <v>3043793.1100000003</v>
      </c>
      <c r="M666" s="102">
        <f>หนองคาย!AK74</f>
        <v>2208363.5</v>
      </c>
      <c r="N666" s="98"/>
      <c r="O666" s="98"/>
      <c r="P666" s="98"/>
      <c r="Q666" s="90">
        <f t="shared" si="24"/>
        <v>835429.61000000034</v>
      </c>
      <c r="R666" s="91">
        <f t="shared" si="25"/>
        <v>970.59729272959191</v>
      </c>
    </row>
    <row r="667" spans="1:18" s="109" customFormat="1" ht="24.6" customHeight="1" x14ac:dyDescent="0.7">
      <c r="A667" s="103">
        <v>7</v>
      </c>
      <c r="B667" s="104" t="s">
        <v>48</v>
      </c>
      <c r="C667" s="104"/>
      <c r="D667" s="104"/>
      <c r="E667" s="104" t="s">
        <v>63</v>
      </c>
      <c r="F667" s="104"/>
      <c r="G667" s="104" t="s">
        <v>437</v>
      </c>
      <c r="H667" s="110">
        <f>SUM(H660:H666)</f>
        <v>36977</v>
      </c>
      <c r="I667" s="103"/>
      <c r="J667" s="106">
        <f>SUM(J659:J666)</f>
        <v>9648173.1099999994</v>
      </c>
      <c r="K667" s="106">
        <f>SUM(K659:K666)</f>
        <v>10205958.460000001</v>
      </c>
      <c r="L667" s="106">
        <f>SUM(L659:L666)</f>
        <v>31752460.680000007</v>
      </c>
      <c r="M667" s="106">
        <f>SUM(M659:M666)</f>
        <v>25437202.27</v>
      </c>
      <c r="N667" s="104">
        <v>7</v>
      </c>
      <c r="O667" s="104">
        <v>7</v>
      </c>
      <c r="P667" s="104">
        <f>N667-O667</f>
        <v>0</v>
      </c>
      <c r="Q667" s="107">
        <f t="shared" si="24"/>
        <v>6315258.4100000076</v>
      </c>
      <c r="R667" s="108">
        <f>L667/H667</f>
        <v>858.70840468399297</v>
      </c>
    </row>
    <row r="668" spans="1:18" ht="24.6" customHeight="1" x14ac:dyDescent="0.7">
      <c r="A668" s="97">
        <v>1</v>
      </c>
      <c r="B668" s="98" t="s">
        <v>48</v>
      </c>
      <c r="C668" s="98" t="s">
        <v>438</v>
      </c>
      <c r="D668" s="98" t="s">
        <v>116</v>
      </c>
      <c r="E668" s="98" t="s">
        <v>439</v>
      </c>
      <c r="F668" s="98" t="s">
        <v>196</v>
      </c>
      <c r="G668" s="98" t="s">
        <v>440</v>
      </c>
      <c r="H668" s="99"/>
      <c r="I668" s="97"/>
      <c r="J668" s="100"/>
      <c r="K668" s="101"/>
      <c r="L668" s="102"/>
      <c r="M668" s="102"/>
      <c r="N668" s="98"/>
      <c r="O668" s="98"/>
      <c r="P668" s="98"/>
    </row>
    <row r="669" spans="1:18" ht="24.6" customHeight="1" x14ac:dyDescent="0.7">
      <c r="A669" s="97">
        <v>2</v>
      </c>
      <c r="B669" s="98" t="s">
        <v>48</v>
      </c>
      <c r="C669" s="98" t="s">
        <v>438</v>
      </c>
      <c r="D669" s="98" t="s">
        <v>116</v>
      </c>
      <c r="E669" s="98" t="s">
        <v>439</v>
      </c>
      <c r="F669" s="98" t="s">
        <v>166</v>
      </c>
      <c r="G669" s="98" t="s">
        <v>1068</v>
      </c>
      <c r="H669" s="99">
        <v>5261</v>
      </c>
      <c r="I669" s="97">
        <v>4</v>
      </c>
      <c r="J669" s="100">
        <f>หนองคาย!F75</f>
        <v>988927.45</v>
      </c>
      <c r="K669" s="101">
        <f>หนองคาย!AI75</f>
        <v>1137959.68</v>
      </c>
      <c r="L669" s="102">
        <f>หนองคาย!AJ75</f>
        <v>3952978.29</v>
      </c>
      <c r="M669" s="102">
        <f>หนองคาย!AK75</f>
        <v>3334423.87</v>
      </c>
      <c r="N669" s="98"/>
      <c r="O669" s="98"/>
      <c r="P669" s="98"/>
      <c r="Q669" s="90">
        <f t="shared" si="24"/>
        <v>618554.41999999993</v>
      </c>
      <c r="R669" s="91">
        <f t="shared" si="25"/>
        <v>751.37393841475</v>
      </c>
    </row>
    <row r="670" spans="1:18" ht="24.6" customHeight="1" x14ac:dyDescent="0.7">
      <c r="A670" s="97">
        <v>3</v>
      </c>
      <c r="B670" s="98" t="s">
        <v>48</v>
      </c>
      <c r="C670" s="98" t="s">
        <v>438</v>
      </c>
      <c r="D670" s="98" t="s">
        <v>116</v>
      </c>
      <c r="E670" s="98" t="s">
        <v>439</v>
      </c>
      <c r="F670" s="98" t="s">
        <v>166</v>
      </c>
      <c r="G670" s="98" t="s">
        <v>1069</v>
      </c>
      <c r="H670" s="99">
        <v>6578</v>
      </c>
      <c r="I670" s="97">
        <v>5</v>
      </c>
      <c r="J670" s="100">
        <f>หนองคาย!F76</f>
        <v>1585048.19</v>
      </c>
      <c r="K670" s="101">
        <f>หนองคาย!AI76</f>
        <v>1732560.14</v>
      </c>
      <c r="L670" s="102">
        <f>หนองคาย!AJ76</f>
        <v>5665367.5500000007</v>
      </c>
      <c r="M670" s="102">
        <f>หนองคาย!AK76</f>
        <v>4827342.84</v>
      </c>
      <c r="N670" s="98"/>
      <c r="O670" s="98"/>
      <c r="P670" s="98"/>
      <c r="Q670" s="90">
        <f t="shared" si="24"/>
        <v>838024.71000000089</v>
      </c>
      <c r="R670" s="91">
        <f t="shared" si="25"/>
        <v>861.25988902401957</v>
      </c>
    </row>
    <row r="671" spans="1:18" ht="24.6" customHeight="1" x14ac:dyDescent="0.7">
      <c r="A671" s="97">
        <v>4</v>
      </c>
      <c r="B671" s="98" t="s">
        <v>48</v>
      </c>
      <c r="C671" s="98" t="s">
        <v>438</v>
      </c>
      <c r="D671" s="98" t="s">
        <v>116</v>
      </c>
      <c r="E671" s="98" t="s">
        <v>439</v>
      </c>
      <c r="F671" s="98" t="s">
        <v>166</v>
      </c>
      <c r="G671" s="98" t="s">
        <v>1070</v>
      </c>
      <c r="H671" s="99">
        <v>2647</v>
      </c>
      <c r="I671" s="97">
        <v>2</v>
      </c>
      <c r="J671" s="100">
        <f>หนองคาย!F77</f>
        <v>1139864.26</v>
      </c>
      <c r="K671" s="101">
        <f>หนองคาย!AI77</f>
        <v>1377511.35</v>
      </c>
      <c r="L671" s="102">
        <f>หนองคาย!AJ77</f>
        <v>3068336</v>
      </c>
      <c r="M671" s="102">
        <f>หนองคาย!AK77</f>
        <v>2039769.42</v>
      </c>
      <c r="N671" s="98"/>
      <c r="O671" s="98"/>
      <c r="P671" s="98"/>
      <c r="Q671" s="90">
        <f t="shared" si="24"/>
        <v>1028566.5800000001</v>
      </c>
      <c r="R671" s="91">
        <f t="shared" si="25"/>
        <v>1159.174914998111</v>
      </c>
    </row>
    <row r="672" spans="1:18" ht="24.6" customHeight="1" x14ac:dyDescent="0.7">
      <c r="A672" s="97">
        <v>5</v>
      </c>
      <c r="B672" s="98" t="s">
        <v>48</v>
      </c>
      <c r="C672" s="98" t="s">
        <v>438</v>
      </c>
      <c r="D672" s="98" t="s">
        <v>116</v>
      </c>
      <c r="E672" s="98" t="s">
        <v>439</v>
      </c>
      <c r="F672" s="98" t="s">
        <v>166</v>
      </c>
      <c r="G672" s="98" t="s">
        <v>1071</v>
      </c>
      <c r="H672" s="99">
        <v>5060</v>
      </c>
      <c r="I672" s="97">
        <v>4</v>
      </c>
      <c r="J672" s="100">
        <f>หนองคาย!F78</f>
        <v>903646.71</v>
      </c>
      <c r="K672" s="101">
        <f>หนองคาย!AI78</f>
        <v>1166961.1499999999</v>
      </c>
      <c r="L672" s="102">
        <f>หนองคาย!AJ78</f>
        <v>4259457.78</v>
      </c>
      <c r="M672" s="102">
        <f>หนองคาย!AK78</f>
        <v>3541273.8</v>
      </c>
      <c r="N672" s="98"/>
      <c r="O672" s="98"/>
      <c r="P672" s="98"/>
      <c r="Q672" s="90">
        <f t="shared" si="24"/>
        <v>718183.98000000045</v>
      </c>
      <c r="R672" s="91">
        <f t="shared" si="25"/>
        <v>841.79007509881433</v>
      </c>
    </row>
    <row r="673" spans="1:18" ht="24.6" customHeight="1" x14ac:dyDescent="0.7">
      <c r="A673" s="97">
        <v>6</v>
      </c>
      <c r="B673" s="98" t="s">
        <v>48</v>
      </c>
      <c r="C673" s="98" t="s">
        <v>438</v>
      </c>
      <c r="D673" s="98" t="s">
        <v>116</v>
      </c>
      <c r="E673" s="98" t="s">
        <v>439</v>
      </c>
      <c r="F673" s="98" t="s">
        <v>166</v>
      </c>
      <c r="G673" s="98" t="s">
        <v>1072</v>
      </c>
      <c r="H673" s="99">
        <v>4419</v>
      </c>
      <c r="I673" s="97">
        <v>3</v>
      </c>
      <c r="J673" s="100">
        <f>หนองคาย!F79</f>
        <v>568645.93000000005</v>
      </c>
      <c r="K673" s="101">
        <f>หนองคาย!AI79</f>
        <v>635629.46000000008</v>
      </c>
      <c r="L673" s="102">
        <f>หนองคาย!AJ79</f>
        <v>3195456</v>
      </c>
      <c r="M673" s="102">
        <f>หนองคาย!AK79</f>
        <v>3161103.64</v>
      </c>
      <c r="N673" s="98"/>
      <c r="O673" s="98"/>
      <c r="P673" s="98"/>
      <c r="Q673" s="90">
        <f t="shared" si="24"/>
        <v>34352.35999999987</v>
      </c>
      <c r="R673" s="91">
        <f t="shared" si="25"/>
        <v>723.11744738628647</v>
      </c>
    </row>
    <row r="674" spans="1:18" ht="24.6" customHeight="1" x14ac:dyDescent="0.7">
      <c r="A674" s="97">
        <v>7</v>
      </c>
      <c r="B674" s="98" t="s">
        <v>48</v>
      </c>
      <c r="C674" s="98" t="s">
        <v>438</v>
      </c>
      <c r="D674" s="98" t="s">
        <v>116</v>
      </c>
      <c r="E674" s="98" t="s">
        <v>439</v>
      </c>
      <c r="F674" s="98" t="s">
        <v>166</v>
      </c>
      <c r="G674" s="98" t="s">
        <v>1073</v>
      </c>
      <c r="H674" s="99">
        <v>4269</v>
      </c>
      <c r="I674" s="97">
        <v>3</v>
      </c>
      <c r="J674" s="100">
        <f>หนองคาย!F80</f>
        <v>1238625.17</v>
      </c>
      <c r="K674" s="101">
        <f>หนองคาย!AI80</f>
        <v>1284137</v>
      </c>
      <c r="L674" s="102">
        <f>หนองคาย!AJ80</f>
        <v>2911158.73</v>
      </c>
      <c r="M674" s="102">
        <f>หนองคาย!AK80</f>
        <v>2354081.9300000002</v>
      </c>
      <c r="N674" s="98"/>
      <c r="O674" s="98"/>
      <c r="P674" s="98"/>
      <c r="Q674" s="90">
        <f t="shared" si="24"/>
        <v>557076.79999999981</v>
      </c>
      <c r="R674" s="91">
        <f t="shared" si="25"/>
        <v>681.92989693136565</v>
      </c>
    </row>
    <row r="675" spans="1:18" s="109" customFormat="1" ht="24.6" customHeight="1" x14ac:dyDescent="0.7">
      <c r="A675" s="103">
        <v>8</v>
      </c>
      <c r="B675" s="104" t="s">
        <v>48</v>
      </c>
      <c r="C675" s="104"/>
      <c r="D675" s="104"/>
      <c r="E675" s="104" t="s">
        <v>63</v>
      </c>
      <c r="F675" s="104"/>
      <c r="G675" s="104" t="s">
        <v>441</v>
      </c>
      <c r="H675" s="110">
        <f>SUM(H669:H674)</f>
        <v>28234</v>
      </c>
      <c r="I675" s="103"/>
      <c r="J675" s="106">
        <f>SUM(J668:J674)</f>
        <v>6424757.709999999</v>
      </c>
      <c r="K675" s="106">
        <f>SUM(K668:K674)</f>
        <v>7334758.7800000003</v>
      </c>
      <c r="L675" s="106">
        <f>SUM(L668:L674)</f>
        <v>23052754.350000001</v>
      </c>
      <c r="M675" s="106">
        <f>SUM(M668:M674)</f>
        <v>19257995.5</v>
      </c>
      <c r="N675" s="104">
        <v>6</v>
      </c>
      <c r="O675" s="104">
        <v>6</v>
      </c>
      <c r="P675" s="104">
        <f>N675-O675</f>
        <v>0</v>
      </c>
      <c r="Q675" s="107">
        <f t="shared" si="24"/>
        <v>3794758.8500000015</v>
      </c>
      <c r="R675" s="108">
        <f>L675/H675</f>
        <v>816.48913898137005</v>
      </c>
    </row>
    <row r="676" spans="1:18" ht="24.6" customHeight="1" x14ac:dyDescent="0.7">
      <c r="A676" s="97">
        <v>1</v>
      </c>
      <c r="B676" s="98" t="s">
        <v>48</v>
      </c>
      <c r="C676" s="98" t="s">
        <v>442</v>
      </c>
      <c r="D676" s="98" t="s">
        <v>104</v>
      </c>
      <c r="E676" s="98" t="s">
        <v>443</v>
      </c>
      <c r="F676" s="98" t="s">
        <v>196</v>
      </c>
      <c r="G676" s="98" t="s">
        <v>444</v>
      </c>
      <c r="H676" s="99"/>
      <c r="I676" s="97"/>
      <c r="J676" s="100"/>
      <c r="K676" s="101"/>
      <c r="L676" s="102"/>
      <c r="M676" s="102"/>
      <c r="N676" s="98"/>
      <c r="O676" s="98"/>
      <c r="P676" s="98"/>
    </row>
    <row r="677" spans="1:18" ht="24.6" customHeight="1" x14ac:dyDescent="0.7">
      <c r="A677" s="97">
        <v>2</v>
      </c>
      <c r="B677" s="98" t="s">
        <v>48</v>
      </c>
      <c r="C677" s="98" t="s">
        <v>442</v>
      </c>
      <c r="D677" s="98" t="s">
        <v>104</v>
      </c>
      <c r="E677" s="98" t="s">
        <v>443</v>
      </c>
      <c r="F677" s="98" t="s">
        <v>166</v>
      </c>
      <c r="G677" s="98" t="s">
        <v>1074</v>
      </c>
      <c r="H677" s="99">
        <v>1113</v>
      </c>
      <c r="I677" s="97">
        <v>1</v>
      </c>
      <c r="J677" s="100">
        <f>หนองคาย!F81</f>
        <v>348238.96</v>
      </c>
      <c r="K677" s="101">
        <f>หนองคาย!AI81</f>
        <v>355484.71</v>
      </c>
      <c r="L677" s="102">
        <f>หนองคาย!AJ81</f>
        <v>1656874.35</v>
      </c>
      <c r="M677" s="102">
        <f>หนองคาย!AK81</f>
        <v>2599076.0499999998</v>
      </c>
      <c r="N677" s="98"/>
      <c r="O677" s="98"/>
      <c r="P677" s="98"/>
      <c r="Q677" s="90">
        <f t="shared" si="24"/>
        <v>-942201.69999999972</v>
      </c>
      <c r="R677" s="91">
        <f t="shared" si="25"/>
        <v>1488.6561994609165</v>
      </c>
    </row>
    <row r="678" spans="1:18" ht="24.6" customHeight="1" x14ac:dyDescent="0.7">
      <c r="A678" s="97">
        <v>3</v>
      </c>
      <c r="B678" s="98" t="s">
        <v>48</v>
      </c>
      <c r="C678" s="98" t="s">
        <v>442</v>
      </c>
      <c r="D678" s="98" t="s">
        <v>104</v>
      </c>
      <c r="E678" s="98" t="s">
        <v>443</v>
      </c>
      <c r="F678" s="98" t="s">
        <v>166</v>
      </c>
      <c r="G678" s="98" t="s">
        <v>1075</v>
      </c>
      <c r="H678" s="99">
        <v>1149</v>
      </c>
      <c r="I678" s="97">
        <v>1</v>
      </c>
      <c r="J678" s="100">
        <f>หนองคาย!F82</f>
        <v>902774.87</v>
      </c>
      <c r="K678" s="101">
        <f>หนองคาย!AI82</f>
        <v>917065.34</v>
      </c>
      <c r="L678" s="102">
        <f>หนองคาย!AJ82</f>
        <v>1723597.96</v>
      </c>
      <c r="M678" s="102">
        <f>หนองคาย!AK82</f>
        <v>2025525.81</v>
      </c>
      <c r="N678" s="98"/>
      <c r="O678" s="98"/>
      <c r="P678" s="98"/>
      <c r="Q678" s="90">
        <f t="shared" si="24"/>
        <v>-301927.85000000009</v>
      </c>
      <c r="R678" s="91">
        <f t="shared" si="25"/>
        <v>1500.0852567449956</v>
      </c>
    </row>
    <row r="679" spans="1:18" ht="24.6" customHeight="1" x14ac:dyDescent="0.7">
      <c r="A679" s="97">
        <v>4</v>
      </c>
      <c r="B679" s="98" t="s">
        <v>48</v>
      </c>
      <c r="C679" s="98" t="s">
        <v>442</v>
      </c>
      <c r="D679" s="98" t="s">
        <v>104</v>
      </c>
      <c r="E679" s="98" t="s">
        <v>443</v>
      </c>
      <c r="F679" s="98" t="s">
        <v>166</v>
      </c>
      <c r="G679" s="98" t="s">
        <v>1076</v>
      </c>
      <c r="H679" s="99">
        <v>2337</v>
      </c>
      <c r="I679" s="97">
        <v>2</v>
      </c>
      <c r="J679" s="100">
        <f>หนองคาย!F83</f>
        <v>405364.12</v>
      </c>
      <c r="K679" s="101">
        <f>หนองคาย!AI83</f>
        <v>430361.77999999997</v>
      </c>
      <c r="L679" s="102">
        <f>หนองคาย!AJ83</f>
        <v>2535434.2299999995</v>
      </c>
      <c r="M679" s="102">
        <f>หนองคาย!AK83</f>
        <v>2520875.25</v>
      </c>
      <c r="N679" s="98"/>
      <c r="O679" s="98"/>
      <c r="P679" s="98"/>
      <c r="Q679" s="90">
        <f t="shared" si="24"/>
        <v>14558.979999999516</v>
      </c>
      <c r="R679" s="91">
        <f t="shared" si="25"/>
        <v>1084.9098117244328</v>
      </c>
    </row>
    <row r="680" spans="1:18" ht="24.6" customHeight="1" x14ac:dyDescent="0.7">
      <c r="A680" s="97">
        <v>5</v>
      </c>
      <c r="B680" s="98" t="s">
        <v>48</v>
      </c>
      <c r="C680" s="98" t="s">
        <v>442</v>
      </c>
      <c r="D680" s="98" t="s">
        <v>104</v>
      </c>
      <c r="E680" s="98" t="s">
        <v>443</v>
      </c>
      <c r="F680" s="98" t="s">
        <v>166</v>
      </c>
      <c r="G680" s="98" t="s">
        <v>1077</v>
      </c>
      <c r="H680" s="99">
        <v>2469</v>
      </c>
      <c r="I680" s="97">
        <v>2</v>
      </c>
      <c r="J680" s="100">
        <f>หนองคาย!F84</f>
        <v>404760.23</v>
      </c>
      <c r="K680" s="101">
        <f>หนองคาย!AI84</f>
        <v>411401.17</v>
      </c>
      <c r="L680" s="102">
        <f>หนองคาย!AJ84</f>
        <v>2854978.2699999996</v>
      </c>
      <c r="M680" s="102">
        <f>หนองคาย!AK84</f>
        <v>2656529.81</v>
      </c>
      <c r="N680" s="98"/>
      <c r="O680" s="98"/>
      <c r="P680" s="98"/>
      <c r="Q680" s="90">
        <f t="shared" si="24"/>
        <v>198448.4599999995</v>
      </c>
      <c r="R680" s="91">
        <f t="shared" si="25"/>
        <v>1156.3297974888617</v>
      </c>
    </row>
    <row r="681" spans="1:18" ht="24.6" customHeight="1" x14ac:dyDescent="0.7">
      <c r="A681" s="97">
        <v>6</v>
      </c>
      <c r="B681" s="98" t="s">
        <v>48</v>
      </c>
      <c r="C681" s="98" t="s">
        <v>442</v>
      </c>
      <c r="D681" s="98" t="s">
        <v>104</v>
      </c>
      <c r="E681" s="98" t="s">
        <v>443</v>
      </c>
      <c r="F681" s="98" t="s">
        <v>166</v>
      </c>
      <c r="G681" s="98" t="s">
        <v>1078</v>
      </c>
      <c r="H681" s="99">
        <v>3510</v>
      </c>
      <c r="I681" s="97">
        <v>3</v>
      </c>
      <c r="J681" s="100">
        <f>หนองคาย!F85</f>
        <v>671093.28</v>
      </c>
      <c r="K681" s="101">
        <f>หนองคาย!AI85</f>
        <v>698173.22</v>
      </c>
      <c r="L681" s="102">
        <f>หนองคาย!AJ85</f>
        <v>2838472.73</v>
      </c>
      <c r="M681" s="102">
        <f>หนองคาย!AK85</f>
        <v>2828366.8400000003</v>
      </c>
      <c r="N681" s="98"/>
      <c r="O681" s="98"/>
      <c r="P681" s="98"/>
      <c r="Q681" s="90">
        <f t="shared" si="24"/>
        <v>10105.889999999665</v>
      </c>
      <c r="R681" s="91">
        <f t="shared" si="25"/>
        <v>808.68168945868945</v>
      </c>
    </row>
    <row r="682" spans="1:18" s="109" customFormat="1" ht="24.6" customHeight="1" x14ac:dyDescent="0.7">
      <c r="A682" s="103">
        <v>9</v>
      </c>
      <c r="B682" s="104" t="s">
        <v>48</v>
      </c>
      <c r="C682" s="104"/>
      <c r="D682" s="104"/>
      <c r="E682" s="104" t="s">
        <v>63</v>
      </c>
      <c r="F682" s="104"/>
      <c r="G682" s="104" t="s">
        <v>445</v>
      </c>
      <c r="H682" s="110">
        <f>SUM(H677:H681)</f>
        <v>10578</v>
      </c>
      <c r="I682" s="103"/>
      <c r="J682" s="106">
        <f>SUM(J676:J681)</f>
        <v>2732231.46</v>
      </c>
      <c r="K682" s="106">
        <f>SUM(K676:K681)</f>
        <v>2812486.2199999997</v>
      </c>
      <c r="L682" s="106">
        <f>SUM(L676:L681)</f>
        <v>11609357.539999999</v>
      </c>
      <c r="M682" s="106">
        <f>SUM(M676:M681)</f>
        <v>12630373.76</v>
      </c>
      <c r="N682" s="104">
        <v>5</v>
      </c>
      <c r="O682" s="104">
        <v>5</v>
      </c>
      <c r="P682" s="104"/>
      <c r="Q682" s="107">
        <f t="shared" si="24"/>
        <v>-1021016.2200000007</v>
      </c>
      <c r="R682" s="108">
        <f t="shared" si="25"/>
        <v>1097.5002401210058</v>
      </c>
    </row>
    <row r="683" spans="1:18" s="109" customFormat="1" ht="24.6" customHeight="1" x14ac:dyDescent="0.7">
      <c r="A683" s="172"/>
      <c r="B683" s="173" t="s">
        <v>48</v>
      </c>
      <c r="C683" s="173" t="s">
        <v>48</v>
      </c>
      <c r="D683" s="173" t="s">
        <v>48</v>
      </c>
      <c r="E683" s="173" t="s">
        <v>48</v>
      </c>
      <c r="F683" s="173"/>
      <c r="G683" s="173" t="s">
        <v>446</v>
      </c>
      <c r="H683" s="174">
        <f>H609+H621+H638+H646+H653+H658+H667+H675+H682</f>
        <v>305792</v>
      </c>
      <c r="I683" s="172"/>
      <c r="J683" s="175">
        <f t="shared" ref="J683:O683" si="26">J609+J621+J638+J646+J653+J658+J667+J675+J682</f>
        <v>64846597.300000004</v>
      </c>
      <c r="K683" s="176">
        <f t="shared" si="26"/>
        <v>73743156.340000004</v>
      </c>
      <c r="L683" s="175">
        <f t="shared" si="26"/>
        <v>257396632.88999999</v>
      </c>
      <c r="M683" s="175">
        <f t="shared" si="26"/>
        <v>236536297.76999998</v>
      </c>
      <c r="N683" s="173">
        <f t="shared" si="26"/>
        <v>74</v>
      </c>
      <c r="O683" s="173">
        <f t="shared" si="26"/>
        <v>74</v>
      </c>
      <c r="P683" s="173">
        <f>N683-O683</f>
        <v>0</v>
      </c>
      <c r="Q683" s="107">
        <f t="shared" si="24"/>
        <v>20860335.120000005</v>
      </c>
      <c r="R683" s="108">
        <f t="shared" si="25"/>
        <v>841.73762848602962</v>
      </c>
    </row>
    <row r="684" spans="1:18" ht="25.2" customHeight="1" thickBot="1" x14ac:dyDescent="0.75">
      <c r="A684" s="177"/>
      <c r="B684" s="178"/>
      <c r="C684" s="178"/>
      <c r="D684" s="178"/>
      <c r="E684" s="376" t="s">
        <v>447</v>
      </c>
      <c r="F684" s="377"/>
      <c r="G684" s="378"/>
      <c r="H684" s="179"/>
      <c r="I684" s="177"/>
      <c r="J684" s="180">
        <f>J683/O683</f>
        <v>876305.368918919</v>
      </c>
      <c r="K684" s="181">
        <f>K683/O683</f>
        <v>996529.13972972974</v>
      </c>
      <c r="L684" s="180">
        <f>L683/O683</f>
        <v>3478332.8768918915</v>
      </c>
      <c r="M684" s="180">
        <f>M683/O683</f>
        <v>3196436.456351351</v>
      </c>
      <c r="N684" s="182"/>
      <c r="O684" s="182"/>
      <c r="P684" s="182"/>
      <c r="Q684" s="90">
        <f t="shared" si="24"/>
        <v>281896.42054054048</v>
      </c>
    </row>
    <row r="685" spans="1:18" ht="25.2" customHeight="1" thickTop="1" x14ac:dyDescent="0.7">
      <c r="A685" s="128">
        <v>1</v>
      </c>
      <c r="B685" s="129" t="s">
        <v>47</v>
      </c>
      <c r="C685" s="129" t="s">
        <v>448</v>
      </c>
      <c r="D685" s="129" t="s">
        <v>449</v>
      </c>
      <c r="E685" s="129" t="s">
        <v>450</v>
      </c>
      <c r="F685" s="129" t="s">
        <v>290</v>
      </c>
      <c r="G685" s="129" t="s">
        <v>451</v>
      </c>
      <c r="H685" s="130"/>
      <c r="I685" s="128"/>
      <c r="J685" s="131"/>
      <c r="K685" s="132"/>
      <c r="L685" s="133"/>
      <c r="M685" s="133"/>
      <c r="N685" s="129"/>
      <c r="O685" s="129"/>
      <c r="P685" s="129"/>
    </row>
    <row r="686" spans="1:18" ht="24.6" customHeight="1" x14ac:dyDescent="0.7">
      <c r="A686" s="97">
        <v>2</v>
      </c>
      <c r="B686" s="98" t="s">
        <v>47</v>
      </c>
      <c r="C686" s="98" t="s">
        <v>448</v>
      </c>
      <c r="D686" s="98" t="s">
        <v>449</v>
      </c>
      <c r="E686" s="98" t="s">
        <v>450</v>
      </c>
      <c r="F686" s="98" t="s">
        <v>166</v>
      </c>
      <c r="G686" s="98" t="s">
        <v>1079</v>
      </c>
      <c r="H686" s="99">
        <v>5138</v>
      </c>
      <c r="I686" s="97">
        <v>4</v>
      </c>
      <c r="J686" s="100">
        <f>สกลนคร!F22</f>
        <v>914652.99</v>
      </c>
      <c r="K686" s="101">
        <f>สกลนคร!AI22</f>
        <v>1682357.87</v>
      </c>
      <c r="L686" s="102">
        <f>สกลนคร!AJ22</f>
        <v>4113284.93</v>
      </c>
      <c r="M686" s="102">
        <f>สกลนคร!AK22</f>
        <v>3294769.3400000003</v>
      </c>
      <c r="N686" s="98"/>
      <c r="O686" s="98"/>
      <c r="P686" s="98"/>
      <c r="Q686" s="90">
        <f t="shared" si="24"/>
        <v>818515.58999999985</v>
      </c>
      <c r="R686" s="91">
        <f t="shared" si="25"/>
        <v>800.5614889061892</v>
      </c>
    </row>
    <row r="687" spans="1:18" ht="24.6" customHeight="1" x14ac:dyDescent="0.7">
      <c r="A687" s="97">
        <v>3</v>
      </c>
      <c r="B687" s="98" t="s">
        <v>47</v>
      </c>
      <c r="C687" s="98" t="s">
        <v>448</v>
      </c>
      <c r="D687" s="98" t="s">
        <v>449</v>
      </c>
      <c r="E687" s="98" t="s">
        <v>450</v>
      </c>
      <c r="F687" s="98" t="s">
        <v>166</v>
      </c>
      <c r="G687" s="98" t="s">
        <v>1080</v>
      </c>
      <c r="H687" s="99">
        <v>3999</v>
      </c>
      <c r="I687" s="97">
        <v>3</v>
      </c>
      <c r="J687" s="100">
        <f>สกลนคร!F23</f>
        <v>851060.63</v>
      </c>
      <c r="K687" s="101">
        <f>สกลนคร!AI23</f>
        <v>1074137.54</v>
      </c>
      <c r="L687" s="102">
        <f>สกลนคร!AJ23</f>
        <v>3482574.58</v>
      </c>
      <c r="M687" s="102">
        <f>สกลนคร!AK23</f>
        <v>2748539.83</v>
      </c>
      <c r="N687" s="98"/>
      <c r="O687" s="98"/>
      <c r="P687" s="98"/>
      <c r="Q687" s="90">
        <f t="shared" si="24"/>
        <v>734034.75</v>
      </c>
      <c r="R687" s="91">
        <f t="shared" si="25"/>
        <v>870.86136034008507</v>
      </c>
    </row>
    <row r="688" spans="1:18" ht="24.6" customHeight="1" x14ac:dyDescent="0.7">
      <c r="A688" s="97">
        <v>4</v>
      </c>
      <c r="B688" s="98" t="s">
        <v>47</v>
      </c>
      <c r="C688" s="98" t="s">
        <v>448</v>
      </c>
      <c r="D688" s="98" t="s">
        <v>449</v>
      </c>
      <c r="E688" s="98" t="s">
        <v>450</v>
      </c>
      <c r="F688" s="98" t="s">
        <v>166</v>
      </c>
      <c r="G688" s="98" t="s">
        <v>1081</v>
      </c>
      <c r="H688" s="99">
        <v>9129</v>
      </c>
      <c r="I688" s="97">
        <v>5</v>
      </c>
      <c r="J688" s="100">
        <f>สกลนคร!F24</f>
        <v>1741697.61</v>
      </c>
      <c r="K688" s="101">
        <f>สกลนคร!AI24</f>
        <v>3001288.4699999997</v>
      </c>
      <c r="L688" s="102">
        <f>สกลนคร!AJ24</f>
        <v>7240568.6500000004</v>
      </c>
      <c r="M688" s="102">
        <f>สกลนคร!AK24</f>
        <v>4905153.3600000003</v>
      </c>
      <c r="N688" s="98"/>
      <c r="O688" s="98"/>
      <c r="P688" s="98"/>
      <c r="Q688" s="90">
        <f t="shared" si="24"/>
        <v>2335415.29</v>
      </c>
      <c r="R688" s="91">
        <f t="shared" si="25"/>
        <v>793.13929784204186</v>
      </c>
    </row>
    <row r="689" spans="1:18" ht="24.6" customHeight="1" x14ac:dyDescent="0.7">
      <c r="A689" s="97">
        <v>5</v>
      </c>
      <c r="B689" s="98" t="s">
        <v>47</v>
      </c>
      <c r="C689" s="98" t="s">
        <v>448</v>
      </c>
      <c r="D689" s="98" t="s">
        <v>449</v>
      </c>
      <c r="E689" s="98" t="s">
        <v>450</v>
      </c>
      <c r="F689" s="98" t="s">
        <v>166</v>
      </c>
      <c r="G689" s="98" t="s">
        <v>1082</v>
      </c>
      <c r="H689" s="99">
        <v>4195</v>
      </c>
      <c r="I689" s="97">
        <v>3</v>
      </c>
      <c r="J689" s="100">
        <f>สกลนคร!F25</f>
        <v>460537.4</v>
      </c>
      <c r="K689" s="101">
        <f>สกลนคร!AI25</f>
        <v>679750.37</v>
      </c>
      <c r="L689" s="102">
        <f>สกลนคร!AJ25</f>
        <v>2394258.86</v>
      </c>
      <c r="M689" s="102">
        <f>สกลนคร!AK25</f>
        <v>2044664.2500000002</v>
      </c>
      <c r="N689" s="98"/>
      <c r="O689" s="98"/>
      <c r="P689" s="98"/>
      <c r="Q689" s="90">
        <f t="shared" si="24"/>
        <v>349594.60999999964</v>
      </c>
      <c r="R689" s="91">
        <f t="shared" si="25"/>
        <v>570.74108700834324</v>
      </c>
    </row>
    <row r="690" spans="1:18" ht="24.6" customHeight="1" x14ac:dyDescent="0.7">
      <c r="A690" s="97">
        <v>6</v>
      </c>
      <c r="B690" s="98" t="s">
        <v>47</v>
      </c>
      <c r="C690" s="98" t="s">
        <v>448</v>
      </c>
      <c r="D690" s="98" t="s">
        <v>449</v>
      </c>
      <c r="E690" s="98" t="s">
        <v>450</v>
      </c>
      <c r="F690" s="98" t="s">
        <v>166</v>
      </c>
      <c r="G690" s="98" t="s">
        <v>1083</v>
      </c>
      <c r="H690" s="99">
        <v>2134</v>
      </c>
      <c r="I690" s="97">
        <v>2</v>
      </c>
      <c r="J690" s="100">
        <f>สกลนคร!F26</f>
        <v>487334.47</v>
      </c>
      <c r="K690" s="101">
        <f>สกลนคร!AI26</f>
        <v>692402.57999999984</v>
      </c>
      <c r="L690" s="102">
        <f>สกลนคร!AJ26</f>
        <v>2193196.52</v>
      </c>
      <c r="M690" s="102">
        <f>สกลนคร!AK26</f>
        <v>1680509.06</v>
      </c>
      <c r="N690" s="98"/>
      <c r="O690" s="98"/>
      <c r="P690" s="98"/>
      <c r="Q690" s="90">
        <f t="shared" si="24"/>
        <v>512687.45999999996</v>
      </c>
      <c r="R690" s="91">
        <f t="shared" si="25"/>
        <v>1027.7397000937208</v>
      </c>
    </row>
    <row r="691" spans="1:18" ht="24.6" customHeight="1" x14ac:dyDescent="0.7">
      <c r="A691" s="97">
        <v>7</v>
      </c>
      <c r="B691" s="98" t="s">
        <v>47</v>
      </c>
      <c r="C691" s="98" t="s">
        <v>448</v>
      </c>
      <c r="D691" s="98" t="s">
        <v>449</v>
      </c>
      <c r="E691" s="98" t="s">
        <v>450</v>
      </c>
      <c r="F691" s="98" t="s">
        <v>166</v>
      </c>
      <c r="G691" s="98" t="s">
        <v>1084</v>
      </c>
      <c r="H691" s="99">
        <v>4917</v>
      </c>
      <c r="I691" s="97">
        <v>4</v>
      </c>
      <c r="J691" s="100">
        <f>สกลนคร!F27</f>
        <v>653014.79</v>
      </c>
      <c r="K691" s="101">
        <f>สกลนคร!AI27</f>
        <v>1154280.6400000001</v>
      </c>
      <c r="L691" s="102">
        <f>สกลนคร!AJ27</f>
        <v>4753514.57</v>
      </c>
      <c r="M691" s="102">
        <f>สกลนคร!AK27</f>
        <v>3903673.59</v>
      </c>
      <c r="N691" s="98"/>
      <c r="O691" s="98"/>
      <c r="P691" s="98"/>
      <c r="Q691" s="90">
        <f t="shared" si="24"/>
        <v>849840.98000000045</v>
      </c>
      <c r="R691" s="91">
        <f t="shared" si="25"/>
        <v>966.75098027252398</v>
      </c>
    </row>
    <row r="692" spans="1:18" ht="24.6" customHeight="1" x14ac:dyDescent="0.7">
      <c r="A692" s="97">
        <v>8</v>
      </c>
      <c r="B692" s="98" t="s">
        <v>47</v>
      </c>
      <c r="C692" s="98" t="s">
        <v>448</v>
      </c>
      <c r="D692" s="98" t="s">
        <v>449</v>
      </c>
      <c r="E692" s="98" t="s">
        <v>450</v>
      </c>
      <c r="F692" s="98" t="s">
        <v>166</v>
      </c>
      <c r="G692" s="98" t="s">
        <v>1085</v>
      </c>
      <c r="H692" s="99">
        <v>5095</v>
      </c>
      <c r="I692" s="97">
        <v>4</v>
      </c>
      <c r="J692" s="100">
        <f>สกลนคร!F28</f>
        <v>1095155.75</v>
      </c>
      <c r="K692" s="101">
        <f>สกลนคร!AI28</f>
        <v>1324021.6099999999</v>
      </c>
      <c r="L692" s="102">
        <f>สกลนคร!AJ28</f>
        <v>2969217.9</v>
      </c>
      <c r="M692" s="102">
        <f>สกลนคร!AK28</f>
        <v>2293078.96</v>
      </c>
      <c r="N692" s="98"/>
      <c r="O692" s="98"/>
      <c r="P692" s="98"/>
      <c r="Q692" s="90">
        <f t="shared" si="24"/>
        <v>676138.94</v>
      </c>
      <c r="R692" s="91">
        <f t="shared" si="25"/>
        <v>582.77093228655542</v>
      </c>
    </row>
    <row r="693" spans="1:18" ht="24.6" customHeight="1" x14ac:dyDescent="0.7">
      <c r="A693" s="97">
        <v>9</v>
      </c>
      <c r="B693" s="98" t="s">
        <v>47</v>
      </c>
      <c r="C693" s="98" t="s">
        <v>448</v>
      </c>
      <c r="D693" s="98" t="s">
        <v>449</v>
      </c>
      <c r="E693" s="98" t="s">
        <v>450</v>
      </c>
      <c r="F693" s="98" t="s">
        <v>166</v>
      </c>
      <c r="G693" s="98" t="s">
        <v>1086</v>
      </c>
      <c r="H693" s="99">
        <v>7253</v>
      </c>
      <c r="I693" s="97">
        <v>5</v>
      </c>
      <c r="J693" s="100">
        <f>สกลนคร!F29</f>
        <v>956626.9</v>
      </c>
      <c r="K693" s="101">
        <f>สกลนคร!AI29</f>
        <v>1599045.0699999998</v>
      </c>
      <c r="L693" s="102">
        <f>สกลนคร!AJ29</f>
        <v>6595449.5199999996</v>
      </c>
      <c r="M693" s="102">
        <f>สกลนคร!AK29</f>
        <v>5444125.9700000007</v>
      </c>
      <c r="N693" s="98"/>
      <c r="O693" s="98"/>
      <c r="P693" s="98"/>
      <c r="Q693" s="90">
        <f t="shared" si="24"/>
        <v>1151323.5499999989</v>
      </c>
      <c r="R693" s="91">
        <f t="shared" si="25"/>
        <v>909.34089618089058</v>
      </c>
    </row>
    <row r="694" spans="1:18" ht="24.6" customHeight="1" x14ac:dyDescent="0.7">
      <c r="A694" s="97">
        <v>10</v>
      </c>
      <c r="B694" s="98" t="s">
        <v>47</v>
      </c>
      <c r="C694" s="98" t="s">
        <v>448</v>
      </c>
      <c r="D694" s="98" t="s">
        <v>449</v>
      </c>
      <c r="E694" s="98" t="s">
        <v>450</v>
      </c>
      <c r="F694" s="98" t="s">
        <v>166</v>
      </c>
      <c r="G694" s="98" t="s">
        <v>1087</v>
      </c>
      <c r="H694" s="99">
        <v>8018</v>
      </c>
      <c r="I694" s="97">
        <v>5</v>
      </c>
      <c r="J694" s="100">
        <f>สกลนคร!F30</f>
        <v>1746614.54</v>
      </c>
      <c r="K694" s="101">
        <f>สกลนคร!AI30</f>
        <v>2506974.04</v>
      </c>
      <c r="L694" s="102">
        <f>สกลนคร!AJ30</f>
        <v>6111402.2599999998</v>
      </c>
      <c r="M694" s="102">
        <f>สกลนคร!AK30</f>
        <v>5506526.2000000002</v>
      </c>
      <c r="N694" s="98"/>
      <c r="O694" s="98"/>
      <c r="P694" s="98"/>
      <c r="Q694" s="90">
        <f t="shared" si="24"/>
        <v>604876.05999999959</v>
      </c>
      <c r="R694" s="91">
        <f t="shared" si="25"/>
        <v>762.21030930406585</v>
      </c>
    </row>
    <row r="695" spans="1:18" ht="24.6" customHeight="1" x14ac:dyDescent="0.7">
      <c r="A695" s="97">
        <v>11</v>
      </c>
      <c r="B695" s="98" t="s">
        <v>47</v>
      </c>
      <c r="C695" s="98" t="s">
        <v>448</v>
      </c>
      <c r="D695" s="98" t="s">
        <v>449</v>
      </c>
      <c r="E695" s="98" t="s">
        <v>450</v>
      </c>
      <c r="F695" s="98" t="s">
        <v>166</v>
      </c>
      <c r="G695" s="98" t="s">
        <v>1088</v>
      </c>
      <c r="H695" s="99">
        <v>3577</v>
      </c>
      <c r="I695" s="97">
        <v>3</v>
      </c>
      <c r="J695" s="100">
        <f>สกลนคร!F31</f>
        <v>779238.31</v>
      </c>
      <c r="K695" s="101">
        <f>สกลนคร!AI31</f>
        <v>1593660.84</v>
      </c>
      <c r="L695" s="102">
        <f>สกลนคร!AJ31</f>
        <v>3279622.0300000003</v>
      </c>
      <c r="M695" s="102">
        <f>สกลนคร!AK31</f>
        <v>2470029.3800000004</v>
      </c>
      <c r="N695" s="98"/>
      <c r="O695" s="98"/>
      <c r="P695" s="98"/>
      <c r="Q695" s="90">
        <f t="shared" si="24"/>
        <v>809592.64999999991</v>
      </c>
      <c r="R695" s="91">
        <f t="shared" si="25"/>
        <v>916.86386077718771</v>
      </c>
    </row>
    <row r="696" spans="1:18" ht="24.6" customHeight="1" x14ac:dyDescent="0.7">
      <c r="A696" s="97">
        <v>12</v>
      </c>
      <c r="B696" s="98" t="s">
        <v>47</v>
      </c>
      <c r="C696" s="98" t="s">
        <v>448</v>
      </c>
      <c r="D696" s="98" t="s">
        <v>449</v>
      </c>
      <c r="E696" s="98" t="s">
        <v>450</v>
      </c>
      <c r="F696" s="98" t="s">
        <v>166</v>
      </c>
      <c r="G696" s="98" t="s">
        <v>1089</v>
      </c>
      <c r="H696" s="99">
        <v>3160</v>
      </c>
      <c r="I696" s="97">
        <v>3</v>
      </c>
      <c r="J696" s="100">
        <f>สกลนคร!F32</f>
        <v>1013401.58</v>
      </c>
      <c r="K696" s="101">
        <f>สกลนคร!AI32</f>
        <v>1294342.9399999997</v>
      </c>
      <c r="L696" s="102">
        <f>สกลนคร!AJ32</f>
        <v>3907377.8200000003</v>
      </c>
      <c r="M696" s="102">
        <f>สกลนคร!AK32</f>
        <v>3249531.81</v>
      </c>
      <c r="N696" s="98"/>
      <c r="O696" s="98"/>
      <c r="P696" s="98"/>
      <c r="Q696" s="90">
        <f t="shared" si="24"/>
        <v>657846.01000000024</v>
      </c>
      <c r="R696" s="91">
        <f t="shared" si="25"/>
        <v>1236.5119683544306</v>
      </c>
    </row>
    <row r="697" spans="1:18" ht="24.6" customHeight="1" x14ac:dyDescent="0.7">
      <c r="A697" s="97">
        <v>13</v>
      </c>
      <c r="B697" s="98" t="s">
        <v>47</v>
      </c>
      <c r="C697" s="98" t="s">
        <v>448</v>
      </c>
      <c r="D697" s="98" t="s">
        <v>449</v>
      </c>
      <c r="E697" s="98" t="s">
        <v>450</v>
      </c>
      <c r="F697" s="98" t="s">
        <v>166</v>
      </c>
      <c r="G697" s="98" t="s">
        <v>1090</v>
      </c>
      <c r="H697" s="99">
        <v>3883</v>
      </c>
      <c r="I697" s="97">
        <v>3</v>
      </c>
      <c r="J697" s="100">
        <f>สกลนคร!F33</f>
        <v>873573.69</v>
      </c>
      <c r="K697" s="101">
        <f>สกลนคร!AI33</f>
        <v>1162815.6000000001</v>
      </c>
      <c r="L697" s="102">
        <f>สกลนคร!AJ33</f>
        <v>3510928.88</v>
      </c>
      <c r="M697" s="102">
        <f>สกลนคร!AK33</f>
        <v>2949864.26</v>
      </c>
      <c r="N697" s="98"/>
      <c r="O697" s="98"/>
      <c r="P697" s="98"/>
      <c r="Q697" s="90">
        <f t="shared" si="24"/>
        <v>561064.62000000011</v>
      </c>
      <c r="R697" s="91">
        <f t="shared" si="25"/>
        <v>904.17946948235897</v>
      </c>
    </row>
    <row r="698" spans="1:18" ht="24.6" customHeight="1" x14ac:dyDescent="0.7">
      <c r="A698" s="97">
        <v>14</v>
      </c>
      <c r="B698" s="98" t="s">
        <v>47</v>
      </c>
      <c r="C698" s="98" t="s">
        <v>448</v>
      </c>
      <c r="D698" s="98" t="s">
        <v>449</v>
      </c>
      <c r="E698" s="98" t="s">
        <v>450</v>
      </c>
      <c r="F698" s="98" t="s">
        <v>166</v>
      </c>
      <c r="G698" s="98" t="s">
        <v>1091</v>
      </c>
      <c r="H698" s="99">
        <v>3847</v>
      </c>
      <c r="I698" s="97">
        <v>3</v>
      </c>
      <c r="J698" s="100">
        <f>สกลนคร!F34</f>
        <v>1335718.79</v>
      </c>
      <c r="K698" s="101">
        <f>สกลนคร!AI34</f>
        <v>1839409.57</v>
      </c>
      <c r="L698" s="102">
        <f>สกลนคร!AJ34</f>
        <v>2751870.4699999997</v>
      </c>
      <c r="M698" s="102">
        <f>สกลนคร!AK34</f>
        <v>2108341.7000000002</v>
      </c>
      <c r="N698" s="98"/>
      <c r="O698" s="98"/>
      <c r="P698" s="98"/>
      <c r="Q698" s="90">
        <f t="shared" si="24"/>
        <v>643528.76999999955</v>
      </c>
      <c r="R698" s="91">
        <f t="shared" si="25"/>
        <v>715.32894983103711</v>
      </c>
    </row>
    <row r="699" spans="1:18" ht="24.6" customHeight="1" x14ac:dyDescent="0.7">
      <c r="A699" s="97">
        <v>15</v>
      </c>
      <c r="B699" s="98" t="s">
        <v>47</v>
      </c>
      <c r="C699" s="98" t="s">
        <v>448</v>
      </c>
      <c r="D699" s="98" t="s">
        <v>449</v>
      </c>
      <c r="E699" s="98" t="s">
        <v>450</v>
      </c>
      <c r="F699" s="98" t="s">
        <v>166</v>
      </c>
      <c r="G699" s="98" t="s">
        <v>1092</v>
      </c>
      <c r="H699" s="99">
        <v>7106</v>
      </c>
      <c r="I699" s="97">
        <v>5</v>
      </c>
      <c r="J699" s="100">
        <f>สกลนคร!F35</f>
        <v>2202965.73</v>
      </c>
      <c r="K699" s="101">
        <f>สกลนคร!AI35</f>
        <v>2670416.5199999996</v>
      </c>
      <c r="L699" s="102">
        <f>สกลนคร!AJ35</f>
        <v>4714245</v>
      </c>
      <c r="M699" s="102">
        <f>สกลนคร!AK35</f>
        <v>3685538.3800000004</v>
      </c>
      <c r="N699" s="98"/>
      <c r="O699" s="98"/>
      <c r="P699" s="98"/>
      <c r="Q699" s="90">
        <f t="shared" si="24"/>
        <v>1028706.6199999996</v>
      </c>
      <c r="R699" s="91">
        <f t="shared" si="25"/>
        <v>663.41753447790597</v>
      </c>
    </row>
    <row r="700" spans="1:18" ht="24.6" customHeight="1" x14ac:dyDescent="0.7">
      <c r="A700" s="97">
        <v>16</v>
      </c>
      <c r="B700" s="98" t="s">
        <v>47</v>
      </c>
      <c r="C700" s="98" t="s">
        <v>448</v>
      </c>
      <c r="D700" s="98" t="s">
        <v>449</v>
      </c>
      <c r="E700" s="98" t="s">
        <v>450</v>
      </c>
      <c r="F700" s="98" t="s">
        <v>166</v>
      </c>
      <c r="G700" s="98" t="s">
        <v>1093</v>
      </c>
      <c r="H700" s="99">
        <v>3440</v>
      </c>
      <c r="I700" s="97">
        <v>3</v>
      </c>
      <c r="J700" s="100">
        <f>สกลนคร!F36</f>
        <v>779756.21</v>
      </c>
      <c r="K700" s="101">
        <f>สกลนคร!AI36</f>
        <v>985623.12999999989</v>
      </c>
      <c r="L700" s="102">
        <f>สกลนคร!AJ36</f>
        <v>3512028.13</v>
      </c>
      <c r="M700" s="102">
        <f>สกลนคร!AK36</f>
        <v>3163628.99</v>
      </c>
      <c r="N700" s="98"/>
      <c r="O700" s="98"/>
      <c r="P700" s="98"/>
      <c r="Q700" s="90">
        <f t="shared" si="24"/>
        <v>348399.13999999966</v>
      </c>
      <c r="R700" s="91">
        <f t="shared" si="25"/>
        <v>1020.9384098837209</v>
      </c>
    </row>
    <row r="701" spans="1:18" ht="24.6" customHeight="1" x14ac:dyDescent="0.7">
      <c r="A701" s="97">
        <v>17</v>
      </c>
      <c r="B701" s="98" t="s">
        <v>47</v>
      </c>
      <c r="C701" s="98" t="s">
        <v>448</v>
      </c>
      <c r="D701" s="98" t="s">
        <v>449</v>
      </c>
      <c r="E701" s="98" t="s">
        <v>450</v>
      </c>
      <c r="F701" s="98" t="s">
        <v>166</v>
      </c>
      <c r="G701" s="98" t="s">
        <v>1094</v>
      </c>
      <c r="H701" s="99">
        <v>4274</v>
      </c>
      <c r="I701" s="97">
        <v>3</v>
      </c>
      <c r="J701" s="100">
        <f>สกลนคร!F37</f>
        <v>1482463.36</v>
      </c>
      <c r="K701" s="101">
        <f>สกลนคร!AI37</f>
        <v>1715255.9000000001</v>
      </c>
      <c r="L701" s="102">
        <f>สกลนคร!AJ37</f>
        <v>3321534.6399999997</v>
      </c>
      <c r="M701" s="102">
        <f>สกลนคร!AK37</f>
        <v>2486243.4699999997</v>
      </c>
      <c r="N701" s="98"/>
      <c r="O701" s="98"/>
      <c r="P701" s="98"/>
      <c r="Q701" s="90">
        <f t="shared" si="24"/>
        <v>835291.16999999993</v>
      </c>
      <c r="R701" s="91">
        <f t="shared" si="25"/>
        <v>777.14895648104812</v>
      </c>
    </row>
    <row r="702" spans="1:18" ht="24.6" customHeight="1" x14ac:dyDescent="0.7">
      <c r="A702" s="97">
        <v>18</v>
      </c>
      <c r="B702" s="98" t="s">
        <v>47</v>
      </c>
      <c r="C702" s="98" t="s">
        <v>448</v>
      </c>
      <c r="D702" s="98" t="s">
        <v>449</v>
      </c>
      <c r="E702" s="98" t="s">
        <v>450</v>
      </c>
      <c r="F702" s="98" t="s">
        <v>166</v>
      </c>
      <c r="G702" s="98" t="s">
        <v>1095</v>
      </c>
      <c r="H702" s="99">
        <v>2034</v>
      </c>
      <c r="I702" s="97">
        <v>2</v>
      </c>
      <c r="J702" s="100">
        <f>สกลนคร!F38</f>
        <v>649548.81000000006</v>
      </c>
      <c r="K702" s="101">
        <f>สกลนคร!AI38</f>
        <v>848033.29</v>
      </c>
      <c r="L702" s="102">
        <f>สกลนคร!AJ38</f>
        <v>2397650.2599999998</v>
      </c>
      <c r="M702" s="102">
        <f>สกลนคร!AK38</f>
        <v>1914802.89</v>
      </c>
      <c r="N702" s="98"/>
      <c r="O702" s="98"/>
      <c r="P702" s="98"/>
      <c r="Q702" s="90">
        <f t="shared" si="24"/>
        <v>482847.36999999988</v>
      </c>
      <c r="R702" s="91">
        <f t="shared" si="25"/>
        <v>1178.7857718780726</v>
      </c>
    </row>
    <row r="703" spans="1:18" ht="24.6" customHeight="1" x14ac:dyDescent="0.7">
      <c r="A703" s="97">
        <v>19</v>
      </c>
      <c r="B703" s="98" t="s">
        <v>47</v>
      </c>
      <c r="C703" s="98" t="s">
        <v>448</v>
      </c>
      <c r="D703" s="98" t="s">
        <v>449</v>
      </c>
      <c r="E703" s="98" t="s">
        <v>450</v>
      </c>
      <c r="F703" s="98" t="s">
        <v>166</v>
      </c>
      <c r="G703" s="98" t="s">
        <v>1096</v>
      </c>
      <c r="H703" s="99">
        <v>5381</v>
      </c>
      <c r="I703" s="97">
        <v>4</v>
      </c>
      <c r="J703" s="100">
        <f>สกลนคร!F39</f>
        <v>843707.44</v>
      </c>
      <c r="K703" s="101">
        <f>สกลนคร!AI39</f>
        <v>1488054.82</v>
      </c>
      <c r="L703" s="102">
        <f>สกลนคร!AJ39</f>
        <v>4956211.57</v>
      </c>
      <c r="M703" s="102">
        <f>สกลนคร!AK39</f>
        <v>4165765.5700000003</v>
      </c>
      <c r="N703" s="98"/>
      <c r="O703" s="98"/>
      <c r="P703" s="98"/>
      <c r="Q703" s="90">
        <f t="shared" si="24"/>
        <v>790446</v>
      </c>
      <c r="R703" s="91">
        <f t="shared" si="25"/>
        <v>921.05771603791118</v>
      </c>
    </row>
    <row r="704" spans="1:18" ht="24.6" customHeight="1" x14ac:dyDescent="0.7">
      <c r="A704" s="97">
        <v>20</v>
      </c>
      <c r="B704" s="98" t="s">
        <v>47</v>
      </c>
      <c r="C704" s="98" t="s">
        <v>448</v>
      </c>
      <c r="D704" s="98" t="s">
        <v>449</v>
      </c>
      <c r="E704" s="98" t="s">
        <v>450</v>
      </c>
      <c r="F704" s="98" t="s">
        <v>166</v>
      </c>
      <c r="G704" s="98" t="s">
        <v>1097</v>
      </c>
      <c r="H704" s="99">
        <v>2615</v>
      </c>
      <c r="I704" s="97">
        <v>2</v>
      </c>
      <c r="J704" s="100">
        <f>สกลนคร!F40</f>
        <v>1656126.06</v>
      </c>
      <c r="K704" s="101">
        <f>สกลนคร!AI40</f>
        <v>2084638.85</v>
      </c>
      <c r="L704" s="102">
        <f>สกลนคร!AJ40</f>
        <v>3201788.65</v>
      </c>
      <c r="M704" s="102">
        <f>สกลนคร!AK40</f>
        <v>2397512.9699999997</v>
      </c>
      <c r="N704" s="98"/>
      <c r="O704" s="98"/>
      <c r="P704" s="98"/>
      <c r="Q704" s="90">
        <f t="shared" si="24"/>
        <v>804275.68000000017</v>
      </c>
      <c r="R704" s="91">
        <f t="shared" si="25"/>
        <v>1224.3933652007647</v>
      </c>
    </row>
    <row r="705" spans="1:18" ht="24.6" customHeight="1" x14ac:dyDescent="0.7">
      <c r="A705" s="97">
        <v>21</v>
      </c>
      <c r="B705" s="98" t="s">
        <v>47</v>
      </c>
      <c r="C705" s="98" t="s">
        <v>448</v>
      </c>
      <c r="D705" s="98" t="s">
        <v>449</v>
      </c>
      <c r="E705" s="98" t="s">
        <v>450</v>
      </c>
      <c r="F705" s="98" t="s">
        <v>166</v>
      </c>
      <c r="G705" s="98" t="s">
        <v>1098</v>
      </c>
      <c r="H705" s="99">
        <v>2358</v>
      </c>
      <c r="I705" s="97">
        <v>2</v>
      </c>
      <c r="J705" s="100">
        <f>สกลนคร!F41</f>
        <v>1956166.81</v>
      </c>
      <c r="K705" s="101">
        <f>สกลนคร!AI41</f>
        <v>2518187.8199999998</v>
      </c>
      <c r="L705" s="102">
        <f>สกลนคร!AJ41</f>
        <v>3404494.9699999997</v>
      </c>
      <c r="M705" s="102">
        <f>สกลนคร!AK41</f>
        <v>2157572.3899999997</v>
      </c>
      <c r="N705" s="98"/>
      <c r="O705" s="98"/>
      <c r="P705" s="98"/>
      <c r="Q705" s="90">
        <f t="shared" si="24"/>
        <v>1246922.58</v>
      </c>
      <c r="R705" s="91">
        <f t="shared" si="25"/>
        <v>1443.8061789652247</v>
      </c>
    </row>
    <row r="706" spans="1:18" ht="24.6" customHeight="1" x14ac:dyDescent="0.7">
      <c r="A706" s="97">
        <v>22</v>
      </c>
      <c r="B706" s="98" t="s">
        <v>47</v>
      </c>
      <c r="C706" s="98" t="s">
        <v>448</v>
      </c>
      <c r="D706" s="98" t="s">
        <v>449</v>
      </c>
      <c r="E706" s="98" t="s">
        <v>450</v>
      </c>
      <c r="F706" s="98" t="s">
        <v>166</v>
      </c>
      <c r="G706" s="98" t="s">
        <v>1099</v>
      </c>
      <c r="H706" s="99">
        <v>5963</v>
      </c>
      <c r="I706" s="97">
        <v>4</v>
      </c>
      <c r="J706" s="100">
        <f>สกลนคร!F42</f>
        <v>850896.93</v>
      </c>
      <c r="K706" s="101">
        <f>สกลนคร!AI42</f>
        <v>1170885.28</v>
      </c>
      <c r="L706" s="102">
        <f>สกลนคร!AJ42</f>
        <v>4278460.5</v>
      </c>
      <c r="M706" s="102">
        <f>สกลนคร!AK42</f>
        <v>3436472.47</v>
      </c>
      <c r="N706" s="98"/>
      <c r="O706" s="98"/>
      <c r="P706" s="98"/>
      <c r="Q706" s="90">
        <f t="shared" si="24"/>
        <v>841988.0299999998</v>
      </c>
      <c r="R706" s="91">
        <f t="shared" si="25"/>
        <v>717.50134160657387</v>
      </c>
    </row>
    <row r="707" spans="1:18" ht="24.6" customHeight="1" x14ac:dyDescent="0.7">
      <c r="A707" s="97">
        <v>23</v>
      </c>
      <c r="B707" s="98" t="s">
        <v>47</v>
      </c>
      <c r="C707" s="98" t="s">
        <v>448</v>
      </c>
      <c r="D707" s="98" t="s">
        <v>449</v>
      </c>
      <c r="E707" s="98" t="s">
        <v>450</v>
      </c>
      <c r="F707" s="98" t="s">
        <v>166</v>
      </c>
      <c r="G707" s="98" t="s">
        <v>1100</v>
      </c>
      <c r="H707" s="99">
        <v>3364</v>
      </c>
      <c r="I707" s="97">
        <v>3</v>
      </c>
      <c r="J707" s="100">
        <f>สกลนคร!F43</f>
        <v>980806.41</v>
      </c>
      <c r="K707" s="101">
        <f>สกลนคร!AI43</f>
        <v>1170456.05</v>
      </c>
      <c r="L707" s="102">
        <f>สกลนคร!AJ43</f>
        <v>2927428.04</v>
      </c>
      <c r="M707" s="102">
        <f>สกลนคร!AK43</f>
        <v>2074109.5799999998</v>
      </c>
      <c r="N707" s="98"/>
      <c r="O707" s="98"/>
      <c r="P707" s="98"/>
      <c r="Q707" s="90">
        <f t="shared" si="24"/>
        <v>853318.4600000002</v>
      </c>
      <c r="R707" s="91">
        <f t="shared" si="25"/>
        <v>870.22236623067772</v>
      </c>
    </row>
    <row r="708" spans="1:18" ht="24.6" customHeight="1" x14ac:dyDescent="0.7">
      <c r="A708" s="97">
        <v>24</v>
      </c>
      <c r="B708" s="98" t="s">
        <v>47</v>
      </c>
      <c r="C708" s="98" t="s">
        <v>448</v>
      </c>
      <c r="D708" s="98" t="s">
        <v>449</v>
      </c>
      <c r="E708" s="98" t="s">
        <v>450</v>
      </c>
      <c r="F708" s="98" t="s">
        <v>166</v>
      </c>
      <c r="G708" s="98" t="s">
        <v>1101</v>
      </c>
      <c r="H708" s="99">
        <v>2792</v>
      </c>
      <c r="I708" s="97">
        <v>2</v>
      </c>
      <c r="J708" s="100">
        <f>สกลนคร!F44</f>
        <v>970452.26</v>
      </c>
      <c r="K708" s="101">
        <f>สกลนคร!AI44</f>
        <v>1331543.398</v>
      </c>
      <c r="L708" s="102">
        <f>สกลนคร!AJ44</f>
        <v>2765241.3699999996</v>
      </c>
      <c r="M708" s="102">
        <f>สกลนคร!AK44</f>
        <v>1997267.5219999999</v>
      </c>
      <c r="N708" s="98"/>
      <c r="O708" s="98"/>
      <c r="P708" s="98"/>
      <c r="Q708" s="90">
        <f t="shared" si="24"/>
        <v>767973.84799999977</v>
      </c>
      <c r="R708" s="91">
        <f t="shared" si="25"/>
        <v>990.41596346704853</v>
      </c>
    </row>
    <row r="709" spans="1:18" ht="24.6" customHeight="1" x14ac:dyDescent="0.7">
      <c r="A709" s="97">
        <v>25</v>
      </c>
      <c r="B709" s="98" t="s">
        <v>47</v>
      </c>
      <c r="C709" s="98" t="s">
        <v>448</v>
      </c>
      <c r="D709" s="98" t="s">
        <v>449</v>
      </c>
      <c r="E709" s="98" t="s">
        <v>450</v>
      </c>
      <c r="F709" s="98" t="s">
        <v>166</v>
      </c>
      <c r="G709" s="98" t="s">
        <v>1102</v>
      </c>
      <c r="H709" s="99">
        <v>2430</v>
      </c>
      <c r="I709" s="97">
        <v>2</v>
      </c>
      <c r="J709" s="100">
        <f>สกลนคร!F45</f>
        <v>825731.3</v>
      </c>
      <c r="K709" s="101">
        <f>สกลนคร!AI45</f>
        <v>1336067.8800000001</v>
      </c>
      <c r="L709" s="102">
        <f>สกลนคร!AJ45</f>
        <v>3024847.18</v>
      </c>
      <c r="M709" s="102">
        <f>สกลนคร!AK45</f>
        <v>2463152.9900000002</v>
      </c>
      <c r="N709" s="98"/>
      <c r="O709" s="98"/>
      <c r="P709" s="98"/>
      <c r="Q709" s="90">
        <f t="shared" si="24"/>
        <v>561694.18999999994</v>
      </c>
      <c r="R709" s="91">
        <f t="shared" si="25"/>
        <v>1244.7930781893006</v>
      </c>
    </row>
    <row r="710" spans="1:18" s="109" customFormat="1" ht="24.6" customHeight="1" x14ac:dyDescent="0.7">
      <c r="A710" s="103">
        <v>1</v>
      </c>
      <c r="B710" s="104" t="s">
        <v>47</v>
      </c>
      <c r="C710" s="104"/>
      <c r="D710" s="104"/>
      <c r="E710" s="104" t="s">
        <v>63</v>
      </c>
      <c r="F710" s="104"/>
      <c r="G710" s="104" t="s">
        <v>452</v>
      </c>
      <c r="H710" s="110">
        <f>SUM(H685:H709)</f>
        <v>106102</v>
      </c>
      <c r="I710" s="103"/>
      <c r="J710" s="106">
        <f>SUM(J685:J709)</f>
        <v>26107248.770000003</v>
      </c>
      <c r="K710" s="106">
        <f>SUM(K685:K709)</f>
        <v>36923650.078000002</v>
      </c>
      <c r="L710" s="106">
        <f>SUM(L685:L709)</f>
        <v>91807197.300000027</v>
      </c>
      <c r="M710" s="106">
        <f>SUM(M685:M709)</f>
        <v>72540874.931999996</v>
      </c>
      <c r="N710" s="104">
        <v>24</v>
      </c>
      <c r="O710" s="104">
        <v>24</v>
      </c>
      <c r="P710" s="104">
        <f>N710-O710</f>
        <v>0</v>
      </c>
      <c r="Q710" s="107">
        <f t="shared" ref="Q710:Q773" si="27">L710-M710</f>
        <v>19266322.368000031</v>
      </c>
      <c r="R710" s="108">
        <f>L710/H710</f>
        <v>865.27301370379473</v>
      </c>
    </row>
    <row r="711" spans="1:18" ht="24.6" customHeight="1" x14ac:dyDescent="0.7">
      <c r="A711" s="97">
        <v>1</v>
      </c>
      <c r="B711" s="98" t="s">
        <v>47</v>
      </c>
      <c r="C711" s="98" t="s">
        <v>453</v>
      </c>
      <c r="D711" s="98" t="s">
        <v>68</v>
      </c>
      <c r="E711" s="98" t="s">
        <v>454</v>
      </c>
      <c r="F711" s="98" t="s">
        <v>196</v>
      </c>
      <c r="G711" s="98" t="s">
        <v>455</v>
      </c>
      <c r="H711" s="99"/>
      <c r="I711" s="97"/>
      <c r="J711" s="100"/>
      <c r="K711" s="101"/>
      <c r="L711" s="102"/>
      <c r="M711" s="102"/>
      <c r="N711" s="98"/>
      <c r="O711" s="98"/>
      <c r="P711" s="98"/>
    </row>
    <row r="712" spans="1:18" ht="24.6" customHeight="1" x14ac:dyDescent="0.7">
      <c r="A712" s="97">
        <v>2</v>
      </c>
      <c r="B712" s="98" t="s">
        <v>47</v>
      </c>
      <c r="C712" s="98" t="s">
        <v>453</v>
      </c>
      <c r="D712" s="98" t="s">
        <v>68</v>
      </c>
      <c r="E712" s="98" t="s">
        <v>454</v>
      </c>
      <c r="F712" s="98" t="s">
        <v>166</v>
      </c>
      <c r="G712" s="98" t="s">
        <v>1103</v>
      </c>
      <c r="H712" s="99">
        <v>6067</v>
      </c>
      <c r="I712" s="97">
        <v>5</v>
      </c>
      <c r="J712" s="100">
        <f>สกลนคร!F46</f>
        <v>1193402.45</v>
      </c>
      <c r="K712" s="101">
        <f>สกลนคร!AI46</f>
        <v>1268746.6599999999</v>
      </c>
      <c r="L712" s="102">
        <f>สกลนคร!AJ46</f>
        <v>4302382.76</v>
      </c>
      <c r="M712" s="102">
        <f>สกลนคร!AK46</f>
        <v>3358146.59</v>
      </c>
      <c r="N712" s="98"/>
      <c r="O712" s="98"/>
      <c r="P712" s="98"/>
      <c r="Q712" s="90">
        <f t="shared" si="27"/>
        <v>944236.16999999993</v>
      </c>
      <c r="R712" s="91">
        <f t="shared" ref="R712:R773" si="28">L712/H712</f>
        <v>709.14500741717484</v>
      </c>
    </row>
    <row r="713" spans="1:18" ht="24.6" customHeight="1" x14ac:dyDescent="0.7">
      <c r="A713" s="97">
        <v>3</v>
      </c>
      <c r="B713" s="98" t="s">
        <v>47</v>
      </c>
      <c r="C713" s="98" t="s">
        <v>453</v>
      </c>
      <c r="D713" s="98" t="s">
        <v>68</v>
      </c>
      <c r="E713" s="98" t="s">
        <v>454</v>
      </c>
      <c r="F713" s="98" t="s">
        <v>166</v>
      </c>
      <c r="G713" s="98" t="s">
        <v>1104</v>
      </c>
      <c r="H713" s="99">
        <v>5626</v>
      </c>
      <c r="I713" s="97">
        <v>4</v>
      </c>
      <c r="J713" s="100">
        <f>สกลนคร!F47</f>
        <v>1006673.15</v>
      </c>
      <c r="K713" s="101">
        <f>สกลนคร!AI47</f>
        <v>1041438.83</v>
      </c>
      <c r="L713" s="102">
        <f>สกลนคร!AJ47</f>
        <v>4543934.9499999993</v>
      </c>
      <c r="M713" s="102">
        <f>สกลนคร!AK47</f>
        <v>3707076.8099999996</v>
      </c>
      <c r="N713" s="98"/>
      <c r="O713" s="98"/>
      <c r="P713" s="98"/>
      <c r="Q713" s="90">
        <f t="shared" si="27"/>
        <v>836858.13999999966</v>
      </c>
      <c r="R713" s="91">
        <f t="shared" si="28"/>
        <v>807.66707252044068</v>
      </c>
    </row>
    <row r="714" spans="1:18" ht="24.6" customHeight="1" x14ac:dyDescent="0.7">
      <c r="A714" s="97">
        <v>4</v>
      </c>
      <c r="B714" s="98" t="s">
        <v>47</v>
      </c>
      <c r="C714" s="98" t="s">
        <v>453</v>
      </c>
      <c r="D714" s="98" t="s">
        <v>68</v>
      </c>
      <c r="E714" s="98" t="s">
        <v>454</v>
      </c>
      <c r="F714" s="98" t="s">
        <v>166</v>
      </c>
      <c r="G714" s="98" t="s">
        <v>1105</v>
      </c>
      <c r="H714" s="99">
        <v>3964</v>
      </c>
      <c r="I714" s="97">
        <v>3</v>
      </c>
      <c r="J714" s="100">
        <f>สกลนคร!F48</f>
        <v>479092.98</v>
      </c>
      <c r="K714" s="101">
        <f>สกลนคร!AI48</f>
        <v>512728.93</v>
      </c>
      <c r="L714" s="102">
        <f>สกลนคร!AJ48</f>
        <v>4542757.59</v>
      </c>
      <c r="M714" s="102">
        <f>สกลนคร!AK48</f>
        <v>4035800.7399999998</v>
      </c>
      <c r="N714" s="98"/>
      <c r="O714" s="98"/>
      <c r="P714" s="98"/>
      <c r="Q714" s="90">
        <f t="shared" si="27"/>
        <v>506956.85000000009</v>
      </c>
      <c r="R714" s="91">
        <f t="shared" si="28"/>
        <v>1146.0034283551968</v>
      </c>
    </row>
    <row r="715" spans="1:18" ht="24.6" customHeight="1" x14ac:dyDescent="0.7">
      <c r="A715" s="97">
        <v>5</v>
      </c>
      <c r="B715" s="98" t="s">
        <v>47</v>
      </c>
      <c r="C715" s="98" t="s">
        <v>453</v>
      </c>
      <c r="D715" s="98" t="s">
        <v>68</v>
      </c>
      <c r="E715" s="98" t="s">
        <v>454</v>
      </c>
      <c r="F715" s="98" t="s">
        <v>166</v>
      </c>
      <c r="G715" s="98" t="s">
        <v>1106</v>
      </c>
      <c r="H715" s="99">
        <v>2688</v>
      </c>
      <c r="I715" s="97">
        <v>2</v>
      </c>
      <c r="J715" s="100">
        <f>สกลนคร!F49</f>
        <v>614008.89</v>
      </c>
      <c r="K715" s="101">
        <f>สกลนคร!AI49</f>
        <v>655017.42000000004</v>
      </c>
      <c r="L715" s="102">
        <f>สกลนคร!AJ49</f>
        <v>3214386.82</v>
      </c>
      <c r="M715" s="102">
        <f>สกลนคร!AK49</f>
        <v>2588830.21</v>
      </c>
      <c r="N715" s="98"/>
      <c r="O715" s="98"/>
      <c r="P715" s="98"/>
      <c r="Q715" s="90">
        <f t="shared" si="27"/>
        <v>625556.60999999987</v>
      </c>
      <c r="R715" s="91">
        <f t="shared" si="28"/>
        <v>1195.8284300595237</v>
      </c>
    </row>
    <row r="716" spans="1:18" ht="24.6" customHeight="1" x14ac:dyDescent="0.7">
      <c r="A716" s="97">
        <v>6</v>
      </c>
      <c r="B716" s="98" t="s">
        <v>47</v>
      </c>
      <c r="C716" s="98" t="s">
        <v>453</v>
      </c>
      <c r="D716" s="98" t="s">
        <v>68</v>
      </c>
      <c r="E716" s="98" t="s">
        <v>454</v>
      </c>
      <c r="F716" s="98" t="s">
        <v>166</v>
      </c>
      <c r="G716" s="98" t="s">
        <v>1107</v>
      </c>
      <c r="H716" s="99">
        <v>4641</v>
      </c>
      <c r="I716" s="97">
        <v>4</v>
      </c>
      <c r="J716" s="100">
        <f>สกลนคร!F50</f>
        <v>1243326.1299999999</v>
      </c>
      <c r="K716" s="101">
        <f>สกลนคร!AI50</f>
        <v>1311655.3099999998</v>
      </c>
      <c r="L716" s="102">
        <f>สกลนคร!AJ50</f>
        <v>4965058.43</v>
      </c>
      <c r="M716" s="102">
        <f>สกลนคร!AK50</f>
        <v>3927112.33</v>
      </c>
      <c r="N716" s="98"/>
      <c r="O716" s="98"/>
      <c r="P716" s="98"/>
      <c r="Q716" s="90">
        <f t="shared" si="27"/>
        <v>1037946.0999999996</v>
      </c>
      <c r="R716" s="91">
        <f t="shared" si="28"/>
        <v>1069.8251303598361</v>
      </c>
    </row>
    <row r="717" spans="1:18" ht="24.6" customHeight="1" x14ac:dyDescent="0.7">
      <c r="A717" s="97">
        <v>7</v>
      </c>
      <c r="B717" s="98" t="s">
        <v>47</v>
      </c>
      <c r="C717" s="98" t="s">
        <v>453</v>
      </c>
      <c r="D717" s="98" t="s">
        <v>68</v>
      </c>
      <c r="E717" s="98" t="s">
        <v>454</v>
      </c>
      <c r="F717" s="98" t="s">
        <v>166</v>
      </c>
      <c r="G717" s="98" t="s">
        <v>1108</v>
      </c>
      <c r="H717" s="99">
        <v>3844</v>
      </c>
      <c r="I717" s="97">
        <v>3</v>
      </c>
      <c r="J717" s="100">
        <f>สกลนคร!F51</f>
        <v>729816.3</v>
      </c>
      <c r="K717" s="101">
        <f>สกลนคร!AI51</f>
        <v>755556.57000000007</v>
      </c>
      <c r="L717" s="102">
        <f>สกลนคร!AJ51</f>
        <v>3335673.81</v>
      </c>
      <c r="M717" s="102">
        <f>สกลนคร!AK51</f>
        <v>2556289.0099999998</v>
      </c>
      <c r="N717" s="98"/>
      <c r="O717" s="98"/>
      <c r="P717" s="98"/>
      <c r="Q717" s="90">
        <f t="shared" si="27"/>
        <v>779384.80000000028</v>
      </c>
      <c r="R717" s="91">
        <f t="shared" si="28"/>
        <v>867.76113683662857</v>
      </c>
    </row>
    <row r="718" spans="1:18" s="109" customFormat="1" ht="24.6" customHeight="1" x14ac:dyDescent="0.7">
      <c r="A718" s="103">
        <v>2</v>
      </c>
      <c r="B718" s="104" t="s">
        <v>47</v>
      </c>
      <c r="C718" s="104"/>
      <c r="D718" s="104"/>
      <c r="E718" s="104" t="s">
        <v>63</v>
      </c>
      <c r="F718" s="104"/>
      <c r="G718" s="104" t="s">
        <v>456</v>
      </c>
      <c r="H718" s="110">
        <f>SUM(H711:H717)</f>
        <v>26830</v>
      </c>
      <c r="I718" s="103"/>
      <c r="J718" s="106">
        <f>SUM(J711:J717)</f>
        <v>5266319.8999999994</v>
      </c>
      <c r="K718" s="106">
        <f>SUM(K711:K717)</f>
        <v>5545143.7199999997</v>
      </c>
      <c r="L718" s="106">
        <f>SUM(L711:L717)</f>
        <v>24904194.359999996</v>
      </c>
      <c r="M718" s="106">
        <f>SUM(M711:M717)</f>
        <v>20173255.689999998</v>
      </c>
      <c r="N718" s="104">
        <v>6</v>
      </c>
      <c r="O718" s="104">
        <v>6</v>
      </c>
      <c r="P718" s="104">
        <f>N718-O718</f>
        <v>0</v>
      </c>
      <c r="Q718" s="107">
        <f t="shared" si="27"/>
        <v>4730938.6699999981</v>
      </c>
      <c r="R718" s="108">
        <f>L718/H718</f>
        <v>928.22192918374935</v>
      </c>
    </row>
    <row r="719" spans="1:18" s="109" customFormat="1" ht="24.6" customHeight="1" x14ac:dyDescent="0.7">
      <c r="A719" s="165">
        <v>1</v>
      </c>
      <c r="B719" s="140" t="s">
        <v>47</v>
      </c>
      <c r="C719" s="140" t="s">
        <v>457</v>
      </c>
      <c r="D719" s="140" t="s">
        <v>75</v>
      </c>
      <c r="E719" s="140" t="s">
        <v>458</v>
      </c>
      <c r="F719" s="140" t="s">
        <v>196</v>
      </c>
      <c r="G719" s="140" t="s">
        <v>458</v>
      </c>
      <c r="H719" s="183"/>
      <c r="I719" s="165"/>
      <c r="J719" s="184"/>
      <c r="K719" s="185"/>
      <c r="L719" s="139"/>
      <c r="M719" s="139"/>
      <c r="N719" s="140"/>
      <c r="O719" s="140"/>
      <c r="P719" s="140"/>
      <c r="Q719" s="107"/>
      <c r="R719" s="108"/>
    </row>
    <row r="720" spans="1:18" ht="24.6" customHeight="1" x14ac:dyDescent="0.7">
      <c r="A720" s="97">
        <v>2</v>
      </c>
      <c r="B720" s="98" t="s">
        <v>47</v>
      </c>
      <c r="C720" s="98" t="s">
        <v>457</v>
      </c>
      <c r="D720" s="98" t="s">
        <v>75</v>
      </c>
      <c r="E720" s="98" t="s">
        <v>458</v>
      </c>
      <c r="F720" s="98" t="s">
        <v>166</v>
      </c>
      <c r="G720" s="98" t="s">
        <v>1109</v>
      </c>
      <c r="H720" s="99">
        <v>4084</v>
      </c>
      <c r="I720" s="97">
        <v>3</v>
      </c>
      <c r="J720" s="100">
        <f>สกลนคร!F52</f>
        <v>800445.64</v>
      </c>
      <c r="K720" s="101">
        <f>สกลนคร!AI52</f>
        <v>827813.71</v>
      </c>
      <c r="L720" s="102">
        <f>สกลนคร!AJ52</f>
        <v>3011844.1399999997</v>
      </c>
      <c r="M720" s="102">
        <f>สกลนคร!AK52</f>
        <v>2079296.9400000002</v>
      </c>
      <c r="N720" s="98"/>
      <c r="O720" s="98"/>
      <c r="P720" s="98"/>
      <c r="Q720" s="90">
        <f t="shared" si="27"/>
        <v>932547.19999999949</v>
      </c>
      <c r="R720" s="91">
        <f t="shared" si="28"/>
        <v>737.4740793339862</v>
      </c>
    </row>
    <row r="721" spans="1:18" ht="24.6" customHeight="1" x14ac:dyDescent="0.7">
      <c r="A721" s="97">
        <v>3</v>
      </c>
      <c r="B721" s="98" t="s">
        <v>47</v>
      </c>
      <c r="C721" s="98" t="s">
        <v>457</v>
      </c>
      <c r="D721" s="98" t="s">
        <v>75</v>
      </c>
      <c r="E721" s="98" t="s">
        <v>458</v>
      </c>
      <c r="F721" s="98" t="s">
        <v>166</v>
      </c>
      <c r="G721" s="98" t="s">
        <v>1110</v>
      </c>
      <c r="H721" s="99">
        <v>4275</v>
      </c>
      <c r="I721" s="97">
        <v>3</v>
      </c>
      <c r="J721" s="100">
        <f>สกลนคร!F53</f>
        <v>733403.59</v>
      </c>
      <c r="K721" s="101">
        <f>สกลนคร!AI53</f>
        <v>783958.64</v>
      </c>
      <c r="L721" s="102">
        <f>สกลนคร!AJ53</f>
        <v>2387384.2000000002</v>
      </c>
      <c r="M721" s="102">
        <f>สกลนคร!AK53</f>
        <v>2008678.6500000001</v>
      </c>
      <c r="N721" s="98"/>
      <c r="O721" s="98"/>
      <c r="P721" s="98"/>
      <c r="Q721" s="90">
        <f t="shared" si="27"/>
        <v>378705.55000000005</v>
      </c>
      <c r="R721" s="91">
        <f t="shared" si="28"/>
        <v>558.4524444444445</v>
      </c>
    </row>
    <row r="722" spans="1:18" ht="24.6" customHeight="1" x14ac:dyDescent="0.7">
      <c r="A722" s="97">
        <v>4</v>
      </c>
      <c r="B722" s="98" t="s">
        <v>47</v>
      </c>
      <c r="C722" s="98" t="s">
        <v>457</v>
      </c>
      <c r="D722" s="98" t="s">
        <v>75</v>
      </c>
      <c r="E722" s="98" t="s">
        <v>458</v>
      </c>
      <c r="F722" s="98" t="s">
        <v>166</v>
      </c>
      <c r="G722" s="98" t="s">
        <v>1111</v>
      </c>
      <c r="H722" s="99">
        <v>4414</v>
      </c>
      <c r="I722" s="97">
        <v>3</v>
      </c>
      <c r="J722" s="100">
        <f>สกลนคร!F54</f>
        <v>1545958.11</v>
      </c>
      <c r="K722" s="101">
        <f>สกลนคร!AI54</f>
        <v>1557446.9100000001</v>
      </c>
      <c r="L722" s="102">
        <f>สกลนคร!AJ54</f>
        <v>2888193.16</v>
      </c>
      <c r="M722" s="102">
        <f>สกลนคร!AK54</f>
        <v>2273438.7599999998</v>
      </c>
      <c r="N722" s="98"/>
      <c r="O722" s="98"/>
      <c r="P722" s="98"/>
      <c r="Q722" s="90">
        <f t="shared" si="27"/>
        <v>614754.40000000037</v>
      </c>
      <c r="R722" s="91">
        <f t="shared" si="28"/>
        <v>654.32559130040784</v>
      </c>
    </row>
    <row r="723" spans="1:18" ht="24.6" customHeight="1" x14ac:dyDescent="0.7">
      <c r="A723" s="97">
        <v>5</v>
      </c>
      <c r="B723" s="98" t="s">
        <v>47</v>
      </c>
      <c r="C723" s="98" t="s">
        <v>457</v>
      </c>
      <c r="D723" s="98" t="s">
        <v>75</v>
      </c>
      <c r="E723" s="98" t="s">
        <v>458</v>
      </c>
      <c r="F723" s="98" t="s">
        <v>166</v>
      </c>
      <c r="G723" s="98" t="s">
        <v>1112</v>
      </c>
      <c r="H723" s="99">
        <v>3418</v>
      </c>
      <c r="I723" s="97">
        <v>3</v>
      </c>
      <c r="J723" s="100">
        <f>สกลนคร!F55</f>
        <v>639436.31999999995</v>
      </c>
      <c r="K723" s="101">
        <f>สกลนคร!AI55</f>
        <v>714709.39999999991</v>
      </c>
      <c r="L723" s="102">
        <f>สกลนคร!AJ55</f>
        <v>2392069.52</v>
      </c>
      <c r="M723" s="102">
        <f>สกลนคร!AK55</f>
        <v>1512249.61</v>
      </c>
      <c r="N723" s="98"/>
      <c r="O723" s="98"/>
      <c r="P723" s="98"/>
      <c r="Q723" s="90">
        <f t="shared" si="27"/>
        <v>879819.90999999992</v>
      </c>
      <c r="R723" s="91">
        <f t="shared" si="28"/>
        <v>699.84479812756001</v>
      </c>
    </row>
    <row r="724" spans="1:18" ht="24.6" customHeight="1" x14ac:dyDescent="0.7">
      <c r="A724" s="97">
        <v>6</v>
      </c>
      <c r="B724" s="98" t="s">
        <v>47</v>
      </c>
      <c r="C724" s="98" t="s">
        <v>457</v>
      </c>
      <c r="D724" s="98" t="s">
        <v>75</v>
      </c>
      <c r="E724" s="98" t="s">
        <v>458</v>
      </c>
      <c r="F724" s="98" t="s">
        <v>166</v>
      </c>
      <c r="G724" s="98" t="s">
        <v>1113</v>
      </c>
      <c r="H724" s="99">
        <v>3625</v>
      </c>
      <c r="I724" s="97">
        <v>3</v>
      </c>
      <c r="J724" s="100">
        <f>สกลนคร!F56</f>
        <v>1043177.31</v>
      </c>
      <c r="K724" s="101">
        <f>สกลนคร!AI56</f>
        <v>1135415.08</v>
      </c>
      <c r="L724" s="102">
        <f>สกลนคร!AJ56</f>
        <v>1508985.7500000002</v>
      </c>
      <c r="M724" s="102">
        <f>สกลนคร!AK56</f>
        <v>1017653.3099999999</v>
      </c>
      <c r="N724" s="98"/>
      <c r="O724" s="98"/>
      <c r="P724" s="98"/>
      <c r="Q724" s="90">
        <f t="shared" si="27"/>
        <v>491332.44000000029</v>
      </c>
      <c r="R724" s="91">
        <f t="shared" si="28"/>
        <v>416.2719310344828</v>
      </c>
    </row>
    <row r="725" spans="1:18" s="109" customFormat="1" ht="24.6" customHeight="1" x14ac:dyDescent="0.7">
      <c r="A725" s="103">
        <v>3</v>
      </c>
      <c r="B725" s="104" t="s">
        <v>47</v>
      </c>
      <c r="C725" s="104"/>
      <c r="D725" s="104"/>
      <c r="E725" s="104" t="s">
        <v>63</v>
      </c>
      <c r="F725" s="104"/>
      <c r="G725" s="104" t="s">
        <v>459</v>
      </c>
      <c r="H725" s="110">
        <f>SUM(H720:H724)</f>
        <v>19816</v>
      </c>
      <c r="I725" s="103"/>
      <c r="J725" s="106">
        <f>SUM(J719:J724)</f>
        <v>4762420.97</v>
      </c>
      <c r="K725" s="106">
        <f>SUM(K719:K724)</f>
        <v>5019343.74</v>
      </c>
      <c r="L725" s="106">
        <f>SUM(L719:L724)</f>
        <v>12188476.77</v>
      </c>
      <c r="M725" s="106">
        <f>SUM(M719:M724)</f>
        <v>8891317.2699999996</v>
      </c>
      <c r="N725" s="104">
        <v>5</v>
      </c>
      <c r="O725" s="104">
        <v>5</v>
      </c>
      <c r="P725" s="104">
        <f>N725-O725</f>
        <v>0</v>
      </c>
      <c r="Q725" s="107">
        <f t="shared" si="27"/>
        <v>3297159.5</v>
      </c>
      <c r="R725" s="108">
        <f>L725/H725</f>
        <v>615.08259840532901</v>
      </c>
    </row>
    <row r="726" spans="1:18" ht="24.6" customHeight="1" x14ac:dyDescent="0.7">
      <c r="A726" s="97">
        <v>1</v>
      </c>
      <c r="B726" s="98" t="s">
        <v>47</v>
      </c>
      <c r="C726" s="98" t="s">
        <v>460</v>
      </c>
      <c r="D726" s="98" t="s">
        <v>461</v>
      </c>
      <c r="E726" s="98" t="s">
        <v>462</v>
      </c>
      <c r="F726" s="98" t="s">
        <v>196</v>
      </c>
      <c r="G726" s="98" t="s">
        <v>463</v>
      </c>
      <c r="H726" s="99"/>
      <c r="I726" s="97"/>
      <c r="J726" s="100"/>
      <c r="K726" s="101"/>
      <c r="L726" s="102"/>
      <c r="M726" s="102"/>
      <c r="N726" s="98"/>
      <c r="O726" s="98"/>
      <c r="P726" s="98"/>
    </row>
    <row r="727" spans="1:18" ht="24.6" customHeight="1" x14ac:dyDescent="0.7">
      <c r="A727" s="97">
        <v>2</v>
      </c>
      <c r="B727" s="98" t="s">
        <v>47</v>
      </c>
      <c r="C727" s="98" t="s">
        <v>460</v>
      </c>
      <c r="D727" s="98" t="s">
        <v>461</v>
      </c>
      <c r="E727" s="98" t="s">
        <v>462</v>
      </c>
      <c r="F727" s="98" t="s">
        <v>166</v>
      </c>
      <c r="G727" s="98" t="s">
        <v>1114</v>
      </c>
      <c r="H727" s="99">
        <v>5334</v>
      </c>
      <c r="I727" s="97">
        <v>4</v>
      </c>
      <c r="J727" s="102">
        <f>สกลนคร!F57</f>
        <v>751324.08</v>
      </c>
      <c r="K727" s="101">
        <f>สกลนคร!AI57</f>
        <v>804416.02</v>
      </c>
      <c r="L727" s="102">
        <f>สกลนคร!AJ57</f>
        <v>3887177.83</v>
      </c>
      <c r="M727" s="102">
        <f>สกลนคร!AK57</f>
        <v>3281938.6599999997</v>
      </c>
      <c r="N727" s="98"/>
      <c r="O727" s="98"/>
      <c r="P727" s="98"/>
      <c r="Q727" s="90">
        <f t="shared" si="27"/>
        <v>605239.17000000039</v>
      </c>
      <c r="R727" s="91">
        <f t="shared" si="28"/>
        <v>728.75474878140233</v>
      </c>
    </row>
    <row r="728" spans="1:18" ht="24.6" customHeight="1" x14ac:dyDescent="0.7">
      <c r="A728" s="97">
        <v>3</v>
      </c>
      <c r="B728" s="98" t="s">
        <v>47</v>
      </c>
      <c r="C728" s="98" t="s">
        <v>460</v>
      </c>
      <c r="D728" s="98" t="s">
        <v>461</v>
      </c>
      <c r="E728" s="98" t="s">
        <v>462</v>
      </c>
      <c r="F728" s="98" t="s">
        <v>166</v>
      </c>
      <c r="G728" s="98" t="s">
        <v>1115</v>
      </c>
      <c r="H728" s="99">
        <v>5309</v>
      </c>
      <c r="I728" s="97">
        <v>4</v>
      </c>
      <c r="J728" s="102">
        <f>สกลนคร!F58</f>
        <v>1123992.54</v>
      </c>
      <c r="K728" s="101">
        <f>สกลนคร!AI58</f>
        <v>979837.08000000007</v>
      </c>
      <c r="L728" s="102">
        <f>สกลนคร!AJ58</f>
        <v>3935753.91</v>
      </c>
      <c r="M728" s="102">
        <f>สกลนคร!AK58</f>
        <v>3159991.3900000006</v>
      </c>
      <c r="N728" s="98"/>
      <c r="O728" s="98"/>
      <c r="P728" s="98"/>
      <c r="Q728" s="90">
        <f t="shared" si="27"/>
        <v>775762.51999999955</v>
      </c>
      <c r="R728" s="91">
        <f t="shared" si="28"/>
        <v>741.33620455829725</v>
      </c>
    </row>
    <row r="729" spans="1:18" ht="24.6" customHeight="1" x14ac:dyDescent="0.7">
      <c r="A729" s="97">
        <v>4</v>
      </c>
      <c r="B729" s="98" t="s">
        <v>47</v>
      </c>
      <c r="C729" s="98" t="s">
        <v>460</v>
      </c>
      <c r="D729" s="98" t="s">
        <v>461</v>
      </c>
      <c r="E729" s="98" t="s">
        <v>462</v>
      </c>
      <c r="F729" s="98" t="s">
        <v>166</v>
      </c>
      <c r="G729" s="98" t="s">
        <v>1116</v>
      </c>
      <c r="H729" s="99">
        <v>4812</v>
      </c>
      <c r="I729" s="97">
        <v>4</v>
      </c>
      <c r="J729" s="102">
        <f>สกลนคร!F59</f>
        <v>765389.54</v>
      </c>
      <c r="K729" s="101">
        <f>สกลนคร!AI59</f>
        <v>830918</v>
      </c>
      <c r="L729" s="102">
        <f>สกลนคร!AJ59</f>
        <v>3046236.6100000003</v>
      </c>
      <c r="M729" s="102">
        <f>สกลนคร!AK59</f>
        <v>2488505.48</v>
      </c>
      <c r="N729" s="98"/>
      <c r="O729" s="98"/>
      <c r="P729" s="98"/>
      <c r="Q729" s="90">
        <f t="shared" si="27"/>
        <v>557731.13000000035</v>
      </c>
      <c r="R729" s="91">
        <f t="shared" si="28"/>
        <v>633.05000207813805</v>
      </c>
    </row>
    <row r="730" spans="1:18" ht="24.6" customHeight="1" x14ac:dyDescent="0.7">
      <c r="A730" s="97">
        <v>5</v>
      </c>
      <c r="B730" s="98" t="s">
        <v>47</v>
      </c>
      <c r="C730" s="98" t="s">
        <v>460</v>
      </c>
      <c r="D730" s="98" t="s">
        <v>461</v>
      </c>
      <c r="E730" s="98" t="s">
        <v>462</v>
      </c>
      <c r="F730" s="98" t="s">
        <v>166</v>
      </c>
      <c r="G730" s="98" t="s">
        <v>1117</v>
      </c>
      <c r="H730" s="99">
        <v>3019</v>
      </c>
      <c r="I730" s="97">
        <v>3</v>
      </c>
      <c r="J730" s="102">
        <f>สกลนคร!F60</f>
        <v>193447.67</v>
      </c>
      <c r="K730" s="101">
        <f>สกลนคร!AI60</f>
        <v>306085.13</v>
      </c>
      <c r="L730" s="102">
        <f>สกลนคร!AJ60</f>
        <v>2681483.9299999997</v>
      </c>
      <c r="M730" s="102">
        <f>สกลนคร!AK60</f>
        <v>2464162.1999999997</v>
      </c>
      <c r="N730" s="98"/>
      <c r="O730" s="98"/>
      <c r="P730" s="98"/>
      <c r="Q730" s="90">
        <f t="shared" si="27"/>
        <v>217321.72999999998</v>
      </c>
      <c r="R730" s="91">
        <f t="shared" si="28"/>
        <v>888.20269294468358</v>
      </c>
    </row>
    <row r="731" spans="1:18" ht="24.6" customHeight="1" x14ac:dyDescent="0.7">
      <c r="A731" s="97">
        <v>6</v>
      </c>
      <c r="B731" s="98" t="s">
        <v>47</v>
      </c>
      <c r="C731" s="98" t="s">
        <v>460</v>
      </c>
      <c r="D731" s="98" t="s">
        <v>461</v>
      </c>
      <c r="E731" s="98" t="s">
        <v>462</v>
      </c>
      <c r="F731" s="98" t="s">
        <v>166</v>
      </c>
      <c r="G731" s="98" t="s">
        <v>1118</v>
      </c>
      <c r="H731" s="99">
        <v>2474</v>
      </c>
      <c r="I731" s="97">
        <v>2</v>
      </c>
      <c r="J731" s="102">
        <f>สกลนคร!F61</f>
        <v>204195.37</v>
      </c>
      <c r="K731" s="101">
        <f>สกลนคร!AI61</f>
        <v>263421.06999999995</v>
      </c>
      <c r="L731" s="102">
        <f>สกลนคร!AJ61</f>
        <v>2058322.91</v>
      </c>
      <c r="M731" s="102">
        <f>สกลนคร!AK61</f>
        <v>1835323.26</v>
      </c>
      <c r="N731" s="98"/>
      <c r="O731" s="98"/>
      <c r="P731" s="98"/>
      <c r="Q731" s="90">
        <f t="shared" si="27"/>
        <v>222999.64999999991</v>
      </c>
      <c r="R731" s="91">
        <f t="shared" si="28"/>
        <v>831.98177445432498</v>
      </c>
    </row>
    <row r="732" spans="1:18" ht="24.6" customHeight="1" x14ac:dyDescent="0.7">
      <c r="A732" s="97">
        <v>7</v>
      </c>
      <c r="B732" s="98" t="s">
        <v>47</v>
      </c>
      <c r="C732" s="98" t="s">
        <v>460</v>
      </c>
      <c r="D732" s="98" t="s">
        <v>461</v>
      </c>
      <c r="E732" s="98" t="s">
        <v>462</v>
      </c>
      <c r="F732" s="98" t="s">
        <v>166</v>
      </c>
      <c r="G732" s="98" t="s">
        <v>1119</v>
      </c>
      <c r="H732" s="99">
        <v>1964</v>
      </c>
      <c r="I732" s="97">
        <v>2</v>
      </c>
      <c r="J732" s="102">
        <f>สกลนคร!F62</f>
        <v>142152.35</v>
      </c>
      <c r="K732" s="101">
        <f>สกลนคร!AI62</f>
        <v>165955.73000000001</v>
      </c>
      <c r="L732" s="102">
        <f>สกลนคร!AJ62</f>
        <v>2583950.44</v>
      </c>
      <c r="M732" s="102">
        <f>สกลนคร!AK62</f>
        <v>2457172.33</v>
      </c>
      <c r="N732" s="98"/>
      <c r="O732" s="98"/>
      <c r="P732" s="98"/>
      <c r="Q732" s="90">
        <f t="shared" si="27"/>
        <v>126778.10999999987</v>
      </c>
      <c r="R732" s="91">
        <f t="shared" si="28"/>
        <v>1315.6570468431771</v>
      </c>
    </row>
    <row r="733" spans="1:18" ht="24.6" customHeight="1" x14ac:dyDescent="0.7">
      <c r="A733" s="97">
        <v>8</v>
      </c>
      <c r="B733" s="98" t="s">
        <v>47</v>
      </c>
      <c r="C733" s="98" t="s">
        <v>460</v>
      </c>
      <c r="D733" s="98" t="s">
        <v>461</v>
      </c>
      <c r="E733" s="98" t="s">
        <v>462</v>
      </c>
      <c r="F733" s="98" t="s">
        <v>166</v>
      </c>
      <c r="G733" s="98" t="s">
        <v>1120</v>
      </c>
      <c r="H733" s="99">
        <v>1314</v>
      </c>
      <c r="I733" s="97">
        <v>1</v>
      </c>
      <c r="J733" s="102">
        <f>สกลนคร!F63</f>
        <v>753430.21</v>
      </c>
      <c r="K733" s="101">
        <f>สกลนคร!AI63</f>
        <v>805590.16999999993</v>
      </c>
      <c r="L733" s="102">
        <f>สกลนคร!AJ63</f>
        <v>2374425.58</v>
      </c>
      <c r="M733" s="102">
        <f>สกลนคร!AK63</f>
        <v>2200158.44</v>
      </c>
      <c r="N733" s="98"/>
      <c r="O733" s="98"/>
      <c r="P733" s="98"/>
      <c r="Q733" s="90">
        <f t="shared" si="27"/>
        <v>174267.14000000013</v>
      </c>
      <c r="R733" s="91">
        <f t="shared" si="28"/>
        <v>1807.0209893455099</v>
      </c>
    </row>
    <row r="734" spans="1:18" ht="24.6" customHeight="1" x14ac:dyDescent="0.7">
      <c r="A734" s="97">
        <v>9</v>
      </c>
      <c r="B734" s="98" t="s">
        <v>47</v>
      </c>
      <c r="C734" s="98" t="s">
        <v>460</v>
      </c>
      <c r="D734" s="98" t="s">
        <v>461</v>
      </c>
      <c r="E734" s="98" t="s">
        <v>462</v>
      </c>
      <c r="F734" s="98" t="s">
        <v>166</v>
      </c>
      <c r="G734" s="98" t="s">
        <v>1121</v>
      </c>
      <c r="H734" s="99">
        <v>2614</v>
      </c>
      <c r="I734" s="97">
        <v>2</v>
      </c>
      <c r="J734" s="102">
        <f>สกลนคร!F64</f>
        <v>508369.05</v>
      </c>
      <c r="K734" s="101">
        <f>สกลนคร!AI64</f>
        <v>556136.78</v>
      </c>
      <c r="L734" s="102">
        <f>สกลนคร!AJ64</f>
        <v>2982438.56</v>
      </c>
      <c r="M734" s="102">
        <f>สกลนคร!AK64</f>
        <v>2706873.11</v>
      </c>
      <c r="N734" s="98"/>
      <c r="O734" s="98"/>
      <c r="P734" s="98"/>
      <c r="Q734" s="90">
        <f t="shared" si="27"/>
        <v>275565.45000000019</v>
      </c>
      <c r="R734" s="91">
        <f t="shared" si="28"/>
        <v>1140.9481866870697</v>
      </c>
    </row>
    <row r="735" spans="1:18" ht="24.6" customHeight="1" x14ac:dyDescent="0.7">
      <c r="A735" s="97">
        <v>10</v>
      </c>
      <c r="B735" s="98" t="s">
        <v>47</v>
      </c>
      <c r="C735" s="98" t="s">
        <v>460</v>
      </c>
      <c r="D735" s="98" t="s">
        <v>461</v>
      </c>
      <c r="E735" s="98" t="s">
        <v>462</v>
      </c>
      <c r="F735" s="98" t="s">
        <v>166</v>
      </c>
      <c r="G735" s="98" t="s">
        <v>1122</v>
      </c>
      <c r="H735" s="99">
        <v>3039</v>
      </c>
      <c r="I735" s="97">
        <v>3</v>
      </c>
      <c r="J735" s="102">
        <f>สกลนคร!F65</f>
        <v>375623.21</v>
      </c>
      <c r="K735" s="101">
        <f>สกลนคร!AI65</f>
        <v>407353.49000000005</v>
      </c>
      <c r="L735" s="102">
        <f>สกลนคร!AJ65</f>
        <v>2293951.79</v>
      </c>
      <c r="M735" s="102">
        <f>สกลนคร!AK65</f>
        <v>1939821.57</v>
      </c>
      <c r="N735" s="98"/>
      <c r="O735" s="98"/>
      <c r="P735" s="98"/>
      <c r="Q735" s="90">
        <f t="shared" si="27"/>
        <v>354130.22</v>
      </c>
      <c r="R735" s="91">
        <f t="shared" si="28"/>
        <v>754.83770648239556</v>
      </c>
    </row>
    <row r="736" spans="1:18" ht="24.6" customHeight="1" x14ac:dyDescent="0.7">
      <c r="A736" s="97">
        <v>11</v>
      </c>
      <c r="B736" s="98" t="s">
        <v>47</v>
      </c>
      <c r="C736" s="98" t="s">
        <v>460</v>
      </c>
      <c r="D736" s="98" t="s">
        <v>461</v>
      </c>
      <c r="E736" s="98" t="s">
        <v>462</v>
      </c>
      <c r="F736" s="98" t="s">
        <v>166</v>
      </c>
      <c r="G736" s="98" t="s">
        <v>1123</v>
      </c>
      <c r="H736" s="99">
        <v>5019</v>
      </c>
      <c r="I736" s="97">
        <v>4</v>
      </c>
      <c r="J736" s="102">
        <f>สกลนคร!F66</f>
        <v>761951.58</v>
      </c>
      <c r="K736" s="101">
        <f>สกลนคร!AI66</f>
        <v>866691.53</v>
      </c>
      <c r="L736" s="102">
        <f>สกลนคร!AJ66</f>
        <v>2623078.3099999996</v>
      </c>
      <c r="M736" s="102">
        <f>สกลนคร!AK66</f>
        <v>2021946.52</v>
      </c>
      <c r="N736" s="98"/>
      <c r="O736" s="98"/>
      <c r="P736" s="98"/>
      <c r="Q736" s="90">
        <f t="shared" si="27"/>
        <v>601131.78999999957</v>
      </c>
      <c r="R736" s="91">
        <f t="shared" si="28"/>
        <v>522.62966925682395</v>
      </c>
    </row>
    <row r="737" spans="1:18" ht="24.6" customHeight="1" x14ac:dyDescent="0.7">
      <c r="A737" s="97">
        <v>12</v>
      </c>
      <c r="B737" s="98" t="s">
        <v>47</v>
      </c>
      <c r="C737" s="98" t="s">
        <v>460</v>
      </c>
      <c r="D737" s="98" t="s">
        <v>461</v>
      </c>
      <c r="E737" s="98" t="s">
        <v>462</v>
      </c>
      <c r="F737" s="98" t="s">
        <v>166</v>
      </c>
      <c r="G737" s="98" t="s">
        <v>1124</v>
      </c>
      <c r="H737" s="99">
        <v>4462</v>
      </c>
      <c r="I737" s="97">
        <v>3</v>
      </c>
      <c r="J737" s="102">
        <f>สกลนคร!F67</f>
        <v>375647.04</v>
      </c>
      <c r="K737" s="101">
        <f>สกลนคร!AI67</f>
        <v>431525.62</v>
      </c>
      <c r="L737" s="102">
        <f>สกลนคร!AJ67</f>
        <v>2387967.17</v>
      </c>
      <c r="M737" s="102">
        <f>สกลนคร!AK67</f>
        <v>2144267.04</v>
      </c>
      <c r="N737" s="98"/>
      <c r="O737" s="98"/>
      <c r="P737" s="98"/>
      <c r="Q737" s="90">
        <f t="shared" si="27"/>
        <v>243700.12999999989</v>
      </c>
      <c r="R737" s="91">
        <f t="shared" si="28"/>
        <v>535.178657552667</v>
      </c>
    </row>
    <row r="738" spans="1:18" ht="24.6" customHeight="1" x14ac:dyDescent="0.7">
      <c r="A738" s="97">
        <v>13</v>
      </c>
      <c r="B738" s="98" t="s">
        <v>47</v>
      </c>
      <c r="C738" s="98" t="s">
        <v>460</v>
      </c>
      <c r="D738" s="98" t="s">
        <v>461</v>
      </c>
      <c r="E738" s="98" t="s">
        <v>462</v>
      </c>
      <c r="F738" s="98" t="s">
        <v>166</v>
      </c>
      <c r="G738" s="98" t="s">
        <v>1125</v>
      </c>
      <c r="H738" s="99">
        <v>3744</v>
      </c>
      <c r="I738" s="97">
        <v>3</v>
      </c>
      <c r="J738" s="102">
        <f>สกลนคร!F68</f>
        <v>210750.84</v>
      </c>
      <c r="K738" s="101">
        <f>สกลนคร!AI68</f>
        <v>287171.45</v>
      </c>
      <c r="L738" s="102">
        <f>สกลนคร!AJ68</f>
        <v>2674174.94</v>
      </c>
      <c r="M738" s="102">
        <f>สกลนคร!AK68</f>
        <v>2393336.4300000002</v>
      </c>
      <c r="N738" s="98"/>
      <c r="O738" s="98"/>
      <c r="P738" s="98"/>
      <c r="Q738" s="90">
        <f t="shared" si="27"/>
        <v>280838.50999999978</v>
      </c>
      <c r="R738" s="91">
        <f t="shared" si="28"/>
        <v>714.25612713675207</v>
      </c>
    </row>
    <row r="739" spans="1:18" ht="24.6" customHeight="1" x14ac:dyDescent="0.7">
      <c r="A739" s="97">
        <v>14</v>
      </c>
      <c r="B739" s="98" t="s">
        <v>47</v>
      </c>
      <c r="C739" s="98" t="s">
        <v>460</v>
      </c>
      <c r="D739" s="98" t="s">
        <v>461</v>
      </c>
      <c r="E739" s="98" t="s">
        <v>462</v>
      </c>
      <c r="F739" s="98" t="s">
        <v>166</v>
      </c>
      <c r="G739" s="98" t="s">
        <v>1126</v>
      </c>
      <c r="H739" s="99">
        <v>3274</v>
      </c>
      <c r="I739" s="97">
        <v>3</v>
      </c>
      <c r="J739" s="102">
        <f>สกลนคร!F69</f>
        <v>645839.96</v>
      </c>
      <c r="K739" s="101">
        <f>สกลนคร!AI69</f>
        <v>660149.54999999993</v>
      </c>
      <c r="L739" s="102">
        <f>สกลนคร!AJ69</f>
        <v>3719162.74</v>
      </c>
      <c r="M739" s="102">
        <f>สกลนคร!AK69</f>
        <v>3295388.53</v>
      </c>
      <c r="N739" s="98"/>
      <c r="O739" s="98"/>
      <c r="P739" s="98"/>
      <c r="Q739" s="90">
        <f t="shared" si="27"/>
        <v>423774.21000000043</v>
      </c>
      <c r="R739" s="91">
        <f t="shared" si="28"/>
        <v>1135.9690714722053</v>
      </c>
    </row>
    <row r="740" spans="1:18" s="117" customFormat="1" ht="24.6" customHeight="1" x14ac:dyDescent="0.7">
      <c r="A740" s="111">
        <v>15</v>
      </c>
      <c r="B740" s="112" t="s">
        <v>47</v>
      </c>
      <c r="C740" s="112" t="s">
        <v>465</v>
      </c>
      <c r="D740" s="112" t="s">
        <v>461</v>
      </c>
      <c r="E740" s="112" t="s">
        <v>462</v>
      </c>
      <c r="F740" s="112" t="s">
        <v>166</v>
      </c>
      <c r="G740" s="112" t="s">
        <v>1127</v>
      </c>
      <c r="H740" s="113">
        <v>2726</v>
      </c>
      <c r="I740" s="111">
        <v>2</v>
      </c>
      <c r="J740" s="102">
        <f>สกลนคร!F70</f>
        <v>355422.46</v>
      </c>
      <c r="K740" s="101">
        <f>สกลนคร!AI70</f>
        <v>451067.75</v>
      </c>
      <c r="L740" s="102">
        <f>สกลนคร!AJ70</f>
        <v>2171119.08</v>
      </c>
      <c r="M740" s="102">
        <f>สกลนคร!AK70</f>
        <v>2224862.77</v>
      </c>
      <c r="N740" s="112"/>
      <c r="O740" s="112"/>
      <c r="P740" s="112"/>
      <c r="Q740" s="115">
        <f t="shared" si="27"/>
        <v>-53743.689999999944</v>
      </c>
      <c r="R740" s="116">
        <f t="shared" si="28"/>
        <v>796.44867204695527</v>
      </c>
    </row>
    <row r="741" spans="1:18" s="109" customFormat="1" ht="24.6" customHeight="1" x14ac:dyDescent="0.7">
      <c r="A741" s="103">
        <v>4</v>
      </c>
      <c r="B741" s="104" t="s">
        <v>47</v>
      </c>
      <c r="C741" s="104"/>
      <c r="D741" s="104"/>
      <c r="E741" s="104" t="s">
        <v>63</v>
      </c>
      <c r="F741" s="104"/>
      <c r="G741" s="104" t="s">
        <v>464</v>
      </c>
      <c r="H741" s="110">
        <f>SUM(H726:H739)</f>
        <v>46378</v>
      </c>
      <c r="I741" s="103"/>
      <c r="J741" s="106">
        <f>SUM(J726:J739)</f>
        <v>6812113.4400000004</v>
      </c>
      <c r="K741" s="106">
        <f>SUM(K726:K739)</f>
        <v>7365251.6200000001</v>
      </c>
      <c r="L741" s="106">
        <f>SUM(L726:L739)</f>
        <v>37248124.719999999</v>
      </c>
      <c r="M741" s="106">
        <f>SUM(M726:M739)</f>
        <v>32388884.960000001</v>
      </c>
      <c r="N741" s="104">
        <v>14</v>
      </c>
      <c r="O741" s="104">
        <v>14</v>
      </c>
      <c r="P741" s="104">
        <f>N741-O741</f>
        <v>0</v>
      </c>
      <c r="Q741" s="107">
        <f t="shared" si="27"/>
        <v>4859239.7599999979</v>
      </c>
      <c r="R741" s="108">
        <f>L741/H741</f>
        <v>803.142108758463</v>
      </c>
    </row>
    <row r="742" spans="1:18" ht="24.6" customHeight="1" x14ac:dyDescent="0.7">
      <c r="A742" s="97">
        <v>1</v>
      </c>
      <c r="B742" s="98" t="s">
        <v>47</v>
      </c>
      <c r="C742" s="98" t="s">
        <v>465</v>
      </c>
      <c r="D742" s="98" t="s">
        <v>89</v>
      </c>
      <c r="E742" s="98" t="s">
        <v>466</v>
      </c>
      <c r="F742" s="98" t="s">
        <v>196</v>
      </c>
      <c r="G742" s="98" t="s">
        <v>467</v>
      </c>
      <c r="H742" s="99"/>
      <c r="I742" s="97"/>
      <c r="J742" s="100"/>
      <c r="K742" s="101"/>
      <c r="L742" s="102"/>
      <c r="M742" s="102"/>
      <c r="N742" s="98"/>
      <c r="O742" s="98"/>
      <c r="P742" s="98"/>
    </row>
    <row r="743" spans="1:18" s="117" customFormat="1" ht="24.6" customHeight="1" x14ac:dyDescent="0.7">
      <c r="A743" s="111">
        <v>2</v>
      </c>
      <c r="B743" s="112" t="s">
        <v>47</v>
      </c>
      <c r="C743" s="112" t="s">
        <v>465</v>
      </c>
      <c r="D743" s="112" t="s">
        <v>89</v>
      </c>
      <c r="E743" s="112" t="s">
        <v>466</v>
      </c>
      <c r="F743" s="112" t="s">
        <v>166</v>
      </c>
      <c r="G743" s="112" t="s">
        <v>1128</v>
      </c>
      <c r="H743" s="113">
        <v>6085</v>
      </c>
      <c r="I743" s="111">
        <v>5</v>
      </c>
      <c r="J743" s="102">
        <f>สกลนคร!F71</f>
        <v>528784.81000000006</v>
      </c>
      <c r="K743" s="114">
        <f>สกลนคร!AI71</f>
        <v>966698.74</v>
      </c>
      <c r="L743" s="102">
        <f>สกลนคร!AJ71</f>
        <v>5136827.2699999996</v>
      </c>
      <c r="M743" s="102">
        <f>สกลนคร!AK71</f>
        <v>4839399.09</v>
      </c>
      <c r="N743" s="112"/>
      <c r="O743" s="112"/>
      <c r="P743" s="112"/>
      <c r="Q743" s="90">
        <f t="shared" si="27"/>
        <v>297428.1799999997</v>
      </c>
      <c r="R743" s="91">
        <f t="shared" si="28"/>
        <v>844.17868036154471</v>
      </c>
    </row>
    <row r="744" spans="1:18" s="117" customFormat="1" ht="24.6" customHeight="1" x14ac:dyDescent="0.7">
      <c r="A744" s="111">
        <v>3</v>
      </c>
      <c r="B744" s="112" t="s">
        <v>47</v>
      </c>
      <c r="C744" s="112" t="s">
        <v>465</v>
      </c>
      <c r="D744" s="112" t="s">
        <v>89</v>
      </c>
      <c r="E744" s="112" t="s">
        <v>466</v>
      </c>
      <c r="F744" s="112" t="s">
        <v>166</v>
      </c>
      <c r="G744" s="112" t="s">
        <v>1129</v>
      </c>
      <c r="H744" s="113">
        <v>4230</v>
      </c>
      <c r="I744" s="111">
        <v>3</v>
      </c>
      <c r="J744" s="102">
        <f>สกลนคร!F72</f>
        <v>426500.16</v>
      </c>
      <c r="K744" s="114">
        <f>สกลนคร!AI72</f>
        <v>838181.07</v>
      </c>
      <c r="L744" s="102">
        <f>สกลนคร!AJ72</f>
        <v>3485510.54</v>
      </c>
      <c r="M744" s="102">
        <f>สกลนคร!AK72</f>
        <v>3485191.61</v>
      </c>
      <c r="N744" s="112"/>
      <c r="O744" s="112"/>
      <c r="P744" s="112"/>
      <c r="Q744" s="90">
        <f t="shared" si="27"/>
        <v>318.93000000016764</v>
      </c>
      <c r="R744" s="91">
        <f t="shared" si="28"/>
        <v>823.99776359338057</v>
      </c>
    </row>
    <row r="745" spans="1:18" s="117" customFormat="1" ht="24.6" customHeight="1" x14ac:dyDescent="0.7">
      <c r="A745" s="111">
        <v>4</v>
      </c>
      <c r="B745" s="112" t="s">
        <v>47</v>
      </c>
      <c r="C745" s="112" t="s">
        <v>465</v>
      </c>
      <c r="D745" s="112" t="s">
        <v>89</v>
      </c>
      <c r="E745" s="112" t="s">
        <v>466</v>
      </c>
      <c r="F745" s="112" t="s">
        <v>166</v>
      </c>
      <c r="G745" s="112" t="s">
        <v>1130</v>
      </c>
      <c r="H745" s="113">
        <v>4909</v>
      </c>
      <c r="I745" s="111">
        <v>4</v>
      </c>
      <c r="J745" s="102">
        <f>สกลนคร!F73</f>
        <v>1203511.76</v>
      </c>
      <c r="K745" s="114">
        <f>สกลนคร!AI73</f>
        <v>1253558.46</v>
      </c>
      <c r="L745" s="102">
        <f>สกลนคร!AJ73</f>
        <v>4430739.84</v>
      </c>
      <c r="M745" s="102">
        <f>สกลนคร!AK73</f>
        <v>3658326.4</v>
      </c>
      <c r="N745" s="112"/>
      <c r="O745" s="112"/>
      <c r="P745" s="112"/>
      <c r="Q745" s="90">
        <f t="shared" si="27"/>
        <v>772413.43999999994</v>
      </c>
      <c r="R745" s="91">
        <f t="shared" si="28"/>
        <v>902.57482990425751</v>
      </c>
    </row>
    <row r="746" spans="1:18" s="117" customFormat="1" ht="24.6" customHeight="1" x14ac:dyDescent="0.7">
      <c r="A746" s="111">
        <v>5</v>
      </c>
      <c r="B746" s="112" t="s">
        <v>47</v>
      </c>
      <c r="C746" s="112" t="s">
        <v>465</v>
      </c>
      <c r="D746" s="112" t="s">
        <v>89</v>
      </c>
      <c r="E746" s="112" t="s">
        <v>466</v>
      </c>
      <c r="F746" s="112" t="s">
        <v>166</v>
      </c>
      <c r="G746" s="112" t="s">
        <v>1131</v>
      </c>
      <c r="H746" s="113">
        <v>3876</v>
      </c>
      <c r="I746" s="111">
        <v>3</v>
      </c>
      <c r="J746" s="102">
        <f>สกลนคร!F74</f>
        <v>1023370.52</v>
      </c>
      <c r="K746" s="114">
        <f>สกลนคร!AI74</f>
        <v>1101212.1599999999</v>
      </c>
      <c r="L746" s="102">
        <f>สกลนคร!AJ74</f>
        <v>4654917.5600000005</v>
      </c>
      <c r="M746" s="102">
        <f>สกลนคร!AK74</f>
        <v>3825272.7199999997</v>
      </c>
      <c r="N746" s="112"/>
      <c r="O746" s="112"/>
      <c r="P746" s="112"/>
      <c r="Q746" s="90">
        <f t="shared" si="27"/>
        <v>829644.84000000078</v>
      </c>
      <c r="R746" s="91">
        <f t="shared" si="28"/>
        <v>1200.9591228070176</v>
      </c>
    </row>
    <row r="747" spans="1:18" s="117" customFormat="1" ht="24.6" customHeight="1" x14ac:dyDescent="0.7">
      <c r="A747" s="111">
        <v>6</v>
      </c>
      <c r="B747" s="112" t="s">
        <v>47</v>
      </c>
      <c r="C747" s="112" t="s">
        <v>465</v>
      </c>
      <c r="D747" s="112" t="s">
        <v>89</v>
      </c>
      <c r="E747" s="112" t="s">
        <v>466</v>
      </c>
      <c r="F747" s="112" t="s">
        <v>166</v>
      </c>
      <c r="G747" s="112" t="s">
        <v>1132</v>
      </c>
      <c r="H747" s="113">
        <v>4206</v>
      </c>
      <c r="I747" s="111">
        <v>3</v>
      </c>
      <c r="J747" s="102">
        <f>สกลนคร!F75</f>
        <v>545557.87</v>
      </c>
      <c r="K747" s="114">
        <f>สกลนคร!AI75</f>
        <v>644645.46</v>
      </c>
      <c r="L747" s="102">
        <f>สกลนคร!AJ75</f>
        <v>4246907.63</v>
      </c>
      <c r="M747" s="102">
        <f>สกลนคร!AK75</f>
        <v>3609273.78</v>
      </c>
      <c r="N747" s="112"/>
      <c r="O747" s="112"/>
      <c r="P747" s="112"/>
      <c r="Q747" s="90">
        <f t="shared" si="27"/>
        <v>637633.85000000009</v>
      </c>
      <c r="R747" s="91">
        <f t="shared" si="28"/>
        <v>1009.7260175939134</v>
      </c>
    </row>
    <row r="748" spans="1:18" s="117" customFormat="1" ht="24.6" customHeight="1" x14ac:dyDescent="0.7">
      <c r="A748" s="111">
        <v>7</v>
      </c>
      <c r="B748" s="112" t="s">
        <v>47</v>
      </c>
      <c r="C748" s="112" t="s">
        <v>465</v>
      </c>
      <c r="D748" s="112" t="s">
        <v>89</v>
      </c>
      <c r="E748" s="112" t="s">
        <v>466</v>
      </c>
      <c r="F748" s="112" t="s">
        <v>166</v>
      </c>
      <c r="G748" s="112" t="s">
        <v>1133</v>
      </c>
      <c r="H748" s="113">
        <v>2071</v>
      </c>
      <c r="I748" s="111">
        <v>2</v>
      </c>
      <c r="J748" s="102">
        <f>สกลนคร!F76</f>
        <v>631110.06999999995</v>
      </c>
      <c r="K748" s="114">
        <f>สกลนคร!AI76</f>
        <v>671966.6399999999</v>
      </c>
      <c r="L748" s="102">
        <f>สกลนคร!AJ76</f>
        <v>2448707</v>
      </c>
      <c r="M748" s="102">
        <f>สกลนคร!AK76</f>
        <v>2066702.96</v>
      </c>
      <c r="N748" s="112"/>
      <c r="O748" s="112"/>
      <c r="P748" s="112"/>
      <c r="Q748" s="90">
        <f t="shared" si="27"/>
        <v>382004.04000000004</v>
      </c>
      <c r="R748" s="91">
        <f t="shared" si="28"/>
        <v>1182.3790439401255</v>
      </c>
    </row>
    <row r="749" spans="1:18" s="117" customFormat="1" ht="24.6" customHeight="1" x14ac:dyDescent="0.7">
      <c r="A749" s="111">
        <v>8</v>
      </c>
      <c r="B749" s="112" t="s">
        <v>47</v>
      </c>
      <c r="C749" s="112" t="s">
        <v>465</v>
      </c>
      <c r="D749" s="112" t="s">
        <v>89</v>
      </c>
      <c r="E749" s="112" t="s">
        <v>466</v>
      </c>
      <c r="F749" s="112" t="s">
        <v>166</v>
      </c>
      <c r="G749" s="112" t="s">
        <v>1134</v>
      </c>
      <c r="H749" s="113">
        <v>1955</v>
      </c>
      <c r="I749" s="111">
        <v>2</v>
      </c>
      <c r="J749" s="102">
        <f>สกลนคร!F77</f>
        <v>618305.65</v>
      </c>
      <c r="K749" s="114">
        <f>สกลนคร!AI77</f>
        <v>905268.76</v>
      </c>
      <c r="L749" s="102">
        <f>สกลนคร!AJ77</f>
        <v>3916424.48</v>
      </c>
      <c r="M749" s="102">
        <f>สกลนคร!AK77</f>
        <v>3442835.4</v>
      </c>
      <c r="N749" s="112"/>
      <c r="O749" s="112"/>
      <c r="P749" s="112"/>
      <c r="Q749" s="90">
        <f t="shared" si="27"/>
        <v>473589.08000000007</v>
      </c>
      <c r="R749" s="91">
        <f t="shared" si="28"/>
        <v>2003.2861790281329</v>
      </c>
    </row>
    <row r="750" spans="1:18" s="109" customFormat="1" ht="24.6" customHeight="1" x14ac:dyDescent="0.7">
      <c r="A750" s="103">
        <v>5</v>
      </c>
      <c r="B750" s="104" t="s">
        <v>47</v>
      </c>
      <c r="C750" s="104"/>
      <c r="D750" s="104"/>
      <c r="E750" s="104" t="s">
        <v>63</v>
      </c>
      <c r="F750" s="104"/>
      <c r="G750" s="104" t="s">
        <v>468</v>
      </c>
      <c r="H750" s="110">
        <f>SUM(H743:H749)</f>
        <v>27332</v>
      </c>
      <c r="I750" s="103"/>
      <c r="J750" s="106">
        <f>SUM(J742:J749)</f>
        <v>4977140.8400000008</v>
      </c>
      <c r="K750" s="106">
        <f>SUM(K742:K749)</f>
        <v>6381531.2899999991</v>
      </c>
      <c r="L750" s="106">
        <f>SUM(L742:L749)</f>
        <v>28320034.32</v>
      </c>
      <c r="M750" s="106">
        <f>SUM(M742:M749)</f>
        <v>24927001.960000001</v>
      </c>
      <c r="N750" s="104">
        <v>7</v>
      </c>
      <c r="O750" s="104">
        <v>7</v>
      </c>
      <c r="P750" s="104">
        <f>N750-O750</f>
        <v>0</v>
      </c>
      <c r="Q750" s="107">
        <f t="shared" si="27"/>
        <v>3393032.3599999994</v>
      </c>
      <c r="R750" s="108">
        <f>L750/H750</f>
        <v>1036.1493604566076</v>
      </c>
    </row>
    <row r="751" spans="1:18" ht="24.6" customHeight="1" x14ac:dyDescent="0.7">
      <c r="A751" s="97">
        <v>1</v>
      </c>
      <c r="B751" s="98" t="s">
        <v>47</v>
      </c>
      <c r="C751" s="98" t="s">
        <v>469</v>
      </c>
      <c r="D751" s="98" t="s">
        <v>96</v>
      </c>
      <c r="E751" s="98" t="s">
        <v>470</v>
      </c>
      <c r="F751" s="98" t="s">
        <v>196</v>
      </c>
      <c r="G751" s="98" t="s">
        <v>471</v>
      </c>
      <c r="H751" s="99"/>
      <c r="I751" s="97"/>
      <c r="J751" s="100"/>
      <c r="K751" s="101"/>
      <c r="L751" s="102"/>
      <c r="M751" s="102"/>
      <c r="N751" s="98"/>
      <c r="O751" s="98"/>
      <c r="P751" s="98"/>
    </row>
    <row r="752" spans="1:18" ht="24.6" customHeight="1" x14ac:dyDescent="0.7">
      <c r="A752" s="97">
        <v>2</v>
      </c>
      <c r="B752" s="98" t="s">
        <v>47</v>
      </c>
      <c r="C752" s="98" t="s">
        <v>469</v>
      </c>
      <c r="D752" s="98" t="s">
        <v>96</v>
      </c>
      <c r="E752" s="98" t="s">
        <v>470</v>
      </c>
      <c r="F752" s="98" t="s">
        <v>166</v>
      </c>
      <c r="G752" s="98" t="s">
        <v>1135</v>
      </c>
      <c r="H752" s="99">
        <v>3739</v>
      </c>
      <c r="I752" s="97">
        <v>3</v>
      </c>
      <c r="J752" s="102">
        <f>สกลนคร!F78</f>
        <v>301091.14</v>
      </c>
      <c r="K752" s="101">
        <f>สกลนคร!AI78</f>
        <v>353363</v>
      </c>
      <c r="L752" s="102">
        <f>สกลนคร!AJ78</f>
        <v>2764622.66</v>
      </c>
      <c r="M752" s="102">
        <f>สกลนคร!AK78</f>
        <v>2393186.2200000002</v>
      </c>
      <c r="N752" s="98"/>
      <c r="O752" s="98"/>
      <c r="P752" s="98"/>
      <c r="Q752" s="90">
        <f t="shared" si="27"/>
        <v>371436.43999999994</v>
      </c>
      <c r="R752" s="91">
        <f t="shared" si="28"/>
        <v>739.40162075421244</v>
      </c>
    </row>
    <row r="753" spans="1:18" ht="24.6" customHeight="1" x14ac:dyDescent="0.7">
      <c r="A753" s="97">
        <v>3</v>
      </c>
      <c r="B753" s="98" t="s">
        <v>47</v>
      </c>
      <c r="C753" s="98" t="s">
        <v>469</v>
      </c>
      <c r="D753" s="98" t="s">
        <v>96</v>
      </c>
      <c r="E753" s="98" t="s">
        <v>470</v>
      </c>
      <c r="F753" s="98" t="s">
        <v>166</v>
      </c>
      <c r="G753" s="98" t="s">
        <v>1136</v>
      </c>
      <c r="H753" s="99">
        <v>3786</v>
      </c>
      <c r="I753" s="97">
        <v>3</v>
      </c>
      <c r="J753" s="102">
        <f>สกลนคร!F79</f>
        <v>510852.87</v>
      </c>
      <c r="K753" s="101">
        <f>สกลนคร!AI79</f>
        <v>564472.32999999996</v>
      </c>
      <c r="L753" s="102">
        <f>สกลนคร!AJ79</f>
        <v>4859372.84</v>
      </c>
      <c r="M753" s="102">
        <f>สกลนคร!AK79</f>
        <v>4011764.86</v>
      </c>
      <c r="N753" s="98"/>
      <c r="O753" s="98"/>
      <c r="P753" s="98"/>
      <c r="Q753" s="90">
        <f t="shared" si="27"/>
        <v>847607.98</v>
      </c>
      <c r="R753" s="91">
        <f t="shared" si="28"/>
        <v>1283.5110512414158</v>
      </c>
    </row>
    <row r="754" spans="1:18" ht="24.6" customHeight="1" x14ac:dyDescent="0.7">
      <c r="A754" s="97">
        <v>4</v>
      </c>
      <c r="B754" s="98" t="s">
        <v>47</v>
      </c>
      <c r="C754" s="98" t="s">
        <v>469</v>
      </c>
      <c r="D754" s="98" t="s">
        <v>96</v>
      </c>
      <c r="E754" s="98" t="s">
        <v>470</v>
      </c>
      <c r="F754" s="98" t="s">
        <v>166</v>
      </c>
      <c r="G754" s="98" t="s">
        <v>1137</v>
      </c>
      <c r="H754" s="99">
        <v>3021</v>
      </c>
      <c r="I754" s="97">
        <v>3</v>
      </c>
      <c r="J754" s="102">
        <f>สกลนคร!F80</f>
        <v>767313.86</v>
      </c>
      <c r="K754" s="101">
        <f>สกลนคร!AI80</f>
        <v>857137.26</v>
      </c>
      <c r="L754" s="102">
        <f>สกลนคร!AJ80</f>
        <v>3760277.42</v>
      </c>
      <c r="M754" s="102">
        <f>สกลนคร!AK80</f>
        <v>2870431.6199999996</v>
      </c>
      <c r="N754" s="98"/>
      <c r="O754" s="98"/>
      <c r="P754" s="98"/>
      <c r="Q754" s="90">
        <f t="shared" si="27"/>
        <v>889845.80000000028</v>
      </c>
      <c r="R754" s="91">
        <f t="shared" si="28"/>
        <v>1244.7128169480304</v>
      </c>
    </row>
    <row r="755" spans="1:18" ht="24.6" customHeight="1" x14ac:dyDescent="0.7">
      <c r="A755" s="97">
        <v>5</v>
      </c>
      <c r="B755" s="98" t="s">
        <v>47</v>
      </c>
      <c r="C755" s="98" t="s">
        <v>469</v>
      </c>
      <c r="D755" s="98" t="s">
        <v>96</v>
      </c>
      <c r="E755" s="98" t="s">
        <v>470</v>
      </c>
      <c r="F755" s="98" t="s">
        <v>166</v>
      </c>
      <c r="G755" s="98" t="s">
        <v>1138</v>
      </c>
      <c r="H755" s="99">
        <v>1545</v>
      </c>
      <c r="I755" s="97">
        <v>2</v>
      </c>
      <c r="J755" s="102">
        <f>สกลนคร!F81</f>
        <v>322513.88</v>
      </c>
      <c r="K755" s="101">
        <f>สกลนคร!AI81</f>
        <v>334167.45</v>
      </c>
      <c r="L755" s="102">
        <f>สกลนคร!AJ81</f>
        <v>2532012.66</v>
      </c>
      <c r="M755" s="102">
        <f>สกลนคร!AK81</f>
        <v>2263480.29</v>
      </c>
      <c r="N755" s="98"/>
      <c r="O755" s="98"/>
      <c r="P755" s="98"/>
      <c r="Q755" s="90">
        <f t="shared" si="27"/>
        <v>268532.37000000011</v>
      </c>
      <c r="R755" s="91">
        <f t="shared" si="28"/>
        <v>1638.843145631068</v>
      </c>
    </row>
    <row r="756" spans="1:18" ht="24.6" customHeight="1" x14ac:dyDescent="0.7">
      <c r="A756" s="97">
        <v>6</v>
      </c>
      <c r="B756" s="98" t="s">
        <v>47</v>
      </c>
      <c r="C756" s="98" t="s">
        <v>469</v>
      </c>
      <c r="D756" s="98" t="s">
        <v>96</v>
      </c>
      <c r="E756" s="98" t="s">
        <v>470</v>
      </c>
      <c r="F756" s="98" t="s">
        <v>166</v>
      </c>
      <c r="G756" s="98" t="s">
        <v>1139</v>
      </c>
      <c r="H756" s="99">
        <v>3954</v>
      </c>
      <c r="I756" s="97">
        <v>3</v>
      </c>
      <c r="J756" s="102">
        <f>สกลนคร!F82</f>
        <v>401397</v>
      </c>
      <c r="K756" s="101">
        <f>สกลนคร!AI82</f>
        <v>431943.9</v>
      </c>
      <c r="L756" s="102">
        <f>สกลนคร!AJ82</f>
        <v>2608058.7000000002</v>
      </c>
      <c r="M756" s="102">
        <f>สกลนคร!AK82</f>
        <v>2153722.96</v>
      </c>
      <c r="N756" s="98"/>
      <c r="O756" s="98"/>
      <c r="P756" s="98"/>
      <c r="Q756" s="90">
        <f t="shared" si="27"/>
        <v>454335.74000000022</v>
      </c>
      <c r="R756" s="91">
        <f t="shared" si="28"/>
        <v>659.60007587253415</v>
      </c>
    </row>
    <row r="757" spans="1:18" ht="24.6" customHeight="1" x14ac:dyDescent="0.7">
      <c r="A757" s="97">
        <v>7</v>
      </c>
      <c r="B757" s="98" t="s">
        <v>47</v>
      </c>
      <c r="C757" s="98" t="s">
        <v>469</v>
      </c>
      <c r="D757" s="98" t="s">
        <v>96</v>
      </c>
      <c r="E757" s="98" t="s">
        <v>470</v>
      </c>
      <c r="F757" s="98" t="s">
        <v>166</v>
      </c>
      <c r="G757" s="98" t="s">
        <v>1140</v>
      </c>
      <c r="H757" s="99">
        <v>6234</v>
      </c>
      <c r="I757" s="97">
        <v>5</v>
      </c>
      <c r="J757" s="102">
        <f>สกลนคร!F83</f>
        <v>614550.92000000004</v>
      </c>
      <c r="K757" s="101">
        <f>สกลนคร!AI83</f>
        <v>685211.49</v>
      </c>
      <c r="L757" s="102">
        <f>สกลนคร!AJ83</f>
        <v>4280117.29</v>
      </c>
      <c r="M757" s="102">
        <f>สกลนคร!AK83</f>
        <v>3530496.18</v>
      </c>
      <c r="N757" s="98"/>
      <c r="O757" s="98"/>
      <c r="P757" s="98"/>
      <c r="Q757" s="90">
        <f t="shared" si="27"/>
        <v>749621.10999999987</v>
      </c>
      <c r="R757" s="91">
        <f t="shared" si="28"/>
        <v>686.57640198909212</v>
      </c>
    </row>
    <row r="758" spans="1:18" ht="24.6" customHeight="1" x14ac:dyDescent="0.7">
      <c r="A758" s="97">
        <v>8</v>
      </c>
      <c r="B758" s="98" t="s">
        <v>47</v>
      </c>
      <c r="C758" s="98" t="s">
        <v>469</v>
      </c>
      <c r="D758" s="98" t="s">
        <v>96</v>
      </c>
      <c r="E758" s="98" t="s">
        <v>470</v>
      </c>
      <c r="F758" s="98" t="s">
        <v>166</v>
      </c>
      <c r="G758" s="98" t="s">
        <v>1141</v>
      </c>
      <c r="H758" s="99">
        <v>4005</v>
      </c>
      <c r="I758" s="97">
        <v>3</v>
      </c>
      <c r="J758" s="102">
        <f>สกลนคร!F84</f>
        <v>281940.68</v>
      </c>
      <c r="K758" s="101">
        <f>สกลนคร!AI84</f>
        <v>374705.03</v>
      </c>
      <c r="L758" s="102">
        <f>สกลนคร!AJ84</f>
        <v>3572198.74</v>
      </c>
      <c r="M758" s="102">
        <f>สกลนคร!AK84</f>
        <v>3040404.54</v>
      </c>
      <c r="N758" s="98"/>
      <c r="O758" s="98"/>
      <c r="P758" s="98"/>
      <c r="Q758" s="90">
        <f t="shared" si="27"/>
        <v>531794.20000000019</v>
      </c>
      <c r="R758" s="91">
        <f t="shared" si="28"/>
        <v>891.9347665418228</v>
      </c>
    </row>
    <row r="759" spans="1:18" ht="24.6" customHeight="1" x14ac:dyDescent="0.7">
      <c r="A759" s="97">
        <v>9</v>
      </c>
      <c r="B759" s="98" t="s">
        <v>47</v>
      </c>
      <c r="C759" s="98" t="s">
        <v>469</v>
      </c>
      <c r="D759" s="98" t="s">
        <v>96</v>
      </c>
      <c r="E759" s="98" t="s">
        <v>470</v>
      </c>
      <c r="F759" s="98" t="s">
        <v>166</v>
      </c>
      <c r="G759" s="98" t="s">
        <v>1142</v>
      </c>
      <c r="H759" s="99">
        <v>3358</v>
      </c>
      <c r="I759" s="97">
        <v>3</v>
      </c>
      <c r="J759" s="102">
        <f>สกลนคร!F85</f>
        <v>415485.37</v>
      </c>
      <c r="K759" s="101">
        <f>สกลนคร!AI85</f>
        <v>450942.16</v>
      </c>
      <c r="L759" s="102">
        <f>สกลนคร!AJ85</f>
        <v>3375496.01</v>
      </c>
      <c r="M759" s="102">
        <f>สกลนคร!AK85</f>
        <v>2787911</v>
      </c>
      <c r="N759" s="98"/>
      <c r="O759" s="98"/>
      <c r="P759" s="98"/>
      <c r="Q759" s="90">
        <f t="shared" si="27"/>
        <v>587585.00999999978</v>
      </c>
      <c r="R759" s="91">
        <f t="shared" si="28"/>
        <v>1005.210247170935</v>
      </c>
    </row>
    <row r="760" spans="1:18" ht="24.6" customHeight="1" x14ac:dyDescent="0.7">
      <c r="A760" s="97">
        <v>10</v>
      </c>
      <c r="B760" s="98" t="s">
        <v>47</v>
      </c>
      <c r="C760" s="98" t="s">
        <v>469</v>
      </c>
      <c r="D760" s="98" t="s">
        <v>96</v>
      </c>
      <c r="E760" s="98" t="s">
        <v>470</v>
      </c>
      <c r="F760" s="98" t="s">
        <v>166</v>
      </c>
      <c r="G760" s="98" t="s">
        <v>1143</v>
      </c>
      <c r="H760" s="99">
        <v>1364</v>
      </c>
      <c r="I760" s="97">
        <v>1</v>
      </c>
      <c r="J760" s="102">
        <f>สกลนคร!F86</f>
        <v>304254.12</v>
      </c>
      <c r="K760" s="101">
        <f>สกลนคร!AI86</f>
        <v>320175.62</v>
      </c>
      <c r="L760" s="102">
        <f>สกลนคร!AJ86</f>
        <v>2268918.2800000003</v>
      </c>
      <c r="M760" s="102">
        <f>สกลนคร!AK86</f>
        <v>1814585.6900000002</v>
      </c>
      <c r="N760" s="98"/>
      <c r="O760" s="98"/>
      <c r="P760" s="98"/>
      <c r="Q760" s="90">
        <f t="shared" si="27"/>
        <v>454332.59000000008</v>
      </c>
      <c r="R760" s="91">
        <f t="shared" si="28"/>
        <v>1663.4298240469211</v>
      </c>
    </row>
    <row r="761" spans="1:18" s="109" customFormat="1" ht="24.6" customHeight="1" x14ac:dyDescent="0.7">
      <c r="A761" s="103">
        <v>6</v>
      </c>
      <c r="B761" s="104" t="s">
        <v>47</v>
      </c>
      <c r="C761" s="104"/>
      <c r="D761" s="104"/>
      <c r="E761" s="104" t="s">
        <v>63</v>
      </c>
      <c r="F761" s="104"/>
      <c r="G761" s="104" t="s">
        <v>472</v>
      </c>
      <c r="H761" s="110">
        <f>SUM(H752:H760)</f>
        <v>31006</v>
      </c>
      <c r="I761" s="103"/>
      <c r="J761" s="106">
        <f>SUM(J751:J760)</f>
        <v>3919399.8400000003</v>
      </c>
      <c r="K761" s="106">
        <f>SUM(K751:K760)</f>
        <v>4372118.24</v>
      </c>
      <c r="L761" s="106">
        <f>SUM(L751:L760)</f>
        <v>30021074.600000001</v>
      </c>
      <c r="M761" s="106">
        <f>SUM(M751:M760)</f>
        <v>24865983.359999999</v>
      </c>
      <c r="N761" s="104">
        <v>9</v>
      </c>
      <c r="O761" s="104">
        <v>9</v>
      </c>
      <c r="P761" s="104">
        <f>N761-O761</f>
        <v>0</v>
      </c>
      <c r="Q761" s="107">
        <f t="shared" si="27"/>
        <v>5155091.2400000021</v>
      </c>
      <c r="R761" s="108">
        <f>L761/H761</f>
        <v>968.23436109140175</v>
      </c>
    </row>
    <row r="762" spans="1:18" ht="24.6" customHeight="1" x14ac:dyDescent="0.7">
      <c r="A762" s="97">
        <v>1</v>
      </c>
      <c r="B762" s="98" t="s">
        <v>47</v>
      </c>
      <c r="C762" s="98" t="s">
        <v>473</v>
      </c>
      <c r="D762" s="98" t="s">
        <v>103</v>
      </c>
      <c r="E762" s="98" t="s">
        <v>474</v>
      </c>
      <c r="F762" s="98" t="s">
        <v>196</v>
      </c>
      <c r="G762" s="98" t="s">
        <v>475</v>
      </c>
      <c r="H762" s="99"/>
      <c r="I762" s="97"/>
      <c r="J762" s="100"/>
      <c r="K762" s="101"/>
      <c r="L762" s="102"/>
      <c r="M762" s="102"/>
      <c r="N762" s="98"/>
      <c r="O762" s="98"/>
      <c r="P762" s="98"/>
    </row>
    <row r="763" spans="1:18" ht="24.6" customHeight="1" x14ac:dyDescent="0.7">
      <c r="A763" s="97">
        <v>2</v>
      </c>
      <c r="B763" s="98" t="s">
        <v>47</v>
      </c>
      <c r="C763" s="98" t="s">
        <v>473</v>
      </c>
      <c r="D763" s="98" t="s">
        <v>103</v>
      </c>
      <c r="E763" s="98" t="s">
        <v>474</v>
      </c>
      <c r="F763" s="98" t="s">
        <v>166</v>
      </c>
      <c r="G763" s="98" t="s">
        <v>1144</v>
      </c>
      <c r="H763" s="99">
        <v>2110</v>
      </c>
      <c r="I763" s="97">
        <v>2</v>
      </c>
      <c r="J763" s="102">
        <f>สกลนคร!F87</f>
        <v>1032169.48</v>
      </c>
      <c r="K763" s="101">
        <f>สกลนคร!AI87</f>
        <v>1066207.7</v>
      </c>
      <c r="L763" s="102">
        <f>สกลนคร!AJ87</f>
        <v>2624265.83</v>
      </c>
      <c r="M763" s="102">
        <f>สกลนคร!AK87</f>
        <v>2046263.03</v>
      </c>
      <c r="N763" s="98"/>
      <c r="O763" s="98"/>
      <c r="P763" s="98"/>
      <c r="Q763" s="90">
        <f t="shared" si="27"/>
        <v>578002.80000000005</v>
      </c>
      <c r="R763" s="91">
        <f t="shared" si="28"/>
        <v>1243.7278815165878</v>
      </c>
    </row>
    <row r="764" spans="1:18" ht="24.6" customHeight="1" x14ac:dyDescent="0.7">
      <c r="A764" s="97">
        <v>3</v>
      </c>
      <c r="B764" s="98" t="s">
        <v>47</v>
      </c>
      <c r="C764" s="98" t="s">
        <v>473</v>
      </c>
      <c r="D764" s="98" t="s">
        <v>103</v>
      </c>
      <c r="E764" s="98" t="s">
        <v>474</v>
      </c>
      <c r="F764" s="98" t="s">
        <v>166</v>
      </c>
      <c r="G764" s="98" t="s">
        <v>1145</v>
      </c>
      <c r="H764" s="99">
        <v>1235</v>
      </c>
      <c r="I764" s="97">
        <v>1</v>
      </c>
      <c r="J764" s="102">
        <f>สกลนคร!F88</f>
        <v>746542.43</v>
      </c>
      <c r="K764" s="101">
        <f>สกลนคร!AI88</f>
        <v>754568.8</v>
      </c>
      <c r="L764" s="102">
        <f>สกลนคร!AJ88</f>
        <v>2064377.8199999998</v>
      </c>
      <c r="M764" s="102">
        <f>สกลนคร!AK88</f>
        <v>1623791.4</v>
      </c>
      <c r="N764" s="98"/>
      <c r="O764" s="98"/>
      <c r="P764" s="98"/>
      <c r="Q764" s="90">
        <f t="shared" si="27"/>
        <v>440586.41999999993</v>
      </c>
      <c r="R764" s="91">
        <f t="shared" si="28"/>
        <v>1671.5609878542509</v>
      </c>
    </row>
    <row r="765" spans="1:18" ht="24.6" customHeight="1" x14ac:dyDescent="0.7">
      <c r="A765" s="97">
        <v>4</v>
      </c>
      <c r="B765" s="98" t="s">
        <v>47</v>
      </c>
      <c r="C765" s="98" t="s">
        <v>473</v>
      </c>
      <c r="D765" s="98" t="s">
        <v>103</v>
      </c>
      <c r="E765" s="98" t="s">
        <v>474</v>
      </c>
      <c r="F765" s="98" t="s">
        <v>166</v>
      </c>
      <c r="G765" s="98" t="s">
        <v>1146</v>
      </c>
      <c r="H765" s="99">
        <v>2785</v>
      </c>
      <c r="I765" s="97">
        <v>2</v>
      </c>
      <c r="J765" s="102">
        <f>สกลนคร!F89</f>
        <v>1244011.6100000001</v>
      </c>
      <c r="K765" s="101">
        <f>สกลนคร!AI89</f>
        <v>1257852.04</v>
      </c>
      <c r="L765" s="102">
        <f>สกลนคร!AJ89</f>
        <v>2879006.81</v>
      </c>
      <c r="M765" s="102">
        <f>สกลนคร!AK89</f>
        <v>2202935.4699999997</v>
      </c>
      <c r="N765" s="98"/>
      <c r="O765" s="98"/>
      <c r="P765" s="98"/>
      <c r="Q765" s="90">
        <f t="shared" si="27"/>
        <v>676071.34000000032</v>
      </c>
      <c r="R765" s="91">
        <f t="shared" si="28"/>
        <v>1033.7546894075404</v>
      </c>
    </row>
    <row r="766" spans="1:18" ht="24.6" customHeight="1" x14ac:dyDescent="0.7">
      <c r="A766" s="97">
        <v>5</v>
      </c>
      <c r="B766" s="98" t="s">
        <v>47</v>
      </c>
      <c r="C766" s="98" t="s">
        <v>473</v>
      </c>
      <c r="D766" s="98" t="s">
        <v>103</v>
      </c>
      <c r="E766" s="98" t="s">
        <v>474</v>
      </c>
      <c r="F766" s="98" t="s">
        <v>166</v>
      </c>
      <c r="G766" s="98" t="s">
        <v>1147</v>
      </c>
      <c r="H766" s="99">
        <v>1721</v>
      </c>
      <c r="I766" s="97">
        <v>2</v>
      </c>
      <c r="J766" s="102">
        <f>สกลนคร!F90</f>
        <v>673147.23</v>
      </c>
      <c r="K766" s="101">
        <f>สกลนคร!AI90</f>
        <v>703815.36</v>
      </c>
      <c r="L766" s="102">
        <f>สกลนคร!AJ90</f>
        <v>1735894.7</v>
      </c>
      <c r="M766" s="102">
        <f>สกลนคร!AK90</f>
        <v>1189771.24</v>
      </c>
      <c r="N766" s="98"/>
      <c r="O766" s="98"/>
      <c r="P766" s="98"/>
      <c r="Q766" s="90">
        <f t="shared" si="27"/>
        <v>546123.46</v>
      </c>
      <c r="R766" s="91">
        <f t="shared" si="28"/>
        <v>1008.6546775130738</v>
      </c>
    </row>
    <row r="767" spans="1:18" s="109" customFormat="1" ht="24.6" customHeight="1" x14ac:dyDescent="0.7">
      <c r="A767" s="103">
        <v>7</v>
      </c>
      <c r="B767" s="104" t="s">
        <v>47</v>
      </c>
      <c r="C767" s="104"/>
      <c r="D767" s="104"/>
      <c r="E767" s="104" t="s">
        <v>63</v>
      </c>
      <c r="F767" s="104"/>
      <c r="G767" s="104" t="s">
        <v>476</v>
      </c>
      <c r="H767" s="110">
        <f>SUM(H763:H766)</f>
        <v>7851</v>
      </c>
      <c r="I767" s="103"/>
      <c r="J767" s="106">
        <f>SUM(J762:J766)</f>
        <v>3695870.7500000005</v>
      </c>
      <c r="K767" s="106">
        <f>SUM(K762:K766)</f>
        <v>3782443.9</v>
      </c>
      <c r="L767" s="106">
        <f>SUM(L762:L766)</f>
        <v>9303545.1600000001</v>
      </c>
      <c r="M767" s="106">
        <f>SUM(M762:M766)</f>
        <v>7062761.1399999997</v>
      </c>
      <c r="N767" s="104">
        <v>4</v>
      </c>
      <c r="O767" s="104">
        <v>4</v>
      </c>
      <c r="P767" s="104">
        <f>N767-O767</f>
        <v>0</v>
      </c>
      <c r="Q767" s="107">
        <f t="shared" si="27"/>
        <v>2240784.0200000005</v>
      </c>
      <c r="R767" s="108">
        <f>L767/H767</f>
        <v>1185.014031333588</v>
      </c>
    </row>
    <row r="768" spans="1:18" ht="24.6" customHeight="1" x14ac:dyDescent="0.7">
      <c r="A768" s="97">
        <v>1</v>
      </c>
      <c r="B768" s="98" t="s">
        <v>47</v>
      </c>
      <c r="C768" s="98" t="s">
        <v>477</v>
      </c>
      <c r="D768" s="98" t="s">
        <v>110</v>
      </c>
      <c r="E768" s="98" t="s">
        <v>478</v>
      </c>
      <c r="F768" s="98" t="s">
        <v>196</v>
      </c>
      <c r="G768" s="98" t="s">
        <v>479</v>
      </c>
      <c r="H768" s="99"/>
      <c r="I768" s="97"/>
      <c r="J768" s="100"/>
      <c r="K768" s="101"/>
      <c r="L768" s="102"/>
      <c r="M768" s="102"/>
      <c r="N768" s="98"/>
      <c r="O768" s="98"/>
      <c r="P768" s="98"/>
    </row>
    <row r="769" spans="1:18" ht="24.6" customHeight="1" x14ac:dyDescent="0.7">
      <c r="A769" s="97">
        <v>2</v>
      </c>
      <c r="B769" s="98" t="s">
        <v>47</v>
      </c>
      <c r="C769" s="98" t="s">
        <v>477</v>
      </c>
      <c r="D769" s="98" t="s">
        <v>110</v>
      </c>
      <c r="E769" s="98" t="s">
        <v>478</v>
      </c>
      <c r="F769" s="98" t="s">
        <v>166</v>
      </c>
      <c r="G769" s="98" t="s">
        <v>1148</v>
      </c>
      <c r="H769" s="99">
        <v>5792</v>
      </c>
      <c r="I769" s="97">
        <v>4</v>
      </c>
      <c r="J769" s="102">
        <f>สกลนคร!F91</f>
        <v>521319.48</v>
      </c>
      <c r="K769" s="101">
        <f>สกลนคร!AI91</f>
        <v>604605.09</v>
      </c>
      <c r="L769" s="102">
        <f>สกลนคร!AJ91</f>
        <v>4086074.98</v>
      </c>
      <c r="M769" s="102">
        <f>สกลนคร!AK91</f>
        <v>3567882.7500000005</v>
      </c>
      <c r="N769" s="98"/>
      <c r="O769" s="98"/>
      <c r="P769" s="98"/>
      <c r="Q769" s="90">
        <f t="shared" si="27"/>
        <v>518192.22999999952</v>
      </c>
      <c r="R769" s="91">
        <f t="shared" si="28"/>
        <v>705.46874654696137</v>
      </c>
    </row>
    <row r="770" spans="1:18" ht="24.6" customHeight="1" x14ac:dyDescent="0.7">
      <c r="A770" s="97">
        <v>3</v>
      </c>
      <c r="B770" s="98" t="s">
        <v>47</v>
      </c>
      <c r="C770" s="98" t="s">
        <v>477</v>
      </c>
      <c r="D770" s="98" t="s">
        <v>110</v>
      </c>
      <c r="E770" s="98" t="s">
        <v>478</v>
      </c>
      <c r="F770" s="98" t="s">
        <v>166</v>
      </c>
      <c r="G770" s="98" t="s">
        <v>1149</v>
      </c>
      <c r="H770" s="99">
        <v>2531</v>
      </c>
      <c r="I770" s="97">
        <v>2</v>
      </c>
      <c r="J770" s="102">
        <f>สกลนคร!F92</f>
        <v>191483.9</v>
      </c>
      <c r="K770" s="101">
        <f>สกลนคร!AI92</f>
        <v>209405.00999999998</v>
      </c>
      <c r="L770" s="102">
        <f>สกลนคร!AJ92</f>
        <v>2870965.7</v>
      </c>
      <c r="M770" s="102">
        <f>สกลนคร!AK92</f>
        <v>2465415.6999999997</v>
      </c>
      <c r="N770" s="98"/>
      <c r="O770" s="98"/>
      <c r="P770" s="98"/>
      <c r="Q770" s="90">
        <f t="shared" si="27"/>
        <v>405550.00000000047</v>
      </c>
      <c r="R770" s="91">
        <f t="shared" si="28"/>
        <v>1134.3207032793364</v>
      </c>
    </row>
    <row r="771" spans="1:18" ht="24.6" customHeight="1" x14ac:dyDescent="0.7">
      <c r="A771" s="97">
        <v>4</v>
      </c>
      <c r="B771" s="98" t="s">
        <v>47</v>
      </c>
      <c r="C771" s="98" t="s">
        <v>477</v>
      </c>
      <c r="D771" s="98" t="s">
        <v>110</v>
      </c>
      <c r="E771" s="98" t="s">
        <v>478</v>
      </c>
      <c r="F771" s="98" t="s">
        <v>166</v>
      </c>
      <c r="G771" s="98" t="s">
        <v>1150</v>
      </c>
      <c r="H771" s="99">
        <v>3458</v>
      </c>
      <c r="I771" s="97">
        <v>3</v>
      </c>
      <c r="J771" s="102">
        <f>สกลนคร!F93</f>
        <v>117551.79</v>
      </c>
      <c r="K771" s="101">
        <f>สกลนคร!AI93</f>
        <v>154316.53999999998</v>
      </c>
      <c r="L771" s="102">
        <f>สกลนคร!AJ93</f>
        <v>3939788.94</v>
      </c>
      <c r="M771" s="102">
        <f>สกลนคร!AK93</f>
        <v>3479374.29</v>
      </c>
      <c r="N771" s="98"/>
      <c r="O771" s="98"/>
      <c r="P771" s="98"/>
      <c r="Q771" s="90">
        <f t="shared" si="27"/>
        <v>460414.64999999991</v>
      </c>
      <c r="R771" s="91">
        <f t="shared" si="28"/>
        <v>1139.3258935801041</v>
      </c>
    </row>
    <row r="772" spans="1:18" ht="24.6" customHeight="1" x14ac:dyDescent="0.7">
      <c r="A772" s="97">
        <v>5</v>
      </c>
      <c r="B772" s="98" t="s">
        <v>47</v>
      </c>
      <c r="C772" s="98" t="s">
        <v>477</v>
      </c>
      <c r="D772" s="98" t="s">
        <v>110</v>
      </c>
      <c r="E772" s="98" t="s">
        <v>478</v>
      </c>
      <c r="F772" s="98" t="s">
        <v>166</v>
      </c>
      <c r="G772" s="98" t="s">
        <v>1151</v>
      </c>
      <c r="H772" s="99">
        <v>6025</v>
      </c>
      <c r="I772" s="97">
        <v>5</v>
      </c>
      <c r="J772" s="102">
        <f>สกลนคร!F94</f>
        <v>570741.16</v>
      </c>
      <c r="K772" s="101">
        <f>สกลนคร!AI94</f>
        <v>621008.19000000006</v>
      </c>
      <c r="L772" s="102">
        <f>สกลนคร!AJ94</f>
        <v>4040757.9400000004</v>
      </c>
      <c r="M772" s="102">
        <f>สกลนคร!AK94</f>
        <v>3408958.7199999997</v>
      </c>
      <c r="N772" s="98"/>
      <c r="O772" s="98"/>
      <c r="P772" s="98"/>
      <c r="Q772" s="90">
        <f t="shared" si="27"/>
        <v>631799.22000000067</v>
      </c>
      <c r="R772" s="91">
        <f t="shared" si="28"/>
        <v>670.66521825726147</v>
      </c>
    </row>
    <row r="773" spans="1:18" ht="24.6" customHeight="1" x14ac:dyDescent="0.7">
      <c r="A773" s="97">
        <v>6</v>
      </c>
      <c r="B773" s="98" t="s">
        <v>47</v>
      </c>
      <c r="C773" s="98" t="s">
        <v>477</v>
      </c>
      <c r="D773" s="98" t="s">
        <v>110</v>
      </c>
      <c r="E773" s="98" t="s">
        <v>478</v>
      </c>
      <c r="F773" s="98" t="s">
        <v>166</v>
      </c>
      <c r="G773" s="98" t="s">
        <v>1152</v>
      </c>
      <c r="H773" s="99">
        <v>3940</v>
      </c>
      <c r="I773" s="97">
        <v>3</v>
      </c>
      <c r="J773" s="102">
        <f>สกลนคร!F95</f>
        <v>423958.34</v>
      </c>
      <c r="K773" s="101">
        <f>สกลนคร!AI95</f>
        <v>438891.30000000005</v>
      </c>
      <c r="L773" s="102">
        <f>สกลนคร!AJ95</f>
        <v>3625631.68</v>
      </c>
      <c r="M773" s="102">
        <f>สกลนคร!AK95</f>
        <v>3017467.06</v>
      </c>
      <c r="N773" s="98"/>
      <c r="O773" s="98"/>
      <c r="P773" s="98"/>
      <c r="Q773" s="90">
        <f t="shared" si="27"/>
        <v>608164.62000000011</v>
      </c>
      <c r="R773" s="91">
        <f t="shared" si="28"/>
        <v>920.2110862944163</v>
      </c>
    </row>
    <row r="774" spans="1:18" ht="24.6" customHeight="1" x14ac:dyDescent="0.7">
      <c r="A774" s="97">
        <v>7</v>
      </c>
      <c r="B774" s="98" t="s">
        <v>47</v>
      </c>
      <c r="C774" s="98" t="s">
        <v>477</v>
      </c>
      <c r="D774" s="98" t="s">
        <v>110</v>
      </c>
      <c r="E774" s="98" t="s">
        <v>478</v>
      </c>
      <c r="F774" s="98" t="s">
        <v>166</v>
      </c>
      <c r="G774" s="98" t="s">
        <v>1153</v>
      </c>
      <c r="H774" s="99">
        <v>4289</v>
      </c>
      <c r="I774" s="97">
        <v>3</v>
      </c>
      <c r="J774" s="102">
        <f>สกลนคร!F96</f>
        <v>486068.74</v>
      </c>
      <c r="K774" s="101">
        <f>สกลนคร!AI96</f>
        <v>529030.21</v>
      </c>
      <c r="L774" s="102">
        <f>สกลนคร!AJ96</f>
        <v>3838846.8</v>
      </c>
      <c r="M774" s="102">
        <f>สกลนคร!AK96</f>
        <v>3391637.46</v>
      </c>
      <c r="N774" s="98"/>
      <c r="O774" s="98"/>
      <c r="P774" s="98"/>
      <c r="Q774" s="90">
        <f t="shared" ref="Q774:Q837" si="29">L774-M774</f>
        <v>447209.33999999985</v>
      </c>
      <c r="R774" s="91">
        <f t="shared" ref="R774:R837" si="30">L774/H774</f>
        <v>895.04471904872923</v>
      </c>
    </row>
    <row r="775" spans="1:18" ht="24.6" customHeight="1" x14ac:dyDescent="0.7">
      <c r="A775" s="97">
        <v>8</v>
      </c>
      <c r="B775" s="98" t="s">
        <v>47</v>
      </c>
      <c r="C775" s="98" t="s">
        <v>477</v>
      </c>
      <c r="D775" s="98" t="s">
        <v>110</v>
      </c>
      <c r="E775" s="98" t="s">
        <v>478</v>
      </c>
      <c r="F775" s="98" t="s">
        <v>166</v>
      </c>
      <c r="G775" s="98" t="s">
        <v>1154</v>
      </c>
      <c r="H775" s="99">
        <v>3268</v>
      </c>
      <c r="I775" s="97">
        <v>3</v>
      </c>
      <c r="J775" s="102">
        <f>สกลนคร!F97</f>
        <v>567446.81000000006</v>
      </c>
      <c r="K775" s="101">
        <f>สกลนคร!AI97</f>
        <v>594721.5</v>
      </c>
      <c r="L775" s="102">
        <f>สกลนคร!AJ97</f>
        <v>3333616.2199999997</v>
      </c>
      <c r="M775" s="102">
        <f>สกลนคร!AK97</f>
        <v>2650303.06</v>
      </c>
      <c r="N775" s="98"/>
      <c r="O775" s="98"/>
      <c r="P775" s="98"/>
      <c r="Q775" s="90">
        <f t="shared" si="29"/>
        <v>683313.15999999968</v>
      </c>
      <c r="R775" s="91">
        <f t="shared" si="30"/>
        <v>1020.0784026927784</v>
      </c>
    </row>
    <row r="776" spans="1:18" ht="24.6" customHeight="1" x14ac:dyDescent="0.7">
      <c r="A776" s="97">
        <v>9</v>
      </c>
      <c r="B776" s="98" t="s">
        <v>47</v>
      </c>
      <c r="C776" s="98" t="s">
        <v>477</v>
      </c>
      <c r="D776" s="98" t="s">
        <v>110</v>
      </c>
      <c r="E776" s="98" t="s">
        <v>478</v>
      </c>
      <c r="F776" s="98" t="s">
        <v>166</v>
      </c>
      <c r="G776" s="98" t="s">
        <v>1155</v>
      </c>
      <c r="H776" s="99">
        <v>6769</v>
      </c>
      <c r="I776" s="97">
        <v>5</v>
      </c>
      <c r="J776" s="102">
        <f>สกลนคร!F98</f>
        <v>521884.73</v>
      </c>
      <c r="K776" s="101">
        <f>สกลนคร!AI98</f>
        <v>619550.24</v>
      </c>
      <c r="L776" s="102">
        <f>สกลนคร!AJ98</f>
        <v>4114268.94</v>
      </c>
      <c r="M776" s="102">
        <f>สกลนคร!AK98</f>
        <v>3200954.07</v>
      </c>
      <c r="N776" s="98"/>
      <c r="O776" s="98"/>
      <c r="P776" s="98"/>
      <c r="Q776" s="90">
        <f t="shared" si="29"/>
        <v>913314.87000000011</v>
      </c>
      <c r="R776" s="91">
        <f t="shared" si="30"/>
        <v>607.81045058354266</v>
      </c>
    </row>
    <row r="777" spans="1:18" ht="24.6" customHeight="1" x14ac:dyDescent="0.7">
      <c r="A777" s="97">
        <v>10</v>
      </c>
      <c r="B777" s="98" t="s">
        <v>47</v>
      </c>
      <c r="C777" s="98" t="s">
        <v>477</v>
      </c>
      <c r="D777" s="98" t="s">
        <v>110</v>
      </c>
      <c r="E777" s="98" t="s">
        <v>478</v>
      </c>
      <c r="F777" s="98" t="s">
        <v>166</v>
      </c>
      <c r="G777" s="98" t="s">
        <v>1156</v>
      </c>
      <c r="H777" s="99">
        <v>3663</v>
      </c>
      <c r="I777" s="97">
        <v>3</v>
      </c>
      <c r="J777" s="102">
        <f>สกลนคร!F99</f>
        <v>371462.82</v>
      </c>
      <c r="K777" s="101">
        <f>สกลนคร!AI99</f>
        <v>399377.77</v>
      </c>
      <c r="L777" s="102">
        <f>สกลนคร!AJ99</f>
        <v>2410476.52</v>
      </c>
      <c r="M777" s="102">
        <f>สกลนคร!AK99</f>
        <v>1924175.49</v>
      </c>
      <c r="N777" s="98"/>
      <c r="O777" s="98"/>
      <c r="P777" s="98"/>
      <c r="Q777" s="90">
        <f t="shared" si="29"/>
        <v>486301.03</v>
      </c>
      <c r="R777" s="91">
        <f t="shared" si="30"/>
        <v>658.06074802074806</v>
      </c>
    </row>
    <row r="778" spans="1:18" ht="24.6" customHeight="1" x14ac:dyDescent="0.7">
      <c r="A778" s="97">
        <v>11</v>
      </c>
      <c r="B778" s="98" t="s">
        <v>47</v>
      </c>
      <c r="C778" s="98" t="s">
        <v>477</v>
      </c>
      <c r="D778" s="98" t="s">
        <v>110</v>
      </c>
      <c r="E778" s="98" t="s">
        <v>478</v>
      </c>
      <c r="F778" s="98" t="s">
        <v>166</v>
      </c>
      <c r="G778" s="98" t="s">
        <v>1157</v>
      </c>
      <c r="H778" s="99">
        <v>6722</v>
      </c>
      <c r="I778" s="97">
        <v>5</v>
      </c>
      <c r="J778" s="102">
        <f>สกลนคร!F100</f>
        <v>280877.98</v>
      </c>
      <c r="K778" s="101">
        <f>สกลนคร!AI100</f>
        <v>323094.67</v>
      </c>
      <c r="L778" s="102">
        <f>สกลนคร!AJ100</f>
        <v>4295624.9800000004</v>
      </c>
      <c r="M778" s="102">
        <f>สกลนคร!AK100</f>
        <v>4031213.6999999997</v>
      </c>
      <c r="N778" s="98"/>
      <c r="O778" s="98"/>
      <c r="P778" s="98"/>
      <c r="Q778" s="90">
        <f t="shared" si="29"/>
        <v>264411.28000000073</v>
      </c>
      <c r="R778" s="91">
        <f t="shared" si="30"/>
        <v>639.03971734602806</v>
      </c>
    </row>
    <row r="779" spans="1:18" ht="24.6" customHeight="1" x14ac:dyDescent="0.7">
      <c r="A779" s="97">
        <v>12</v>
      </c>
      <c r="B779" s="98" t="s">
        <v>47</v>
      </c>
      <c r="C779" s="98" t="s">
        <v>477</v>
      </c>
      <c r="D779" s="98" t="s">
        <v>110</v>
      </c>
      <c r="E779" s="98" t="s">
        <v>478</v>
      </c>
      <c r="F779" s="98" t="s">
        <v>166</v>
      </c>
      <c r="G779" s="98" t="s">
        <v>1158</v>
      </c>
      <c r="H779" s="99">
        <v>5057</v>
      </c>
      <c r="I779" s="97">
        <v>4</v>
      </c>
      <c r="J779" s="102">
        <f>สกลนคร!F101</f>
        <v>346391.4</v>
      </c>
      <c r="K779" s="101">
        <f>สกลนคร!AI101</f>
        <v>390122.96</v>
      </c>
      <c r="L779" s="102">
        <f>สกลนคร!AJ101</f>
        <v>4181892.95</v>
      </c>
      <c r="M779" s="102">
        <f>สกลนคร!AK101</f>
        <v>3429241.14</v>
      </c>
      <c r="N779" s="98"/>
      <c r="O779" s="98"/>
      <c r="P779" s="98"/>
      <c r="Q779" s="90">
        <f t="shared" si="29"/>
        <v>752651.81</v>
      </c>
      <c r="R779" s="91">
        <f t="shared" si="30"/>
        <v>826.95134467075343</v>
      </c>
    </row>
    <row r="780" spans="1:18" ht="24.6" customHeight="1" x14ac:dyDescent="0.7">
      <c r="A780" s="97">
        <v>13</v>
      </c>
      <c r="B780" s="98" t="s">
        <v>47</v>
      </c>
      <c r="C780" s="98" t="s">
        <v>477</v>
      </c>
      <c r="D780" s="98" t="s">
        <v>110</v>
      </c>
      <c r="E780" s="98" t="s">
        <v>478</v>
      </c>
      <c r="F780" s="98" t="s">
        <v>166</v>
      </c>
      <c r="G780" s="98" t="s">
        <v>1159</v>
      </c>
      <c r="H780" s="99">
        <v>3110</v>
      </c>
      <c r="I780" s="97">
        <v>3</v>
      </c>
      <c r="J780" s="102">
        <f>สกลนคร!F102</f>
        <v>245765.31</v>
      </c>
      <c r="K780" s="101">
        <f>สกลนคร!AI102</f>
        <v>273715.89</v>
      </c>
      <c r="L780" s="102">
        <f>สกลนคร!AJ102</f>
        <v>2539677.3600000003</v>
      </c>
      <c r="M780" s="102">
        <f>สกลนคร!AK102</f>
        <v>2022282.81</v>
      </c>
      <c r="N780" s="98"/>
      <c r="O780" s="98"/>
      <c r="P780" s="98"/>
      <c r="Q780" s="90">
        <f t="shared" si="29"/>
        <v>517394.55000000028</v>
      </c>
      <c r="R780" s="91">
        <f t="shared" si="30"/>
        <v>816.61651446945348</v>
      </c>
    </row>
    <row r="781" spans="1:18" ht="24.6" customHeight="1" x14ac:dyDescent="0.7">
      <c r="A781" s="97">
        <v>14</v>
      </c>
      <c r="B781" s="98" t="s">
        <v>47</v>
      </c>
      <c r="C781" s="98" t="s">
        <v>477</v>
      </c>
      <c r="D781" s="98" t="s">
        <v>110</v>
      </c>
      <c r="E781" s="98" t="s">
        <v>478</v>
      </c>
      <c r="F781" s="98" t="s">
        <v>166</v>
      </c>
      <c r="G781" s="98" t="s">
        <v>1160</v>
      </c>
      <c r="H781" s="99">
        <v>3446</v>
      </c>
      <c r="I781" s="97">
        <v>3</v>
      </c>
      <c r="J781" s="102">
        <f>สกลนคร!F103</f>
        <v>215559.62</v>
      </c>
      <c r="K781" s="101">
        <f>สกลนคร!AI103</f>
        <v>230886.88999999998</v>
      </c>
      <c r="L781" s="102">
        <f>สกลนคร!AJ103</f>
        <v>3297670.64</v>
      </c>
      <c r="M781" s="102">
        <f>สกลนคร!AK103</f>
        <v>3126178.97</v>
      </c>
      <c r="N781" s="98"/>
      <c r="O781" s="98"/>
      <c r="P781" s="98"/>
      <c r="Q781" s="90">
        <f t="shared" si="29"/>
        <v>171491.66999999993</v>
      </c>
      <c r="R781" s="91">
        <f t="shared" si="30"/>
        <v>956.95607661056306</v>
      </c>
    </row>
    <row r="782" spans="1:18" ht="24.6" customHeight="1" x14ac:dyDescent="0.7">
      <c r="A782" s="97">
        <v>15</v>
      </c>
      <c r="B782" s="98" t="s">
        <v>47</v>
      </c>
      <c r="C782" s="98" t="s">
        <v>477</v>
      </c>
      <c r="D782" s="98" t="s">
        <v>110</v>
      </c>
      <c r="E782" s="98" t="s">
        <v>478</v>
      </c>
      <c r="F782" s="98" t="s">
        <v>166</v>
      </c>
      <c r="G782" s="98" t="s">
        <v>1161</v>
      </c>
      <c r="H782" s="99">
        <v>4224</v>
      </c>
      <c r="I782" s="97">
        <v>3</v>
      </c>
      <c r="J782" s="102">
        <f>สกลนคร!F104</f>
        <v>114289.78</v>
      </c>
      <c r="K782" s="101">
        <f>สกลนคร!AI104</f>
        <v>186669.93</v>
      </c>
      <c r="L782" s="102">
        <f>สกลนคร!AJ104</f>
        <v>3301451.01</v>
      </c>
      <c r="M782" s="102">
        <f>สกลนคร!AK104</f>
        <v>2930961.65</v>
      </c>
      <c r="N782" s="98"/>
      <c r="O782" s="98"/>
      <c r="P782" s="98"/>
      <c r="Q782" s="90">
        <f t="shared" si="29"/>
        <v>370489.35999999987</v>
      </c>
      <c r="R782" s="91">
        <f t="shared" si="30"/>
        <v>781.5935156249999</v>
      </c>
    </row>
    <row r="783" spans="1:18" ht="24.6" customHeight="1" x14ac:dyDescent="0.7">
      <c r="A783" s="97">
        <v>16</v>
      </c>
      <c r="B783" s="98" t="s">
        <v>47</v>
      </c>
      <c r="C783" s="98" t="s">
        <v>477</v>
      </c>
      <c r="D783" s="98" t="s">
        <v>110</v>
      </c>
      <c r="E783" s="98" t="s">
        <v>478</v>
      </c>
      <c r="F783" s="98" t="s">
        <v>166</v>
      </c>
      <c r="G783" s="98" t="s">
        <v>1162</v>
      </c>
      <c r="H783" s="99">
        <v>4904</v>
      </c>
      <c r="I783" s="97">
        <v>4</v>
      </c>
      <c r="J783" s="102">
        <f>สกลนคร!F105</f>
        <v>159255.59</v>
      </c>
      <c r="K783" s="101">
        <f>สกลนคร!AI105</f>
        <v>90032</v>
      </c>
      <c r="L783" s="102">
        <f>สกลนคร!AJ105</f>
        <v>4211012.25</v>
      </c>
      <c r="M783" s="102">
        <f>สกลนคร!AK105</f>
        <v>3877035.8</v>
      </c>
      <c r="N783" s="98"/>
      <c r="O783" s="98"/>
      <c r="P783" s="98"/>
      <c r="Q783" s="90">
        <f t="shared" si="29"/>
        <v>333976.45000000019</v>
      </c>
      <c r="R783" s="91">
        <f t="shared" si="30"/>
        <v>858.6892842577488</v>
      </c>
    </row>
    <row r="784" spans="1:18" ht="24.6" customHeight="1" x14ac:dyDescent="0.7">
      <c r="A784" s="97">
        <v>17</v>
      </c>
      <c r="B784" s="98" t="s">
        <v>47</v>
      </c>
      <c r="C784" s="98" t="s">
        <v>477</v>
      </c>
      <c r="D784" s="98" t="s">
        <v>110</v>
      </c>
      <c r="E784" s="98" t="s">
        <v>478</v>
      </c>
      <c r="F784" s="98" t="s">
        <v>166</v>
      </c>
      <c r="G784" s="98" t="s">
        <v>1163</v>
      </c>
      <c r="H784" s="99">
        <v>4515</v>
      </c>
      <c r="I784" s="97">
        <v>4</v>
      </c>
      <c r="J784" s="102">
        <f>สกลนคร!F106</f>
        <v>508187.36</v>
      </c>
      <c r="K784" s="101">
        <f>สกลนคร!AI106</f>
        <v>578059.48</v>
      </c>
      <c r="L784" s="102">
        <f>สกลนคร!AJ106</f>
        <v>3682100.38</v>
      </c>
      <c r="M784" s="102">
        <f>สกลนคร!AK106</f>
        <v>3117683.68</v>
      </c>
      <c r="N784" s="98"/>
      <c r="O784" s="98"/>
      <c r="P784" s="98"/>
      <c r="Q784" s="90">
        <f t="shared" si="29"/>
        <v>564416.69999999972</v>
      </c>
      <c r="R784" s="91">
        <f t="shared" si="30"/>
        <v>815.52610852713178</v>
      </c>
    </row>
    <row r="785" spans="1:18" ht="24.6" customHeight="1" x14ac:dyDescent="0.7">
      <c r="A785" s="97">
        <v>18</v>
      </c>
      <c r="B785" s="98" t="s">
        <v>47</v>
      </c>
      <c r="C785" s="98" t="s">
        <v>477</v>
      </c>
      <c r="D785" s="98" t="s">
        <v>110</v>
      </c>
      <c r="E785" s="98" t="s">
        <v>478</v>
      </c>
      <c r="F785" s="98" t="s">
        <v>166</v>
      </c>
      <c r="G785" s="98" t="s">
        <v>1164</v>
      </c>
      <c r="H785" s="99">
        <v>2847</v>
      </c>
      <c r="I785" s="97">
        <v>2</v>
      </c>
      <c r="J785" s="102">
        <f>สกลนคร!F107</f>
        <v>302538.8</v>
      </c>
      <c r="K785" s="101">
        <f>สกลนคร!AI107</f>
        <v>330559.44999999995</v>
      </c>
      <c r="L785" s="102">
        <f>สกลนคร!AJ107</f>
        <v>2857922.77</v>
      </c>
      <c r="M785" s="102">
        <f>สกลนคร!AK107</f>
        <v>2433312.36</v>
      </c>
      <c r="N785" s="98"/>
      <c r="O785" s="98"/>
      <c r="P785" s="98"/>
      <c r="Q785" s="90">
        <f t="shared" si="29"/>
        <v>424610.41000000015</v>
      </c>
      <c r="R785" s="91">
        <f t="shared" si="30"/>
        <v>1003.8365893923428</v>
      </c>
    </row>
    <row r="786" spans="1:18" ht="24.6" customHeight="1" x14ac:dyDescent="0.7">
      <c r="A786" s="97">
        <v>19</v>
      </c>
      <c r="B786" s="98" t="s">
        <v>47</v>
      </c>
      <c r="C786" s="98" t="s">
        <v>477</v>
      </c>
      <c r="D786" s="98" t="s">
        <v>110</v>
      </c>
      <c r="E786" s="98" t="s">
        <v>478</v>
      </c>
      <c r="F786" s="98" t="s">
        <v>166</v>
      </c>
      <c r="G786" s="98" t="s">
        <v>1165</v>
      </c>
      <c r="H786" s="99">
        <v>3128</v>
      </c>
      <c r="I786" s="97">
        <v>3</v>
      </c>
      <c r="J786" s="102">
        <f>สกลนคร!F108</f>
        <v>411084.6</v>
      </c>
      <c r="K786" s="101">
        <f>สกลนคร!AI108</f>
        <v>440323.41</v>
      </c>
      <c r="L786" s="102">
        <f>สกลนคร!AJ108</f>
        <v>2404354.17</v>
      </c>
      <c r="M786" s="102">
        <f>สกลนคร!AK108</f>
        <v>1983017.1099999999</v>
      </c>
      <c r="N786" s="98"/>
      <c r="O786" s="98"/>
      <c r="P786" s="98"/>
      <c r="Q786" s="90">
        <f t="shared" si="29"/>
        <v>421337.06000000006</v>
      </c>
      <c r="R786" s="91">
        <f t="shared" si="30"/>
        <v>768.65542519181588</v>
      </c>
    </row>
    <row r="787" spans="1:18" s="109" customFormat="1" ht="24.6" customHeight="1" x14ac:dyDescent="0.7">
      <c r="A787" s="103">
        <v>8</v>
      </c>
      <c r="B787" s="104" t="s">
        <v>47</v>
      </c>
      <c r="C787" s="104"/>
      <c r="D787" s="104"/>
      <c r="E787" s="104" t="s">
        <v>63</v>
      </c>
      <c r="F787" s="104"/>
      <c r="G787" s="104" t="s">
        <v>480</v>
      </c>
      <c r="H787" s="110">
        <f>SUM(H769:H786)</f>
        <v>77688</v>
      </c>
      <c r="I787" s="103"/>
      <c r="J787" s="106">
        <f>SUM(J768:J786)</f>
        <v>6355868.21</v>
      </c>
      <c r="K787" s="106">
        <f>SUM(K768:K786)</f>
        <v>7014370.5300000003</v>
      </c>
      <c r="L787" s="106">
        <f>SUM(L768:L786)</f>
        <v>63032134.230000012</v>
      </c>
      <c r="M787" s="106">
        <f>SUM(M768:M786)</f>
        <v>54057095.819999993</v>
      </c>
      <c r="N787" s="104">
        <v>18</v>
      </c>
      <c r="O787" s="104">
        <v>18</v>
      </c>
      <c r="P787" s="104">
        <f>N787-O787</f>
        <v>0</v>
      </c>
      <c r="Q787" s="107">
        <f t="shared" si="29"/>
        <v>8975038.4100000188</v>
      </c>
      <c r="R787" s="108">
        <f>L787/H787</f>
        <v>811.34968373493996</v>
      </c>
    </row>
    <row r="788" spans="1:18" ht="24.6" customHeight="1" x14ac:dyDescent="0.7">
      <c r="A788" s="97">
        <v>1</v>
      </c>
      <c r="B788" s="98" t="s">
        <v>47</v>
      </c>
      <c r="C788" s="98" t="s">
        <v>481</v>
      </c>
      <c r="D788" s="98" t="s">
        <v>115</v>
      </c>
      <c r="E788" s="98" t="s">
        <v>482</v>
      </c>
      <c r="F788" s="98" t="s">
        <v>196</v>
      </c>
      <c r="G788" s="98" t="s">
        <v>483</v>
      </c>
      <c r="H788" s="99"/>
      <c r="I788" s="97"/>
      <c r="J788" s="100"/>
      <c r="K788" s="101"/>
      <c r="L788" s="102"/>
      <c r="M788" s="102"/>
      <c r="N788" s="98"/>
      <c r="O788" s="98"/>
      <c r="P788" s="98"/>
    </row>
    <row r="789" spans="1:18" ht="24.6" customHeight="1" x14ac:dyDescent="0.7">
      <c r="A789" s="97">
        <v>2</v>
      </c>
      <c r="B789" s="98" t="s">
        <v>47</v>
      </c>
      <c r="C789" s="98" t="s">
        <v>481</v>
      </c>
      <c r="D789" s="98" t="s">
        <v>115</v>
      </c>
      <c r="E789" s="98" t="s">
        <v>482</v>
      </c>
      <c r="F789" s="98" t="s">
        <v>166</v>
      </c>
      <c r="G789" s="98" t="s">
        <v>1166</v>
      </c>
      <c r="H789" s="99">
        <v>2701</v>
      </c>
      <c r="I789" s="97">
        <v>2</v>
      </c>
      <c r="J789" s="102">
        <f>สกลนคร!F109</f>
        <v>532013.76</v>
      </c>
      <c r="K789" s="101">
        <f>สกลนคร!AI109</f>
        <v>639901.76</v>
      </c>
      <c r="L789" s="102">
        <f>สกลนคร!AJ109</f>
        <v>2229875.98</v>
      </c>
      <c r="M789" s="102">
        <f>สกลนคร!AK109</f>
        <v>1640961.1199999999</v>
      </c>
      <c r="N789" s="98"/>
      <c r="O789" s="98"/>
      <c r="P789" s="98"/>
      <c r="Q789" s="90">
        <f t="shared" si="29"/>
        <v>588914.8600000001</v>
      </c>
      <c r="R789" s="91">
        <f t="shared" si="30"/>
        <v>825.57422436134766</v>
      </c>
    </row>
    <row r="790" spans="1:18" ht="24.6" customHeight="1" x14ac:dyDescent="0.7">
      <c r="A790" s="97">
        <v>3</v>
      </c>
      <c r="B790" s="98" t="s">
        <v>47</v>
      </c>
      <c r="C790" s="98" t="s">
        <v>481</v>
      </c>
      <c r="D790" s="98" t="s">
        <v>115</v>
      </c>
      <c r="E790" s="98" t="s">
        <v>482</v>
      </c>
      <c r="F790" s="98" t="s">
        <v>166</v>
      </c>
      <c r="G790" s="98" t="s">
        <v>1167</v>
      </c>
      <c r="H790" s="99">
        <v>3810</v>
      </c>
      <c r="I790" s="97">
        <v>3</v>
      </c>
      <c r="J790" s="102">
        <f>สกลนคร!F110</f>
        <v>681456.08</v>
      </c>
      <c r="K790" s="101">
        <f>สกลนคร!AI110</f>
        <v>706110.65999999992</v>
      </c>
      <c r="L790" s="102">
        <f>สกลนคร!AJ110</f>
        <v>4135515.54</v>
      </c>
      <c r="M790" s="102">
        <f>สกลนคร!AK110</f>
        <v>3450993.91</v>
      </c>
      <c r="N790" s="98"/>
      <c r="O790" s="98"/>
      <c r="P790" s="98"/>
      <c r="Q790" s="90">
        <f t="shared" si="29"/>
        <v>684521.62999999989</v>
      </c>
      <c r="R790" s="91">
        <f t="shared" si="30"/>
        <v>1085.4371496062993</v>
      </c>
    </row>
    <row r="791" spans="1:18" ht="24.6" customHeight="1" x14ac:dyDescent="0.7">
      <c r="A791" s="97">
        <v>4</v>
      </c>
      <c r="B791" s="98" t="s">
        <v>47</v>
      </c>
      <c r="C791" s="98" t="s">
        <v>481</v>
      </c>
      <c r="D791" s="98" t="s">
        <v>115</v>
      </c>
      <c r="E791" s="98" t="s">
        <v>482</v>
      </c>
      <c r="F791" s="98" t="s">
        <v>166</v>
      </c>
      <c r="G791" s="98" t="s">
        <v>1168</v>
      </c>
      <c r="H791" s="99">
        <v>4374</v>
      </c>
      <c r="I791" s="97">
        <v>3</v>
      </c>
      <c r="J791" s="102">
        <f>สกลนคร!F111</f>
        <v>780091.5</v>
      </c>
      <c r="K791" s="101">
        <f>สกลนคร!AI111</f>
        <v>807833.98</v>
      </c>
      <c r="L791" s="102">
        <f>สกลนคร!AJ111</f>
        <v>3914624.0100000002</v>
      </c>
      <c r="M791" s="102">
        <f>สกลนคร!AK111</f>
        <v>2962790.28</v>
      </c>
      <c r="N791" s="98"/>
      <c r="O791" s="98"/>
      <c r="P791" s="98"/>
      <c r="Q791" s="90">
        <f t="shared" si="29"/>
        <v>951833.73000000045</v>
      </c>
      <c r="R791" s="91">
        <f t="shared" si="30"/>
        <v>894.97576817558308</v>
      </c>
    </row>
    <row r="792" spans="1:18" ht="24.6" customHeight="1" x14ac:dyDescent="0.7">
      <c r="A792" s="97">
        <v>5</v>
      </c>
      <c r="B792" s="98" t="s">
        <v>47</v>
      </c>
      <c r="C792" s="98" t="s">
        <v>481</v>
      </c>
      <c r="D792" s="98" t="s">
        <v>115</v>
      </c>
      <c r="E792" s="98" t="s">
        <v>482</v>
      </c>
      <c r="F792" s="98" t="s">
        <v>166</v>
      </c>
      <c r="G792" s="98" t="s">
        <v>1169</v>
      </c>
      <c r="H792" s="99">
        <v>2034</v>
      </c>
      <c r="I792" s="97">
        <v>2</v>
      </c>
      <c r="J792" s="102">
        <f>สกลนคร!F112</f>
        <v>388321</v>
      </c>
      <c r="K792" s="101">
        <f>สกลนคร!AI112</f>
        <v>412500.54</v>
      </c>
      <c r="L792" s="102">
        <f>สกลนคร!AJ112</f>
        <v>3248666.8</v>
      </c>
      <c r="M792" s="102">
        <f>สกลนคร!AK112</f>
        <v>2570544.2599999998</v>
      </c>
      <c r="N792" s="98"/>
      <c r="O792" s="98"/>
      <c r="P792" s="98"/>
      <c r="Q792" s="90">
        <f t="shared" si="29"/>
        <v>678122.54</v>
      </c>
      <c r="R792" s="91">
        <f t="shared" si="30"/>
        <v>1597.1813176007865</v>
      </c>
    </row>
    <row r="793" spans="1:18" ht="24.6" customHeight="1" x14ac:dyDescent="0.7">
      <c r="A793" s="97">
        <v>6</v>
      </c>
      <c r="B793" s="98" t="s">
        <v>47</v>
      </c>
      <c r="C793" s="98" t="s">
        <v>481</v>
      </c>
      <c r="D793" s="98" t="s">
        <v>115</v>
      </c>
      <c r="E793" s="98" t="s">
        <v>482</v>
      </c>
      <c r="F793" s="98" t="s">
        <v>166</v>
      </c>
      <c r="G793" s="98" t="s">
        <v>1170</v>
      </c>
      <c r="H793" s="99">
        <v>4151</v>
      </c>
      <c r="I793" s="97">
        <v>3</v>
      </c>
      <c r="J793" s="102">
        <f>สกลนคร!F113</f>
        <v>495199.75</v>
      </c>
      <c r="K793" s="101">
        <f>สกลนคร!AI113</f>
        <v>506491.81</v>
      </c>
      <c r="L793" s="102">
        <f>สกลนคร!AJ113</f>
        <v>4731011.29</v>
      </c>
      <c r="M793" s="102">
        <f>สกลนคร!AK113</f>
        <v>3836122.13</v>
      </c>
      <c r="N793" s="98"/>
      <c r="O793" s="98"/>
      <c r="P793" s="98"/>
      <c r="Q793" s="90">
        <f t="shared" si="29"/>
        <v>894889.16000000015</v>
      </c>
      <c r="R793" s="91">
        <f t="shared" si="30"/>
        <v>1139.7280872079018</v>
      </c>
    </row>
    <row r="794" spans="1:18" ht="24.6" customHeight="1" x14ac:dyDescent="0.7">
      <c r="A794" s="97">
        <v>7</v>
      </c>
      <c r="B794" s="98" t="s">
        <v>47</v>
      </c>
      <c r="C794" s="98" t="s">
        <v>481</v>
      </c>
      <c r="D794" s="98" t="s">
        <v>115</v>
      </c>
      <c r="E794" s="98" t="s">
        <v>482</v>
      </c>
      <c r="F794" s="98" t="s">
        <v>166</v>
      </c>
      <c r="G794" s="98" t="s">
        <v>1171</v>
      </c>
      <c r="H794" s="99">
        <v>2924</v>
      </c>
      <c r="I794" s="97">
        <v>2</v>
      </c>
      <c r="J794" s="102">
        <f>สกลนคร!F114</f>
        <v>827040.24</v>
      </c>
      <c r="K794" s="101">
        <f>สกลนคร!AI114</f>
        <v>862868.9</v>
      </c>
      <c r="L794" s="102">
        <f>สกลนคร!AJ114</f>
        <v>3365916.11</v>
      </c>
      <c r="M794" s="102">
        <f>สกลนคร!AK114</f>
        <v>2600030.61</v>
      </c>
      <c r="N794" s="98"/>
      <c r="O794" s="98"/>
      <c r="P794" s="98"/>
      <c r="Q794" s="90">
        <f t="shared" si="29"/>
        <v>765885.5</v>
      </c>
      <c r="R794" s="91">
        <f t="shared" si="30"/>
        <v>1151.1341005471957</v>
      </c>
    </row>
    <row r="795" spans="1:18" s="109" customFormat="1" ht="24.6" customHeight="1" x14ac:dyDescent="0.7">
      <c r="A795" s="103">
        <v>9</v>
      </c>
      <c r="B795" s="104" t="s">
        <v>47</v>
      </c>
      <c r="C795" s="104"/>
      <c r="D795" s="104"/>
      <c r="E795" s="104" t="s">
        <v>63</v>
      </c>
      <c r="F795" s="104"/>
      <c r="G795" s="104" t="s">
        <v>484</v>
      </c>
      <c r="H795" s="110">
        <f>SUM(H789:H794)</f>
        <v>19994</v>
      </c>
      <c r="I795" s="103"/>
      <c r="J795" s="106">
        <f>SUM(J788:J794)</f>
        <v>3704122.33</v>
      </c>
      <c r="K795" s="106">
        <f>SUM(K788:K794)</f>
        <v>3935707.65</v>
      </c>
      <c r="L795" s="106">
        <f>SUM(L788:L794)</f>
        <v>21625609.729999997</v>
      </c>
      <c r="M795" s="106">
        <f>SUM(M788:M794)</f>
        <v>17061442.309999999</v>
      </c>
      <c r="N795" s="104">
        <v>6</v>
      </c>
      <c r="O795" s="104">
        <v>6</v>
      </c>
      <c r="P795" s="104">
        <f>N795-O795</f>
        <v>0</v>
      </c>
      <c r="Q795" s="107">
        <f t="shared" si="29"/>
        <v>4564167.4199999981</v>
      </c>
      <c r="R795" s="108">
        <f>L795/H795</f>
        <v>1081.604967990397</v>
      </c>
    </row>
    <row r="796" spans="1:18" ht="24.6" customHeight="1" x14ac:dyDescent="0.7">
      <c r="A796" s="97">
        <v>1</v>
      </c>
      <c r="B796" s="98" t="s">
        <v>47</v>
      </c>
      <c r="C796" s="98" t="s">
        <v>485</v>
      </c>
      <c r="D796" s="98" t="s">
        <v>120</v>
      </c>
      <c r="E796" s="98" t="s">
        <v>486</v>
      </c>
      <c r="F796" s="98" t="s">
        <v>196</v>
      </c>
      <c r="G796" s="98" t="s">
        <v>487</v>
      </c>
      <c r="H796" s="99"/>
      <c r="I796" s="97"/>
      <c r="J796" s="100"/>
      <c r="K796" s="101"/>
      <c r="L796" s="102"/>
      <c r="M796" s="102"/>
      <c r="N796" s="98"/>
      <c r="O796" s="98"/>
      <c r="P796" s="98"/>
    </row>
    <row r="797" spans="1:18" ht="24.6" customHeight="1" x14ac:dyDescent="0.7">
      <c r="A797" s="97">
        <v>2</v>
      </c>
      <c r="B797" s="98" t="s">
        <v>47</v>
      </c>
      <c r="C797" s="98" t="s">
        <v>485</v>
      </c>
      <c r="D797" s="98" t="s">
        <v>120</v>
      </c>
      <c r="E797" s="98" t="s">
        <v>486</v>
      </c>
      <c r="F797" s="98" t="s">
        <v>166</v>
      </c>
      <c r="G797" s="98" t="s">
        <v>1172</v>
      </c>
      <c r="H797" s="99">
        <v>4406</v>
      </c>
      <c r="I797" s="97">
        <v>3</v>
      </c>
      <c r="J797" s="102">
        <f>สกลนคร!F115</f>
        <v>688465.37</v>
      </c>
      <c r="K797" s="101">
        <f>สกลนคร!AI115</f>
        <v>720083.1</v>
      </c>
      <c r="L797" s="102">
        <f>สกลนคร!AJ115</f>
        <v>4244395.9399999995</v>
      </c>
      <c r="M797" s="102">
        <f>สกลนคร!AK115</f>
        <v>3815523.58</v>
      </c>
      <c r="N797" s="98"/>
      <c r="O797" s="98"/>
      <c r="P797" s="98"/>
      <c r="Q797" s="90">
        <f t="shared" si="29"/>
        <v>428872.3599999994</v>
      </c>
      <c r="R797" s="91">
        <f t="shared" si="30"/>
        <v>963.32182024512019</v>
      </c>
    </row>
    <row r="798" spans="1:18" ht="24.6" customHeight="1" x14ac:dyDescent="0.7">
      <c r="A798" s="97">
        <v>3</v>
      </c>
      <c r="B798" s="98" t="s">
        <v>47</v>
      </c>
      <c r="C798" s="98" t="s">
        <v>485</v>
      </c>
      <c r="D798" s="98" t="s">
        <v>120</v>
      </c>
      <c r="E798" s="98" t="s">
        <v>486</v>
      </c>
      <c r="F798" s="98" t="s">
        <v>166</v>
      </c>
      <c r="G798" s="98" t="s">
        <v>1173</v>
      </c>
      <c r="H798" s="99">
        <v>5269</v>
      </c>
      <c r="I798" s="97">
        <v>4</v>
      </c>
      <c r="J798" s="102">
        <f>สกลนคร!F116</f>
        <v>838446.68</v>
      </c>
      <c r="K798" s="101">
        <f>สกลนคร!AI116</f>
        <v>882585.24</v>
      </c>
      <c r="L798" s="102">
        <f>สกลนคร!AJ116</f>
        <v>4574755.7300000004</v>
      </c>
      <c r="M798" s="102">
        <f>สกลนคร!AK116</f>
        <v>3678366.2699999996</v>
      </c>
      <c r="N798" s="98"/>
      <c r="O798" s="98"/>
      <c r="P798" s="98"/>
      <c r="Q798" s="90">
        <f t="shared" si="29"/>
        <v>896389.46000000089</v>
      </c>
      <c r="R798" s="91">
        <f t="shared" si="30"/>
        <v>868.23984247485305</v>
      </c>
    </row>
    <row r="799" spans="1:18" ht="24.6" customHeight="1" x14ac:dyDescent="0.7">
      <c r="A799" s="97">
        <v>4</v>
      </c>
      <c r="B799" s="98" t="s">
        <v>47</v>
      </c>
      <c r="C799" s="98" t="s">
        <v>485</v>
      </c>
      <c r="D799" s="98" t="s">
        <v>120</v>
      </c>
      <c r="E799" s="98" t="s">
        <v>486</v>
      </c>
      <c r="F799" s="98" t="s">
        <v>166</v>
      </c>
      <c r="G799" s="98" t="s">
        <v>1174</v>
      </c>
      <c r="H799" s="99">
        <v>5210</v>
      </c>
      <c r="I799" s="97">
        <v>4</v>
      </c>
      <c r="J799" s="102">
        <f>สกลนคร!F117</f>
        <v>529187.18000000005</v>
      </c>
      <c r="K799" s="101">
        <f>สกลนคร!AI117</f>
        <v>610393.31000000006</v>
      </c>
      <c r="L799" s="102">
        <f>สกลนคร!AJ117</f>
        <v>5156825.51</v>
      </c>
      <c r="M799" s="102">
        <f>สกลนคร!AK117</f>
        <v>4886880.82</v>
      </c>
      <c r="N799" s="98"/>
      <c r="O799" s="98"/>
      <c r="P799" s="98"/>
      <c r="Q799" s="90">
        <f t="shared" si="29"/>
        <v>269944.68999999948</v>
      </c>
      <c r="R799" s="91">
        <f t="shared" si="30"/>
        <v>989.79376391554695</v>
      </c>
    </row>
    <row r="800" spans="1:18" ht="24.6" customHeight="1" x14ac:dyDescent="0.7">
      <c r="A800" s="97">
        <v>5</v>
      </c>
      <c r="B800" s="98" t="s">
        <v>47</v>
      </c>
      <c r="C800" s="98" t="s">
        <v>485</v>
      </c>
      <c r="D800" s="98" t="s">
        <v>120</v>
      </c>
      <c r="E800" s="98" t="s">
        <v>486</v>
      </c>
      <c r="F800" s="98" t="s">
        <v>166</v>
      </c>
      <c r="G800" s="98" t="s">
        <v>1175</v>
      </c>
      <c r="H800" s="99">
        <v>3196</v>
      </c>
      <c r="I800" s="97">
        <v>3</v>
      </c>
      <c r="J800" s="102">
        <f>สกลนคร!F118</f>
        <v>458006.51</v>
      </c>
      <c r="K800" s="101">
        <f>สกลนคร!AI118</f>
        <v>489547.41000000003</v>
      </c>
      <c r="L800" s="102">
        <f>สกลนคร!AJ118</f>
        <v>2494494.7400000002</v>
      </c>
      <c r="M800" s="102">
        <f>สกลนคร!AK118</f>
        <v>2170252.37</v>
      </c>
      <c r="N800" s="98"/>
      <c r="O800" s="98"/>
      <c r="P800" s="98"/>
      <c r="Q800" s="90">
        <f t="shared" si="29"/>
        <v>324242.37000000011</v>
      </c>
      <c r="R800" s="91">
        <f t="shared" si="30"/>
        <v>780.50523779724665</v>
      </c>
    </row>
    <row r="801" spans="1:18" ht="24.6" customHeight="1" x14ac:dyDescent="0.7">
      <c r="A801" s="97">
        <v>6</v>
      </c>
      <c r="B801" s="98" t="s">
        <v>47</v>
      </c>
      <c r="C801" s="98" t="s">
        <v>485</v>
      </c>
      <c r="D801" s="98" t="s">
        <v>120</v>
      </c>
      <c r="E801" s="98" t="s">
        <v>486</v>
      </c>
      <c r="F801" s="98" t="s">
        <v>166</v>
      </c>
      <c r="G801" s="98" t="s">
        <v>1176</v>
      </c>
      <c r="H801" s="99">
        <v>5548</v>
      </c>
      <c r="I801" s="97">
        <v>4</v>
      </c>
      <c r="J801" s="102">
        <f>สกลนคร!F119</f>
        <v>548169.42000000004</v>
      </c>
      <c r="K801" s="101">
        <f>สกลนคร!AI119</f>
        <v>577773.18000000005</v>
      </c>
      <c r="L801" s="102">
        <f>สกลนคร!AJ119</f>
        <v>4680520.55</v>
      </c>
      <c r="M801" s="102">
        <f>สกลนคร!AK119</f>
        <v>3880120.99</v>
      </c>
      <c r="N801" s="98"/>
      <c r="O801" s="98"/>
      <c r="P801" s="98"/>
      <c r="Q801" s="90">
        <f t="shared" si="29"/>
        <v>800399.55999999959</v>
      </c>
      <c r="R801" s="91">
        <f t="shared" si="30"/>
        <v>843.64105082912761</v>
      </c>
    </row>
    <row r="802" spans="1:18" ht="24.6" customHeight="1" x14ac:dyDescent="0.7">
      <c r="A802" s="97">
        <v>7</v>
      </c>
      <c r="B802" s="98" t="s">
        <v>47</v>
      </c>
      <c r="C802" s="98" t="s">
        <v>485</v>
      </c>
      <c r="D802" s="98" t="s">
        <v>120</v>
      </c>
      <c r="E802" s="98" t="s">
        <v>486</v>
      </c>
      <c r="F802" s="98" t="s">
        <v>166</v>
      </c>
      <c r="G802" s="98" t="s">
        <v>1177</v>
      </c>
      <c r="H802" s="99">
        <v>4195</v>
      </c>
      <c r="I802" s="97">
        <v>3</v>
      </c>
      <c r="J802" s="102">
        <f>สกลนคร!F120</f>
        <v>961251.02</v>
      </c>
      <c r="K802" s="101">
        <f>สกลนคร!AI120</f>
        <v>981340.74</v>
      </c>
      <c r="L802" s="102">
        <f>สกลนคร!AJ120</f>
        <v>3081247.92</v>
      </c>
      <c r="M802" s="102">
        <f>สกลนคร!AK120</f>
        <v>2649772.1400000006</v>
      </c>
      <c r="N802" s="98"/>
      <c r="O802" s="98"/>
      <c r="P802" s="98"/>
      <c r="Q802" s="90">
        <f t="shared" si="29"/>
        <v>431475.77999999933</v>
      </c>
      <c r="R802" s="91">
        <f t="shared" si="30"/>
        <v>734.50486769964243</v>
      </c>
    </row>
    <row r="803" spans="1:18" ht="24.6" customHeight="1" x14ac:dyDescent="0.7">
      <c r="A803" s="97">
        <v>8</v>
      </c>
      <c r="B803" s="98" t="s">
        <v>47</v>
      </c>
      <c r="C803" s="98" t="s">
        <v>485</v>
      </c>
      <c r="D803" s="98" t="s">
        <v>120</v>
      </c>
      <c r="E803" s="98" t="s">
        <v>486</v>
      </c>
      <c r="F803" s="98" t="s">
        <v>166</v>
      </c>
      <c r="G803" s="98" t="s">
        <v>1178</v>
      </c>
      <c r="H803" s="99">
        <v>6960</v>
      </c>
      <c r="I803" s="97">
        <v>5</v>
      </c>
      <c r="J803" s="102">
        <f>สกลนคร!F121</f>
        <v>891460.38</v>
      </c>
      <c r="K803" s="101">
        <f>สกลนคร!AI121</f>
        <v>924609.16</v>
      </c>
      <c r="L803" s="102">
        <f>สกลนคร!AJ121</f>
        <v>5242772.63</v>
      </c>
      <c r="M803" s="102">
        <f>สกลนคร!AK121</f>
        <v>4345845.21</v>
      </c>
      <c r="N803" s="98"/>
      <c r="O803" s="98"/>
      <c r="P803" s="98"/>
      <c r="Q803" s="90">
        <f t="shared" si="29"/>
        <v>896927.41999999993</v>
      </c>
      <c r="R803" s="91">
        <f t="shared" si="30"/>
        <v>753.27192959770116</v>
      </c>
    </row>
    <row r="804" spans="1:18" ht="24.6" customHeight="1" x14ac:dyDescent="0.7">
      <c r="A804" s="97">
        <v>9</v>
      </c>
      <c r="B804" s="98" t="s">
        <v>47</v>
      </c>
      <c r="C804" s="98" t="s">
        <v>485</v>
      </c>
      <c r="D804" s="98" t="s">
        <v>120</v>
      </c>
      <c r="E804" s="98" t="s">
        <v>486</v>
      </c>
      <c r="F804" s="98" t="s">
        <v>166</v>
      </c>
      <c r="G804" s="98" t="s">
        <v>1179</v>
      </c>
      <c r="H804" s="99">
        <v>4243</v>
      </c>
      <c r="I804" s="97">
        <v>3</v>
      </c>
      <c r="J804" s="102">
        <f>สกลนคร!F122</f>
        <v>1305606.52</v>
      </c>
      <c r="K804" s="101">
        <f>สกลนคร!AI122</f>
        <v>1347093.69</v>
      </c>
      <c r="L804" s="102">
        <f>สกลนคร!AJ122</f>
        <v>3909948.1799999997</v>
      </c>
      <c r="M804" s="102">
        <f>สกลนคร!AK122</f>
        <v>3078992.44</v>
      </c>
      <c r="N804" s="98"/>
      <c r="O804" s="98"/>
      <c r="P804" s="98"/>
      <c r="Q804" s="90">
        <f t="shared" si="29"/>
        <v>830955.73999999976</v>
      </c>
      <c r="R804" s="91">
        <f t="shared" si="30"/>
        <v>921.50558095687006</v>
      </c>
    </row>
    <row r="805" spans="1:18" ht="24.6" customHeight="1" x14ac:dyDescent="0.7">
      <c r="A805" s="97">
        <v>10</v>
      </c>
      <c r="B805" s="98" t="s">
        <v>47</v>
      </c>
      <c r="C805" s="98" t="s">
        <v>485</v>
      </c>
      <c r="D805" s="98" t="s">
        <v>120</v>
      </c>
      <c r="E805" s="98" t="s">
        <v>486</v>
      </c>
      <c r="F805" s="98" t="s">
        <v>166</v>
      </c>
      <c r="G805" s="98" t="s">
        <v>1180</v>
      </c>
      <c r="H805" s="99">
        <v>2996</v>
      </c>
      <c r="I805" s="97">
        <v>2</v>
      </c>
      <c r="J805" s="102">
        <f>สกลนคร!F123</f>
        <v>886511.11</v>
      </c>
      <c r="K805" s="101">
        <f>สกลนคร!AI123</f>
        <v>923211.53</v>
      </c>
      <c r="L805" s="102">
        <f>สกลนคร!AJ123</f>
        <v>3074588.0300000003</v>
      </c>
      <c r="M805" s="102">
        <f>สกลนคร!AK123</f>
        <v>2464545.5699999998</v>
      </c>
      <c r="N805" s="98"/>
      <c r="O805" s="98"/>
      <c r="P805" s="98"/>
      <c r="Q805" s="90">
        <f t="shared" si="29"/>
        <v>610042.46000000043</v>
      </c>
      <c r="R805" s="91">
        <f t="shared" si="30"/>
        <v>1026.2309846461951</v>
      </c>
    </row>
    <row r="806" spans="1:18" ht="24.6" customHeight="1" x14ac:dyDescent="0.7">
      <c r="A806" s="97">
        <v>11</v>
      </c>
      <c r="B806" s="98" t="s">
        <v>47</v>
      </c>
      <c r="C806" s="98" t="s">
        <v>485</v>
      </c>
      <c r="D806" s="98" t="s">
        <v>120</v>
      </c>
      <c r="E806" s="98" t="s">
        <v>486</v>
      </c>
      <c r="F806" s="98" t="s">
        <v>166</v>
      </c>
      <c r="G806" s="98" t="s">
        <v>1181</v>
      </c>
      <c r="H806" s="99">
        <v>3425</v>
      </c>
      <c r="I806" s="97">
        <v>3</v>
      </c>
      <c r="J806" s="102">
        <f>สกลนคร!F124</f>
        <v>724268.31</v>
      </c>
      <c r="K806" s="101">
        <f>สกลนคร!AI124</f>
        <v>756435.9</v>
      </c>
      <c r="L806" s="102">
        <f>สกลนคร!AJ124</f>
        <v>2989289.28</v>
      </c>
      <c r="M806" s="102">
        <f>สกลนคร!AK124</f>
        <v>2559165.63</v>
      </c>
      <c r="N806" s="98"/>
      <c r="O806" s="98"/>
      <c r="P806" s="98"/>
      <c r="Q806" s="90">
        <f t="shared" si="29"/>
        <v>430123.64999999991</v>
      </c>
      <c r="R806" s="91">
        <f t="shared" si="30"/>
        <v>872.78519124087586</v>
      </c>
    </row>
    <row r="807" spans="1:18" s="109" customFormat="1" ht="24.6" customHeight="1" x14ac:dyDescent="0.7">
      <c r="A807" s="103">
        <v>10</v>
      </c>
      <c r="B807" s="104" t="s">
        <v>47</v>
      </c>
      <c r="C807" s="104"/>
      <c r="D807" s="104"/>
      <c r="E807" s="104" t="s">
        <v>63</v>
      </c>
      <c r="F807" s="104"/>
      <c r="G807" s="104" t="s">
        <v>488</v>
      </c>
      <c r="H807" s="110">
        <f>SUM(H796:H806)</f>
        <v>45448</v>
      </c>
      <c r="I807" s="103"/>
      <c r="J807" s="106">
        <f>SUM(J796:J806)</f>
        <v>7831372.5</v>
      </c>
      <c r="K807" s="106">
        <f>SUM(K796:K806)</f>
        <v>8213073.2600000007</v>
      </c>
      <c r="L807" s="106">
        <f>SUM(L796:L806)</f>
        <v>39448838.509999998</v>
      </c>
      <c r="M807" s="106">
        <f>SUM(M796:M806)</f>
        <v>33529465.020000003</v>
      </c>
      <c r="N807" s="104">
        <v>10</v>
      </c>
      <c r="O807" s="104">
        <v>10</v>
      </c>
      <c r="P807" s="104">
        <f>N807-O807</f>
        <v>0</v>
      </c>
      <c r="Q807" s="107">
        <f t="shared" si="29"/>
        <v>5919373.4899999946</v>
      </c>
      <c r="R807" s="108">
        <f>L807/H807</f>
        <v>867.99943913923596</v>
      </c>
    </row>
    <row r="808" spans="1:18" ht="24.6" customHeight="1" x14ac:dyDescent="0.7">
      <c r="A808" s="97">
        <v>1</v>
      </c>
      <c r="B808" s="98" t="s">
        <v>47</v>
      </c>
      <c r="C808" s="98" t="s">
        <v>489</v>
      </c>
      <c r="D808" s="98" t="s">
        <v>124</v>
      </c>
      <c r="E808" s="98" t="s">
        <v>490</v>
      </c>
      <c r="F808" s="98" t="s">
        <v>196</v>
      </c>
      <c r="G808" s="98" t="s">
        <v>491</v>
      </c>
      <c r="H808" s="99"/>
      <c r="I808" s="97"/>
      <c r="J808" s="100"/>
      <c r="K808" s="101"/>
      <c r="L808" s="102"/>
      <c r="M808" s="102"/>
      <c r="N808" s="98"/>
      <c r="O808" s="98"/>
      <c r="P808" s="98"/>
    </row>
    <row r="809" spans="1:18" ht="24.6" customHeight="1" x14ac:dyDescent="0.7">
      <c r="A809" s="97">
        <v>2</v>
      </c>
      <c r="B809" s="98" t="s">
        <v>47</v>
      </c>
      <c r="C809" s="98" t="s">
        <v>489</v>
      </c>
      <c r="D809" s="98" t="s">
        <v>124</v>
      </c>
      <c r="E809" s="98" t="s">
        <v>490</v>
      </c>
      <c r="F809" s="98" t="s">
        <v>166</v>
      </c>
      <c r="G809" s="98" t="s">
        <v>1182</v>
      </c>
      <c r="H809" s="99">
        <v>2268</v>
      </c>
      <c r="I809" s="97">
        <v>2</v>
      </c>
      <c r="J809" s="102">
        <f>สกลนคร!F125</f>
        <v>297070.62</v>
      </c>
      <c r="K809" s="101">
        <f>สกลนคร!AI125</f>
        <v>327156.05</v>
      </c>
      <c r="L809" s="102">
        <f>สกลนคร!AJ125</f>
        <v>2653674.7599999998</v>
      </c>
      <c r="M809" s="102">
        <f>สกลนคร!AK125</f>
        <v>2710377.4099999997</v>
      </c>
      <c r="N809" s="98"/>
      <c r="O809" s="98"/>
      <c r="P809" s="98"/>
      <c r="Q809" s="90">
        <f t="shared" si="29"/>
        <v>-56702.649999999907</v>
      </c>
      <c r="R809" s="91">
        <f t="shared" si="30"/>
        <v>1170.0505996472662</v>
      </c>
    </row>
    <row r="810" spans="1:18" ht="24.6" customHeight="1" x14ac:dyDescent="0.7">
      <c r="A810" s="97">
        <v>3</v>
      </c>
      <c r="B810" s="98" t="s">
        <v>47</v>
      </c>
      <c r="C810" s="98" t="s">
        <v>489</v>
      </c>
      <c r="D810" s="98" t="s">
        <v>124</v>
      </c>
      <c r="E810" s="98" t="s">
        <v>490</v>
      </c>
      <c r="F810" s="98" t="s">
        <v>166</v>
      </c>
      <c r="G810" s="98" t="s">
        <v>1183</v>
      </c>
      <c r="H810" s="99">
        <v>6925</v>
      </c>
      <c r="I810" s="97">
        <v>5</v>
      </c>
      <c r="J810" s="102">
        <f>สกลนคร!F126</f>
        <v>663017.4</v>
      </c>
      <c r="K810" s="101">
        <f>สกลนคร!AI126</f>
        <v>777996.32000000007</v>
      </c>
      <c r="L810" s="102">
        <f>สกลนคร!AJ126</f>
        <v>6351568.5999999996</v>
      </c>
      <c r="M810" s="102">
        <f>สกลนคร!AK126</f>
        <v>5329958.67</v>
      </c>
      <c r="N810" s="98"/>
      <c r="O810" s="98"/>
      <c r="P810" s="98"/>
      <c r="Q810" s="90">
        <f t="shared" si="29"/>
        <v>1021609.9299999997</v>
      </c>
      <c r="R810" s="91">
        <f t="shared" si="30"/>
        <v>917.19402166064981</v>
      </c>
    </row>
    <row r="811" spans="1:18" ht="24.6" customHeight="1" x14ac:dyDescent="0.7">
      <c r="A811" s="97">
        <v>4</v>
      </c>
      <c r="B811" s="98" t="s">
        <v>47</v>
      </c>
      <c r="C811" s="98" t="s">
        <v>489</v>
      </c>
      <c r="D811" s="98" t="s">
        <v>124</v>
      </c>
      <c r="E811" s="98" t="s">
        <v>490</v>
      </c>
      <c r="F811" s="98" t="s">
        <v>166</v>
      </c>
      <c r="G811" s="98" t="s">
        <v>1184</v>
      </c>
      <c r="H811" s="99">
        <v>2220</v>
      </c>
      <c r="I811" s="97">
        <v>2</v>
      </c>
      <c r="J811" s="102">
        <f>สกลนคร!F127</f>
        <v>344251.32</v>
      </c>
      <c r="K811" s="101">
        <f>สกลนคร!AI127</f>
        <v>357453.16000000003</v>
      </c>
      <c r="L811" s="102">
        <f>สกลนคร!AJ127</f>
        <v>2736579.6</v>
      </c>
      <c r="M811" s="102">
        <f>สกลนคร!AK127</f>
        <v>2312490.5300000003</v>
      </c>
      <c r="N811" s="98"/>
      <c r="O811" s="98"/>
      <c r="P811" s="98"/>
      <c r="Q811" s="90">
        <f t="shared" si="29"/>
        <v>424089.06999999983</v>
      </c>
      <c r="R811" s="91">
        <f t="shared" si="30"/>
        <v>1232.6935135135136</v>
      </c>
    </row>
    <row r="812" spans="1:18" ht="24.6" customHeight="1" x14ac:dyDescent="0.7">
      <c r="A812" s="97">
        <v>5</v>
      </c>
      <c r="B812" s="98" t="s">
        <v>47</v>
      </c>
      <c r="C812" s="98" t="s">
        <v>489</v>
      </c>
      <c r="D812" s="98" t="s">
        <v>124</v>
      </c>
      <c r="E812" s="98" t="s">
        <v>490</v>
      </c>
      <c r="F812" s="98" t="s">
        <v>166</v>
      </c>
      <c r="G812" s="98" t="s">
        <v>1185</v>
      </c>
      <c r="H812" s="99">
        <v>4522</v>
      </c>
      <c r="I812" s="97">
        <v>4</v>
      </c>
      <c r="J812" s="102">
        <f>สกลนคร!F128</f>
        <v>1200944.8600000001</v>
      </c>
      <c r="K812" s="101">
        <f>สกลนคร!AI128</f>
        <v>1259521.1400000001</v>
      </c>
      <c r="L812" s="102">
        <f>สกลนคร!AJ128</f>
        <v>4541397.7200000007</v>
      </c>
      <c r="M812" s="102">
        <f>สกลนคร!AK128</f>
        <v>4085336.58</v>
      </c>
      <c r="N812" s="98"/>
      <c r="O812" s="98"/>
      <c r="P812" s="98"/>
      <c r="Q812" s="90">
        <f t="shared" si="29"/>
        <v>456061.1400000006</v>
      </c>
      <c r="R812" s="91">
        <f t="shared" si="30"/>
        <v>1004.2896329057941</v>
      </c>
    </row>
    <row r="813" spans="1:18" ht="24.6" customHeight="1" x14ac:dyDescent="0.7">
      <c r="A813" s="97">
        <v>6</v>
      </c>
      <c r="B813" s="98" t="s">
        <v>47</v>
      </c>
      <c r="C813" s="98" t="s">
        <v>489</v>
      </c>
      <c r="D813" s="98" t="s">
        <v>124</v>
      </c>
      <c r="E813" s="98" t="s">
        <v>490</v>
      </c>
      <c r="F813" s="98" t="s">
        <v>166</v>
      </c>
      <c r="G813" s="98" t="s">
        <v>1186</v>
      </c>
      <c r="H813" s="99">
        <v>6374</v>
      </c>
      <c r="I813" s="97">
        <v>5</v>
      </c>
      <c r="J813" s="102">
        <f>สกลนคร!F129</f>
        <v>839689.15</v>
      </c>
      <c r="K813" s="101">
        <f>สกลนคร!AI129</f>
        <v>920698.8</v>
      </c>
      <c r="L813" s="102">
        <f>สกลนคร!AJ129</f>
        <v>5276797.1000000006</v>
      </c>
      <c r="M813" s="102">
        <f>สกลนคร!AK129</f>
        <v>4530459.5599999996</v>
      </c>
      <c r="N813" s="98"/>
      <c r="O813" s="98"/>
      <c r="P813" s="98"/>
      <c r="Q813" s="90">
        <f t="shared" si="29"/>
        <v>746337.54000000097</v>
      </c>
      <c r="R813" s="91">
        <f t="shared" si="30"/>
        <v>827.86273925321632</v>
      </c>
    </row>
    <row r="814" spans="1:18" ht="24.6" customHeight="1" x14ac:dyDescent="0.7">
      <c r="A814" s="97">
        <v>7</v>
      </c>
      <c r="B814" s="98" t="s">
        <v>47</v>
      </c>
      <c r="C814" s="98" t="s">
        <v>489</v>
      </c>
      <c r="D814" s="98" t="s">
        <v>124</v>
      </c>
      <c r="E814" s="98" t="s">
        <v>490</v>
      </c>
      <c r="F814" s="98" t="s">
        <v>166</v>
      </c>
      <c r="G814" s="98" t="s">
        <v>1187</v>
      </c>
      <c r="H814" s="99">
        <v>1670</v>
      </c>
      <c r="I814" s="97">
        <v>2</v>
      </c>
      <c r="J814" s="102">
        <f>สกลนคร!F130</f>
        <v>432245.78</v>
      </c>
      <c r="K814" s="101">
        <f>สกลนคร!AI130</f>
        <v>493605.55000000005</v>
      </c>
      <c r="L814" s="102">
        <f>สกลนคร!AJ130</f>
        <v>2205099.5700000003</v>
      </c>
      <c r="M814" s="102">
        <f>สกลนคร!AK130</f>
        <v>1821711.8699999999</v>
      </c>
      <c r="N814" s="98"/>
      <c r="O814" s="98"/>
      <c r="P814" s="98"/>
      <c r="Q814" s="90">
        <f t="shared" si="29"/>
        <v>383387.70000000042</v>
      </c>
      <c r="R814" s="91">
        <f t="shared" si="30"/>
        <v>1320.418904191617</v>
      </c>
    </row>
    <row r="815" spans="1:18" ht="24.6" customHeight="1" x14ac:dyDescent="0.7">
      <c r="A815" s="97">
        <v>8</v>
      </c>
      <c r="B815" s="98" t="s">
        <v>47</v>
      </c>
      <c r="C815" s="98" t="s">
        <v>489</v>
      </c>
      <c r="D815" s="98" t="s">
        <v>124</v>
      </c>
      <c r="E815" s="98" t="s">
        <v>490</v>
      </c>
      <c r="F815" s="98" t="s">
        <v>166</v>
      </c>
      <c r="G815" s="98" t="s">
        <v>1188</v>
      </c>
      <c r="H815" s="99">
        <v>1892</v>
      </c>
      <c r="I815" s="97">
        <v>2</v>
      </c>
      <c r="J815" s="102">
        <f>สกลนคร!F131</f>
        <v>316461.67</v>
      </c>
      <c r="K815" s="101">
        <f>สกลนคร!AI131</f>
        <v>375764.81</v>
      </c>
      <c r="L815" s="102">
        <f>สกลนคร!AJ131</f>
        <v>2265844.75</v>
      </c>
      <c r="M815" s="102">
        <f>สกลนคร!AK131</f>
        <v>1984016.4500000002</v>
      </c>
      <c r="N815" s="98"/>
      <c r="O815" s="98"/>
      <c r="P815" s="98"/>
      <c r="Q815" s="90">
        <f t="shared" si="29"/>
        <v>281828.29999999981</v>
      </c>
      <c r="R815" s="91">
        <f t="shared" si="30"/>
        <v>1197.5923625792811</v>
      </c>
    </row>
    <row r="816" spans="1:18" ht="24.6" customHeight="1" x14ac:dyDescent="0.7">
      <c r="A816" s="97">
        <v>9</v>
      </c>
      <c r="B816" s="98" t="s">
        <v>47</v>
      </c>
      <c r="C816" s="98" t="s">
        <v>489</v>
      </c>
      <c r="D816" s="98" t="s">
        <v>124</v>
      </c>
      <c r="E816" s="98" t="s">
        <v>490</v>
      </c>
      <c r="F816" s="98" t="s">
        <v>166</v>
      </c>
      <c r="G816" s="98" t="s">
        <v>1189</v>
      </c>
      <c r="H816" s="99">
        <v>4319</v>
      </c>
      <c r="I816" s="97">
        <v>3</v>
      </c>
      <c r="J816" s="102">
        <f>สกลนคร!F132</f>
        <v>844897.94</v>
      </c>
      <c r="K816" s="101">
        <f>สกลนคร!AI132</f>
        <v>949857.57</v>
      </c>
      <c r="L816" s="102">
        <f>สกลนคร!AJ132</f>
        <v>3783529.3</v>
      </c>
      <c r="M816" s="102">
        <f>สกลนคร!AK132</f>
        <v>3149656.3</v>
      </c>
      <c r="N816" s="98"/>
      <c r="O816" s="98"/>
      <c r="P816" s="98"/>
      <c r="Q816" s="90">
        <f t="shared" si="29"/>
        <v>633873</v>
      </c>
      <c r="R816" s="91">
        <f t="shared" si="30"/>
        <v>876.01974994211616</v>
      </c>
    </row>
    <row r="817" spans="1:18" ht="24.6" customHeight="1" x14ac:dyDescent="0.7">
      <c r="A817" s="97">
        <v>10</v>
      </c>
      <c r="B817" s="98" t="s">
        <v>47</v>
      </c>
      <c r="C817" s="98" t="s">
        <v>489</v>
      </c>
      <c r="D817" s="98" t="s">
        <v>124</v>
      </c>
      <c r="E817" s="98" t="s">
        <v>490</v>
      </c>
      <c r="F817" s="98" t="s">
        <v>166</v>
      </c>
      <c r="G817" s="98" t="s">
        <v>1190</v>
      </c>
      <c r="H817" s="99">
        <v>5001</v>
      </c>
      <c r="I817" s="97">
        <v>4</v>
      </c>
      <c r="J817" s="102">
        <f>สกลนคร!F133</f>
        <v>413472.71</v>
      </c>
      <c r="K817" s="101">
        <f>สกลนคร!AI133</f>
        <v>520974.66</v>
      </c>
      <c r="L817" s="102">
        <f>สกลนคร!AJ133</f>
        <v>3567843.0599999996</v>
      </c>
      <c r="M817" s="102">
        <f>สกลนคร!AK133</f>
        <v>3015240.67</v>
      </c>
      <c r="N817" s="98"/>
      <c r="O817" s="98"/>
      <c r="P817" s="98"/>
      <c r="Q817" s="90">
        <f t="shared" si="29"/>
        <v>552602.38999999966</v>
      </c>
      <c r="R817" s="91">
        <f t="shared" si="30"/>
        <v>713.42592681463702</v>
      </c>
    </row>
    <row r="818" spans="1:18" ht="24.6" customHeight="1" x14ac:dyDescent="0.7">
      <c r="A818" s="97">
        <v>11</v>
      </c>
      <c r="B818" s="98" t="s">
        <v>47</v>
      </c>
      <c r="C818" s="98" t="s">
        <v>489</v>
      </c>
      <c r="D818" s="98" t="s">
        <v>124</v>
      </c>
      <c r="E818" s="98" t="s">
        <v>490</v>
      </c>
      <c r="F818" s="98" t="s">
        <v>166</v>
      </c>
      <c r="G818" s="98" t="s">
        <v>1191</v>
      </c>
      <c r="H818" s="99">
        <v>6425</v>
      </c>
      <c r="I818" s="97">
        <v>5</v>
      </c>
      <c r="J818" s="102">
        <f>สกลนคร!F134</f>
        <v>615296.48</v>
      </c>
      <c r="K818" s="101">
        <f>สกลนคร!AI134</f>
        <v>647488.97</v>
      </c>
      <c r="L818" s="102">
        <f>สกลนคร!AJ134</f>
        <v>4334924.4600000009</v>
      </c>
      <c r="M818" s="102">
        <f>สกลนคร!AK134</f>
        <v>3570194.5</v>
      </c>
      <c r="N818" s="98"/>
      <c r="O818" s="98"/>
      <c r="P818" s="98"/>
      <c r="Q818" s="90">
        <f t="shared" si="29"/>
        <v>764729.96000000089</v>
      </c>
      <c r="R818" s="91">
        <f t="shared" si="30"/>
        <v>674.69641400778221</v>
      </c>
    </row>
    <row r="819" spans="1:18" ht="24.6" customHeight="1" x14ac:dyDescent="0.7">
      <c r="A819" s="97">
        <v>12</v>
      </c>
      <c r="B819" s="98" t="s">
        <v>47</v>
      </c>
      <c r="C819" s="98" t="s">
        <v>489</v>
      </c>
      <c r="D819" s="98" t="s">
        <v>124</v>
      </c>
      <c r="E819" s="98" t="s">
        <v>490</v>
      </c>
      <c r="F819" s="98" t="s">
        <v>166</v>
      </c>
      <c r="G819" s="98" t="s">
        <v>1192</v>
      </c>
      <c r="H819" s="99">
        <v>844</v>
      </c>
      <c r="I819" s="97">
        <v>1</v>
      </c>
      <c r="J819" s="102">
        <f>สกลนคร!F135</f>
        <v>825256.8</v>
      </c>
      <c r="K819" s="101">
        <f>สกลนคร!AI135</f>
        <v>825359.89000000013</v>
      </c>
      <c r="L819" s="102">
        <f>สกลนคร!AJ135</f>
        <v>2216978.77</v>
      </c>
      <c r="M819" s="102">
        <f>สกลนคร!AK135</f>
        <v>1574246.8199999998</v>
      </c>
      <c r="N819" s="98"/>
      <c r="O819" s="98"/>
      <c r="P819" s="98"/>
      <c r="Q819" s="90">
        <f t="shared" si="29"/>
        <v>642731.95000000019</v>
      </c>
      <c r="R819" s="91">
        <f t="shared" si="30"/>
        <v>2626.7520971563981</v>
      </c>
    </row>
    <row r="820" spans="1:18" s="109" customFormat="1" ht="24.6" customHeight="1" x14ac:dyDescent="0.7">
      <c r="A820" s="103">
        <v>11</v>
      </c>
      <c r="B820" s="104" t="s">
        <v>47</v>
      </c>
      <c r="C820" s="104"/>
      <c r="D820" s="104"/>
      <c r="E820" s="104" t="s">
        <v>63</v>
      </c>
      <c r="F820" s="104"/>
      <c r="G820" s="104" t="s">
        <v>492</v>
      </c>
      <c r="H820" s="110">
        <f>SUM(H808:H819)</f>
        <v>42460</v>
      </c>
      <c r="I820" s="103"/>
      <c r="J820" s="106">
        <f>SUM(J808:J819)</f>
        <v>6792604.7299999995</v>
      </c>
      <c r="K820" s="106">
        <f>SUM(K808:K819)</f>
        <v>7455876.9199999999</v>
      </c>
      <c r="L820" s="106">
        <f>SUM(L808:L819)</f>
        <v>39934237.690000005</v>
      </c>
      <c r="M820" s="106">
        <f>SUM(M808:M819)</f>
        <v>34083689.359999999</v>
      </c>
      <c r="N820" s="104">
        <v>11</v>
      </c>
      <c r="O820" s="104">
        <v>11</v>
      </c>
      <c r="P820" s="104">
        <f>N820-O820</f>
        <v>0</v>
      </c>
      <c r="Q820" s="107">
        <f t="shared" si="29"/>
        <v>5850548.3300000057</v>
      </c>
      <c r="R820" s="108">
        <f>L820/H820</f>
        <v>940.514312058408</v>
      </c>
    </row>
    <row r="821" spans="1:18" ht="24.6" customHeight="1" x14ac:dyDescent="0.7">
      <c r="A821" s="97">
        <v>1</v>
      </c>
      <c r="B821" s="98" t="s">
        <v>47</v>
      </c>
      <c r="C821" s="98" t="s">
        <v>493</v>
      </c>
      <c r="D821" s="98" t="s">
        <v>140</v>
      </c>
      <c r="E821" s="98" t="s">
        <v>494</v>
      </c>
      <c r="F821" s="98" t="s">
        <v>196</v>
      </c>
      <c r="G821" s="98" t="s">
        <v>495</v>
      </c>
      <c r="H821" s="99"/>
      <c r="I821" s="97"/>
      <c r="J821" s="100"/>
      <c r="K821" s="101"/>
      <c r="L821" s="102"/>
      <c r="M821" s="102"/>
      <c r="N821" s="98"/>
      <c r="O821" s="98"/>
      <c r="P821" s="98"/>
    </row>
    <row r="822" spans="1:18" ht="24.6" customHeight="1" x14ac:dyDescent="0.7">
      <c r="A822" s="97">
        <v>2</v>
      </c>
      <c r="B822" s="98" t="s">
        <v>47</v>
      </c>
      <c r="C822" s="98" t="s">
        <v>493</v>
      </c>
      <c r="D822" s="98" t="s">
        <v>140</v>
      </c>
      <c r="E822" s="98" t="s">
        <v>494</v>
      </c>
      <c r="F822" s="98" t="s">
        <v>166</v>
      </c>
      <c r="G822" s="98" t="s">
        <v>1193</v>
      </c>
      <c r="H822" s="99">
        <v>8316</v>
      </c>
      <c r="I822" s="97">
        <v>5</v>
      </c>
      <c r="J822" s="102">
        <f>สกลนคร!F136</f>
        <v>1182002.44</v>
      </c>
      <c r="K822" s="101">
        <f>สกลนคร!AI136</f>
        <v>1293117.8699999999</v>
      </c>
      <c r="L822" s="102">
        <f>สกลนคร!AJ136</f>
        <v>9007840.3900000006</v>
      </c>
      <c r="M822" s="102">
        <f>สกลนคร!AK136</f>
        <v>8725516.2899999991</v>
      </c>
      <c r="N822" s="98"/>
      <c r="O822" s="98"/>
      <c r="P822" s="98"/>
      <c r="Q822" s="90">
        <f t="shared" si="29"/>
        <v>282324.10000000149</v>
      </c>
      <c r="R822" s="91">
        <f t="shared" si="30"/>
        <v>1083.1938900913901</v>
      </c>
    </row>
    <row r="823" spans="1:18" ht="24.6" customHeight="1" x14ac:dyDescent="0.7">
      <c r="A823" s="97">
        <v>3</v>
      </c>
      <c r="B823" s="98" t="s">
        <v>47</v>
      </c>
      <c r="C823" s="98" t="s">
        <v>493</v>
      </c>
      <c r="D823" s="98" t="s">
        <v>140</v>
      </c>
      <c r="E823" s="98" t="s">
        <v>494</v>
      </c>
      <c r="F823" s="98" t="s">
        <v>166</v>
      </c>
      <c r="G823" s="98" t="s">
        <v>1194</v>
      </c>
      <c r="H823" s="99">
        <v>4905</v>
      </c>
      <c r="I823" s="97">
        <v>4</v>
      </c>
      <c r="J823" s="102">
        <f>สกลนคร!F137</f>
        <v>649976.15</v>
      </c>
      <c r="K823" s="101">
        <f>สกลนคร!AI137</f>
        <v>622372.51</v>
      </c>
      <c r="L823" s="102">
        <f>สกลนคร!AJ137</f>
        <v>4342697.71</v>
      </c>
      <c r="M823" s="102">
        <f>สกลนคร!AK137</f>
        <v>4008207.92</v>
      </c>
      <c r="N823" s="98"/>
      <c r="O823" s="98"/>
      <c r="P823" s="98"/>
      <c r="Q823" s="90">
        <f t="shared" si="29"/>
        <v>334489.79000000004</v>
      </c>
      <c r="R823" s="91">
        <f t="shared" si="30"/>
        <v>885.36140876656475</v>
      </c>
    </row>
    <row r="824" spans="1:18" ht="24.6" customHeight="1" x14ac:dyDescent="0.7">
      <c r="A824" s="97">
        <v>4</v>
      </c>
      <c r="B824" s="98" t="s">
        <v>47</v>
      </c>
      <c r="C824" s="98" t="s">
        <v>493</v>
      </c>
      <c r="D824" s="98" t="s">
        <v>140</v>
      </c>
      <c r="E824" s="98" t="s">
        <v>494</v>
      </c>
      <c r="F824" s="98" t="s">
        <v>166</v>
      </c>
      <c r="G824" s="98" t="s">
        <v>1195</v>
      </c>
      <c r="H824" s="99">
        <v>4320</v>
      </c>
      <c r="I824" s="97">
        <v>3</v>
      </c>
      <c r="J824" s="102">
        <f>สกลนคร!F138</f>
        <v>463592.39</v>
      </c>
      <c r="K824" s="101">
        <f>สกลนคร!AI138</f>
        <v>614075.36</v>
      </c>
      <c r="L824" s="102">
        <f>สกลนคร!AJ138</f>
        <v>4935472.3600000003</v>
      </c>
      <c r="M824" s="102">
        <f>สกลนคร!AK138</f>
        <v>4625839.5600000005</v>
      </c>
      <c r="N824" s="98"/>
      <c r="O824" s="98"/>
      <c r="P824" s="98"/>
      <c r="Q824" s="90">
        <f t="shared" si="29"/>
        <v>309632.79999999981</v>
      </c>
      <c r="R824" s="91">
        <f t="shared" si="30"/>
        <v>1142.4704537037037</v>
      </c>
    </row>
    <row r="825" spans="1:18" ht="24.6" customHeight="1" x14ac:dyDescent="0.7">
      <c r="A825" s="97">
        <v>5</v>
      </c>
      <c r="B825" s="98" t="s">
        <v>47</v>
      </c>
      <c r="C825" s="98" t="s">
        <v>493</v>
      </c>
      <c r="D825" s="98" t="s">
        <v>140</v>
      </c>
      <c r="E825" s="98" t="s">
        <v>494</v>
      </c>
      <c r="F825" s="98" t="s">
        <v>166</v>
      </c>
      <c r="G825" s="98" t="s">
        <v>1196</v>
      </c>
      <c r="H825" s="99">
        <v>4626</v>
      </c>
      <c r="I825" s="97">
        <v>4</v>
      </c>
      <c r="J825" s="102">
        <f>สกลนคร!F139</f>
        <v>1251847.06</v>
      </c>
      <c r="K825" s="101">
        <f>สกลนคร!AI139</f>
        <v>1352947.04</v>
      </c>
      <c r="L825" s="102">
        <f>สกลนคร!AJ139</f>
        <v>4955810.9800000004</v>
      </c>
      <c r="M825" s="102">
        <f>สกลนคร!AK139</f>
        <v>4464564.4799999995</v>
      </c>
      <c r="N825" s="98"/>
      <c r="O825" s="98"/>
      <c r="P825" s="98"/>
      <c r="Q825" s="90">
        <f t="shared" si="29"/>
        <v>491246.50000000093</v>
      </c>
      <c r="R825" s="91">
        <f t="shared" si="30"/>
        <v>1071.2950670125379</v>
      </c>
    </row>
    <row r="826" spans="1:18" ht="24.6" customHeight="1" x14ac:dyDescent="0.7">
      <c r="A826" s="97">
        <v>6</v>
      </c>
      <c r="B826" s="98" t="s">
        <v>47</v>
      </c>
      <c r="C826" s="98" t="s">
        <v>493</v>
      </c>
      <c r="D826" s="98" t="s">
        <v>140</v>
      </c>
      <c r="E826" s="98" t="s">
        <v>494</v>
      </c>
      <c r="F826" s="98" t="s">
        <v>166</v>
      </c>
      <c r="G826" s="98" t="s">
        <v>1197</v>
      </c>
      <c r="H826" s="99">
        <v>5198</v>
      </c>
      <c r="I826" s="97">
        <v>4</v>
      </c>
      <c r="J826" s="102">
        <f>สกลนคร!F140</f>
        <v>839561.74</v>
      </c>
      <c r="K826" s="101">
        <f>สกลนคร!AI140</f>
        <v>965964.73</v>
      </c>
      <c r="L826" s="102">
        <f>สกลนคร!AJ140</f>
        <v>4656379.41</v>
      </c>
      <c r="M826" s="102">
        <f>สกลนคร!AK140</f>
        <v>4161401.08</v>
      </c>
      <c r="N826" s="98"/>
      <c r="O826" s="98"/>
      <c r="P826" s="98"/>
      <c r="Q826" s="90">
        <f t="shared" si="29"/>
        <v>494978.33000000007</v>
      </c>
      <c r="R826" s="91">
        <f t="shared" si="30"/>
        <v>895.80211812235473</v>
      </c>
    </row>
    <row r="827" spans="1:18" ht="24.6" customHeight="1" x14ac:dyDescent="0.7">
      <c r="A827" s="97">
        <v>7</v>
      </c>
      <c r="B827" s="98" t="s">
        <v>47</v>
      </c>
      <c r="C827" s="98" t="s">
        <v>493</v>
      </c>
      <c r="D827" s="98" t="s">
        <v>140</v>
      </c>
      <c r="E827" s="98" t="s">
        <v>494</v>
      </c>
      <c r="F827" s="98" t="s">
        <v>166</v>
      </c>
      <c r="G827" s="98" t="s">
        <v>1198</v>
      </c>
      <c r="H827" s="99">
        <v>3390</v>
      </c>
      <c r="I827" s="97">
        <v>3</v>
      </c>
      <c r="J827" s="102">
        <f>สกลนคร!F141</f>
        <v>788977.95</v>
      </c>
      <c r="K827" s="101">
        <f>สกลนคร!AI141</f>
        <v>786610.09</v>
      </c>
      <c r="L827" s="102">
        <f>สกลนคร!AJ141</f>
        <v>3659642.8</v>
      </c>
      <c r="M827" s="102">
        <f>สกลนคร!AK141</f>
        <v>3295474.73</v>
      </c>
      <c r="N827" s="98"/>
      <c r="O827" s="98"/>
      <c r="P827" s="98"/>
      <c r="Q827" s="90">
        <f t="shared" si="29"/>
        <v>364168.06999999983</v>
      </c>
      <c r="R827" s="91">
        <f t="shared" si="30"/>
        <v>1079.5406489675515</v>
      </c>
    </row>
    <row r="828" spans="1:18" ht="24.6" customHeight="1" x14ac:dyDescent="0.7">
      <c r="A828" s="97">
        <v>8</v>
      </c>
      <c r="B828" s="98" t="s">
        <v>47</v>
      </c>
      <c r="C828" s="98" t="s">
        <v>493</v>
      </c>
      <c r="D828" s="98" t="s">
        <v>140</v>
      </c>
      <c r="E828" s="98" t="s">
        <v>494</v>
      </c>
      <c r="F828" s="98" t="s">
        <v>166</v>
      </c>
      <c r="G828" s="98" t="s">
        <v>1199</v>
      </c>
      <c r="H828" s="99">
        <v>6479</v>
      </c>
      <c r="I828" s="97">
        <v>5</v>
      </c>
      <c r="J828" s="102">
        <f>สกลนคร!F142</f>
        <v>1090432.67</v>
      </c>
      <c r="K828" s="101">
        <f>สกลนคร!AI142</f>
        <v>964737.03</v>
      </c>
      <c r="L828" s="102">
        <f>สกลนคร!AJ142</f>
        <v>5323639.79</v>
      </c>
      <c r="M828" s="102">
        <f>สกลนคร!AK142</f>
        <v>4807447.9700000007</v>
      </c>
      <c r="N828" s="98"/>
      <c r="O828" s="98"/>
      <c r="P828" s="98"/>
      <c r="Q828" s="90">
        <f t="shared" si="29"/>
        <v>516191.81999999937</v>
      </c>
      <c r="R828" s="91">
        <f t="shared" si="30"/>
        <v>821.67615218397907</v>
      </c>
    </row>
    <row r="829" spans="1:18" ht="24.6" customHeight="1" x14ac:dyDescent="0.7">
      <c r="A829" s="97">
        <v>9</v>
      </c>
      <c r="B829" s="98" t="s">
        <v>47</v>
      </c>
      <c r="C829" s="98" t="s">
        <v>493</v>
      </c>
      <c r="D829" s="98" t="s">
        <v>140</v>
      </c>
      <c r="E829" s="98" t="s">
        <v>494</v>
      </c>
      <c r="F829" s="98" t="s">
        <v>166</v>
      </c>
      <c r="G829" s="98" t="s">
        <v>1200</v>
      </c>
      <c r="H829" s="99">
        <v>4187</v>
      </c>
      <c r="I829" s="97">
        <v>3</v>
      </c>
      <c r="J829" s="102">
        <f>สกลนคร!F143</f>
        <v>424750.88</v>
      </c>
      <c r="K829" s="101">
        <f>สกลนคร!AI143</f>
        <v>446041.14999999997</v>
      </c>
      <c r="L829" s="102">
        <f>สกลนคร!AJ143</f>
        <v>6244015.3599999994</v>
      </c>
      <c r="M829" s="102">
        <f>สกลนคร!AK143</f>
        <v>5898599.8000000007</v>
      </c>
      <c r="N829" s="98"/>
      <c r="O829" s="98"/>
      <c r="P829" s="98"/>
      <c r="Q829" s="90">
        <f t="shared" si="29"/>
        <v>345415.55999999866</v>
      </c>
      <c r="R829" s="91">
        <f t="shared" si="30"/>
        <v>1491.2862096966801</v>
      </c>
    </row>
    <row r="830" spans="1:18" ht="24.6" customHeight="1" x14ac:dyDescent="0.7">
      <c r="A830" s="97">
        <v>10</v>
      </c>
      <c r="B830" s="98" t="s">
        <v>47</v>
      </c>
      <c r="C830" s="98" t="s">
        <v>493</v>
      </c>
      <c r="D830" s="98" t="s">
        <v>140</v>
      </c>
      <c r="E830" s="98" t="s">
        <v>494</v>
      </c>
      <c r="F830" s="98" t="s">
        <v>166</v>
      </c>
      <c r="G830" s="98" t="s">
        <v>1201</v>
      </c>
      <c r="H830" s="99">
        <v>3100</v>
      </c>
      <c r="I830" s="97">
        <v>3</v>
      </c>
      <c r="J830" s="102">
        <f>สกลนคร!F144</f>
        <v>307026.05</v>
      </c>
      <c r="K830" s="101">
        <f>สกลนคร!AI144</f>
        <v>406763.64</v>
      </c>
      <c r="L830" s="102">
        <f>สกลนคร!AJ144</f>
        <v>4698483.26</v>
      </c>
      <c r="M830" s="102">
        <f>สกลนคร!AK144</f>
        <v>4270357.7</v>
      </c>
      <c r="N830" s="98"/>
      <c r="O830" s="98"/>
      <c r="P830" s="98"/>
      <c r="Q830" s="90">
        <f t="shared" si="29"/>
        <v>428125.55999999959</v>
      </c>
      <c r="R830" s="91">
        <f t="shared" si="30"/>
        <v>1515.6397612903224</v>
      </c>
    </row>
    <row r="831" spans="1:18" ht="24.6" customHeight="1" x14ac:dyDescent="0.7">
      <c r="A831" s="97">
        <v>11</v>
      </c>
      <c r="B831" s="98" t="s">
        <v>47</v>
      </c>
      <c r="C831" s="98" t="s">
        <v>493</v>
      </c>
      <c r="D831" s="98" t="s">
        <v>140</v>
      </c>
      <c r="E831" s="98" t="s">
        <v>494</v>
      </c>
      <c r="F831" s="98" t="s">
        <v>166</v>
      </c>
      <c r="G831" s="98" t="s">
        <v>1202</v>
      </c>
      <c r="H831" s="99">
        <v>4991</v>
      </c>
      <c r="I831" s="97">
        <v>4</v>
      </c>
      <c r="J831" s="102">
        <f>สกลนคร!F145</f>
        <v>704325.59</v>
      </c>
      <c r="K831" s="101">
        <f>สกลนคร!AI145</f>
        <v>863078.1</v>
      </c>
      <c r="L831" s="102">
        <f>สกลนคร!AJ145</f>
        <v>7277331.1600000001</v>
      </c>
      <c r="M831" s="102">
        <f>สกลนคร!AK145</f>
        <v>7244696.5800000001</v>
      </c>
      <c r="N831" s="98"/>
      <c r="O831" s="98"/>
      <c r="P831" s="98"/>
      <c r="Q831" s="90">
        <f t="shared" si="29"/>
        <v>32634.580000000075</v>
      </c>
      <c r="R831" s="91">
        <f t="shared" si="30"/>
        <v>1458.0907954317772</v>
      </c>
    </row>
    <row r="832" spans="1:18" ht="24.6" customHeight="1" x14ac:dyDescent="0.7">
      <c r="A832" s="97">
        <v>12</v>
      </c>
      <c r="B832" s="98" t="s">
        <v>47</v>
      </c>
      <c r="C832" s="98" t="s">
        <v>493</v>
      </c>
      <c r="D832" s="98" t="s">
        <v>140</v>
      </c>
      <c r="E832" s="98" t="s">
        <v>494</v>
      </c>
      <c r="F832" s="98" t="s">
        <v>166</v>
      </c>
      <c r="G832" s="98" t="s">
        <v>1203</v>
      </c>
      <c r="H832" s="99">
        <v>4769</v>
      </c>
      <c r="I832" s="97">
        <v>4</v>
      </c>
      <c r="J832" s="102">
        <f>สกลนคร!F146</f>
        <v>596227.54</v>
      </c>
      <c r="K832" s="101">
        <f>สกลนคร!AI146</f>
        <v>683712.26</v>
      </c>
      <c r="L832" s="102">
        <f>สกลนคร!AJ146</f>
        <v>6568148.25</v>
      </c>
      <c r="M832" s="102">
        <f>สกลนคร!AK146</f>
        <v>6289427.0199999996</v>
      </c>
      <c r="N832" s="98"/>
      <c r="O832" s="98"/>
      <c r="P832" s="98"/>
      <c r="Q832" s="90">
        <f t="shared" si="29"/>
        <v>278721.23000000045</v>
      </c>
      <c r="R832" s="91">
        <f t="shared" si="30"/>
        <v>1377.2590165653178</v>
      </c>
    </row>
    <row r="833" spans="1:18" ht="24.6" customHeight="1" x14ac:dyDescent="0.7">
      <c r="A833" s="97">
        <v>13</v>
      </c>
      <c r="B833" s="98" t="s">
        <v>47</v>
      </c>
      <c r="C833" s="98" t="s">
        <v>493</v>
      </c>
      <c r="D833" s="98" t="s">
        <v>140</v>
      </c>
      <c r="E833" s="98" t="s">
        <v>494</v>
      </c>
      <c r="F833" s="98" t="s">
        <v>166</v>
      </c>
      <c r="G833" s="98" t="s">
        <v>1204</v>
      </c>
      <c r="H833" s="99">
        <v>6957</v>
      </c>
      <c r="I833" s="97">
        <v>5</v>
      </c>
      <c r="J833" s="102">
        <f>สกลนคร!F147</f>
        <v>1291327.73</v>
      </c>
      <c r="K833" s="101">
        <f>สกลนคร!AI147</f>
        <v>1615812.68</v>
      </c>
      <c r="L833" s="102">
        <f>สกลนคร!AJ147</f>
        <v>7625160.3700000001</v>
      </c>
      <c r="M833" s="102">
        <f>สกลนคร!AK147</f>
        <v>7463723.6100000003</v>
      </c>
      <c r="N833" s="98"/>
      <c r="O833" s="98"/>
      <c r="P833" s="98"/>
      <c r="Q833" s="90">
        <f t="shared" si="29"/>
        <v>161436.75999999978</v>
      </c>
      <c r="R833" s="91">
        <f t="shared" si="30"/>
        <v>1096.0414503377892</v>
      </c>
    </row>
    <row r="834" spans="1:18" ht="24.6" customHeight="1" x14ac:dyDescent="0.7">
      <c r="A834" s="97">
        <v>14</v>
      </c>
      <c r="B834" s="98" t="s">
        <v>47</v>
      </c>
      <c r="C834" s="98" t="s">
        <v>493</v>
      </c>
      <c r="D834" s="98" t="s">
        <v>140</v>
      </c>
      <c r="E834" s="98" t="s">
        <v>494</v>
      </c>
      <c r="F834" s="98" t="s">
        <v>166</v>
      </c>
      <c r="G834" s="98" t="s">
        <v>1205</v>
      </c>
      <c r="H834" s="99">
        <v>5065</v>
      </c>
      <c r="I834" s="97">
        <v>4</v>
      </c>
      <c r="J834" s="102">
        <f>สกลนคร!F148</f>
        <v>1020411.93</v>
      </c>
      <c r="K834" s="101">
        <f>สกลนคร!AI148</f>
        <v>1037172.8</v>
      </c>
      <c r="L834" s="102">
        <f>สกลนคร!AJ148</f>
        <v>5390745.3900000006</v>
      </c>
      <c r="M834" s="102">
        <f>สกลนคร!AK148</f>
        <v>5222305.37</v>
      </c>
      <c r="N834" s="98"/>
      <c r="O834" s="98"/>
      <c r="P834" s="98"/>
      <c r="Q834" s="90">
        <f t="shared" si="29"/>
        <v>168440.02000000048</v>
      </c>
      <c r="R834" s="91">
        <f t="shared" si="30"/>
        <v>1064.3130088845016</v>
      </c>
    </row>
    <row r="835" spans="1:18" ht="24.6" customHeight="1" x14ac:dyDescent="0.7">
      <c r="A835" s="97">
        <v>15</v>
      </c>
      <c r="B835" s="98" t="s">
        <v>47</v>
      </c>
      <c r="C835" s="98" t="s">
        <v>493</v>
      </c>
      <c r="D835" s="98" t="s">
        <v>140</v>
      </c>
      <c r="E835" s="98" t="s">
        <v>494</v>
      </c>
      <c r="F835" s="98" t="s">
        <v>166</v>
      </c>
      <c r="G835" s="98" t="s">
        <v>1206</v>
      </c>
      <c r="H835" s="99">
        <v>2312</v>
      </c>
      <c r="I835" s="97">
        <v>2</v>
      </c>
      <c r="J835" s="102">
        <f>สกลนคร!F149</f>
        <v>329348.71999999997</v>
      </c>
      <c r="K835" s="101">
        <f>สกลนคร!AI149</f>
        <v>376249.18999999994</v>
      </c>
      <c r="L835" s="102">
        <f>สกลนคร!AJ149</f>
        <v>3332539.6500000004</v>
      </c>
      <c r="M835" s="102">
        <f>สกลนคร!AK149</f>
        <v>3216738.25</v>
      </c>
      <c r="N835" s="98"/>
      <c r="O835" s="98"/>
      <c r="P835" s="98"/>
      <c r="Q835" s="90">
        <f t="shared" si="29"/>
        <v>115801.40000000037</v>
      </c>
      <c r="R835" s="91">
        <f t="shared" si="30"/>
        <v>1441.4098832179932</v>
      </c>
    </row>
    <row r="836" spans="1:18" ht="24.6" customHeight="1" x14ac:dyDescent="0.7">
      <c r="A836" s="97">
        <v>16</v>
      </c>
      <c r="B836" s="98" t="s">
        <v>47</v>
      </c>
      <c r="C836" s="98" t="s">
        <v>493</v>
      </c>
      <c r="D836" s="98" t="s">
        <v>140</v>
      </c>
      <c r="E836" s="98" t="s">
        <v>494</v>
      </c>
      <c r="F836" s="98" t="s">
        <v>166</v>
      </c>
      <c r="G836" s="98" t="s">
        <v>1207</v>
      </c>
      <c r="H836" s="99">
        <v>1928</v>
      </c>
      <c r="I836" s="97">
        <v>2</v>
      </c>
      <c r="J836" s="102">
        <f>สกลนคร!F150</f>
        <v>519553.17</v>
      </c>
      <c r="K836" s="101">
        <f>สกลนคร!AI150</f>
        <v>576042.06999999995</v>
      </c>
      <c r="L836" s="102">
        <f>สกลนคร!AJ150</f>
        <v>3307785.16</v>
      </c>
      <c r="M836" s="102">
        <f>สกลนคร!AK150</f>
        <v>3425395.34</v>
      </c>
      <c r="N836" s="98"/>
      <c r="O836" s="98"/>
      <c r="P836" s="98"/>
      <c r="Q836" s="90">
        <f t="shared" si="29"/>
        <v>-117610.1799999997</v>
      </c>
      <c r="R836" s="91">
        <f t="shared" si="30"/>
        <v>1715.6562033195021</v>
      </c>
    </row>
    <row r="837" spans="1:18" ht="24.6" customHeight="1" x14ac:dyDescent="0.7">
      <c r="A837" s="97">
        <v>17</v>
      </c>
      <c r="B837" s="98" t="s">
        <v>47</v>
      </c>
      <c r="C837" s="98" t="s">
        <v>493</v>
      </c>
      <c r="D837" s="98" t="s">
        <v>140</v>
      </c>
      <c r="E837" s="98" t="s">
        <v>494</v>
      </c>
      <c r="F837" s="98" t="s">
        <v>166</v>
      </c>
      <c r="G837" s="98" t="s">
        <v>1208</v>
      </c>
      <c r="H837" s="99">
        <v>1590</v>
      </c>
      <c r="I837" s="97">
        <v>2</v>
      </c>
      <c r="J837" s="102">
        <f>สกลนคร!F151</f>
        <v>166115.41</v>
      </c>
      <c r="K837" s="101">
        <f>สกลนคร!AI151</f>
        <v>211800.65</v>
      </c>
      <c r="L837" s="102">
        <f>สกลนคร!AJ151</f>
        <v>3871100.71</v>
      </c>
      <c r="M837" s="102">
        <f>สกลนคร!AK151</f>
        <v>3738775.7600000002</v>
      </c>
      <c r="N837" s="98"/>
      <c r="O837" s="98"/>
      <c r="P837" s="98"/>
      <c r="Q837" s="90">
        <f t="shared" si="29"/>
        <v>132324.94999999972</v>
      </c>
      <c r="R837" s="91">
        <f t="shared" si="30"/>
        <v>2434.654534591195</v>
      </c>
    </row>
    <row r="838" spans="1:18" ht="24.6" customHeight="1" x14ac:dyDescent="0.7">
      <c r="A838" s="97">
        <v>18</v>
      </c>
      <c r="B838" s="98" t="s">
        <v>47</v>
      </c>
      <c r="C838" s="98" t="s">
        <v>493</v>
      </c>
      <c r="D838" s="98" t="s">
        <v>140</v>
      </c>
      <c r="E838" s="98" t="s">
        <v>494</v>
      </c>
      <c r="F838" s="98" t="s">
        <v>166</v>
      </c>
      <c r="G838" s="98" t="s">
        <v>1209</v>
      </c>
      <c r="H838" s="99">
        <v>1695</v>
      </c>
      <c r="I838" s="97">
        <v>2</v>
      </c>
      <c r="J838" s="102">
        <f>สกลนคร!F152</f>
        <v>337868.64</v>
      </c>
      <c r="K838" s="101">
        <f>สกลนคร!AI152</f>
        <v>388577.73</v>
      </c>
      <c r="L838" s="102">
        <f>สกลนคร!AJ152</f>
        <v>3479002.3200000003</v>
      </c>
      <c r="M838" s="102">
        <f>สกลนคร!AK152</f>
        <v>3278905.8699999996</v>
      </c>
      <c r="N838" s="98"/>
      <c r="O838" s="98"/>
      <c r="P838" s="98"/>
      <c r="Q838" s="90">
        <f t="shared" ref="Q838:Q901" si="31">L838-M838</f>
        <v>200096.45000000065</v>
      </c>
      <c r="R838" s="91">
        <f t="shared" ref="R838:R901" si="32">L838/H838</f>
        <v>2052.5087433628319</v>
      </c>
    </row>
    <row r="839" spans="1:18" ht="24.6" customHeight="1" x14ac:dyDescent="0.7">
      <c r="A839" s="97">
        <v>19</v>
      </c>
      <c r="B839" s="98" t="s">
        <v>47</v>
      </c>
      <c r="C839" s="98" t="s">
        <v>493</v>
      </c>
      <c r="D839" s="98" t="s">
        <v>140</v>
      </c>
      <c r="E839" s="98" t="s">
        <v>494</v>
      </c>
      <c r="F839" s="98" t="s">
        <v>166</v>
      </c>
      <c r="G839" s="98" t="s">
        <v>1210</v>
      </c>
      <c r="H839" s="99">
        <v>4100</v>
      </c>
      <c r="I839" s="97">
        <v>3</v>
      </c>
      <c r="J839" s="102">
        <f>สกลนคร!F153</f>
        <v>452634.69</v>
      </c>
      <c r="K839" s="101">
        <f>สกลนคร!AI153</f>
        <v>709119.44</v>
      </c>
      <c r="L839" s="102">
        <f>สกลนคร!AJ153</f>
        <v>6073858.8900000006</v>
      </c>
      <c r="M839" s="102">
        <f>สกลนคร!AK153</f>
        <v>5504021.25</v>
      </c>
      <c r="N839" s="98"/>
      <c r="O839" s="98"/>
      <c r="P839" s="98"/>
      <c r="Q839" s="90">
        <f t="shared" si="31"/>
        <v>569837.6400000006</v>
      </c>
      <c r="R839" s="91">
        <f t="shared" si="32"/>
        <v>1481.4289975609759</v>
      </c>
    </row>
    <row r="840" spans="1:18" ht="24.6" customHeight="1" x14ac:dyDescent="0.7">
      <c r="A840" s="97">
        <v>20</v>
      </c>
      <c r="B840" s="98" t="s">
        <v>47</v>
      </c>
      <c r="C840" s="98" t="s">
        <v>493</v>
      </c>
      <c r="D840" s="98" t="s">
        <v>140</v>
      </c>
      <c r="E840" s="98" t="s">
        <v>494</v>
      </c>
      <c r="F840" s="98" t="s">
        <v>166</v>
      </c>
      <c r="G840" s="98" t="s">
        <v>1211</v>
      </c>
      <c r="H840" s="99">
        <v>5998</v>
      </c>
      <c r="I840" s="97">
        <v>4</v>
      </c>
      <c r="J840" s="102">
        <f>สกลนคร!F154</f>
        <v>1079583.7</v>
      </c>
      <c r="K840" s="101">
        <f>สกลนคร!AI154</f>
        <v>1131728.45</v>
      </c>
      <c r="L840" s="102">
        <f>สกลนคร!AJ154</f>
        <v>5254675.32</v>
      </c>
      <c r="M840" s="102">
        <f>สกลนคร!AK154</f>
        <v>4852670.96</v>
      </c>
      <c r="N840" s="98"/>
      <c r="O840" s="98"/>
      <c r="P840" s="98"/>
      <c r="Q840" s="90">
        <f t="shared" si="31"/>
        <v>402004.36000000034</v>
      </c>
      <c r="R840" s="91">
        <f t="shared" si="32"/>
        <v>876.07124374791601</v>
      </c>
    </row>
    <row r="841" spans="1:18" ht="24.6" customHeight="1" x14ac:dyDescent="0.7">
      <c r="A841" s="97">
        <v>21</v>
      </c>
      <c r="B841" s="98" t="s">
        <v>47</v>
      </c>
      <c r="C841" s="98" t="s">
        <v>493</v>
      </c>
      <c r="D841" s="98" t="s">
        <v>140</v>
      </c>
      <c r="E841" s="98" t="s">
        <v>494</v>
      </c>
      <c r="F841" s="98" t="s">
        <v>166</v>
      </c>
      <c r="G841" s="98" t="s">
        <v>1212</v>
      </c>
      <c r="H841" s="99">
        <v>3313</v>
      </c>
      <c r="I841" s="97">
        <v>3</v>
      </c>
      <c r="J841" s="102">
        <f>สกลนคร!F155</f>
        <v>673025.16</v>
      </c>
      <c r="K841" s="101">
        <f>สกลนคร!AI155</f>
        <v>820047.28</v>
      </c>
      <c r="L841" s="102">
        <f>สกลนคร!AJ155</f>
        <v>3780815.64</v>
      </c>
      <c r="M841" s="102">
        <f>สกลนคร!AK155</f>
        <v>3541336.23</v>
      </c>
      <c r="N841" s="98"/>
      <c r="O841" s="98"/>
      <c r="P841" s="98"/>
      <c r="Q841" s="90">
        <f t="shared" si="31"/>
        <v>239479.41000000015</v>
      </c>
      <c r="R841" s="91">
        <f t="shared" si="32"/>
        <v>1141.2060488982795</v>
      </c>
    </row>
    <row r="842" spans="1:18" s="109" customFormat="1" ht="24.6" customHeight="1" x14ac:dyDescent="0.7">
      <c r="A842" s="103">
        <v>12</v>
      </c>
      <c r="B842" s="104" t="s">
        <v>47</v>
      </c>
      <c r="C842" s="104"/>
      <c r="D842" s="104"/>
      <c r="E842" s="104" t="s">
        <v>63</v>
      </c>
      <c r="F842" s="104"/>
      <c r="G842" s="104" t="s">
        <v>496</v>
      </c>
      <c r="H842" s="110">
        <f>SUM(H821:H841)</f>
        <v>87239</v>
      </c>
      <c r="I842" s="103"/>
      <c r="J842" s="106">
        <f>SUM(J821:J841)</f>
        <v>14168589.609999999</v>
      </c>
      <c r="K842" s="106">
        <f>SUM(K821:K841)</f>
        <v>15865970.069999998</v>
      </c>
      <c r="L842" s="106">
        <f>SUM(L821:L841)</f>
        <v>103785144.92</v>
      </c>
      <c r="M842" s="106">
        <f>SUM(M821:M841)</f>
        <v>98035405.770000011</v>
      </c>
      <c r="N842" s="104">
        <v>20</v>
      </c>
      <c r="O842" s="104">
        <v>20</v>
      </c>
      <c r="P842" s="104">
        <f>N842-O842</f>
        <v>0</v>
      </c>
      <c r="Q842" s="107">
        <f t="shared" si="31"/>
        <v>5749739.1499999911</v>
      </c>
      <c r="R842" s="108">
        <f>L842/H842</f>
        <v>1189.6645413175299</v>
      </c>
    </row>
    <row r="843" spans="1:18" ht="24.6" customHeight="1" x14ac:dyDescent="0.7">
      <c r="A843" s="97">
        <v>1</v>
      </c>
      <c r="B843" s="98" t="s">
        <v>47</v>
      </c>
      <c r="C843" s="98" t="s">
        <v>497</v>
      </c>
      <c r="D843" s="98" t="s">
        <v>128</v>
      </c>
      <c r="E843" s="98" t="s">
        <v>498</v>
      </c>
      <c r="F843" s="98" t="s">
        <v>196</v>
      </c>
      <c r="G843" s="98" t="s">
        <v>499</v>
      </c>
      <c r="H843" s="99"/>
      <c r="I843" s="97"/>
      <c r="J843" s="100"/>
      <c r="K843" s="101"/>
      <c r="L843" s="102"/>
      <c r="M843" s="102"/>
      <c r="N843" s="98"/>
      <c r="O843" s="98"/>
      <c r="P843" s="98"/>
    </row>
    <row r="844" spans="1:18" ht="24.6" customHeight="1" x14ac:dyDescent="0.7">
      <c r="A844" s="97">
        <v>2</v>
      </c>
      <c r="B844" s="98" t="s">
        <v>47</v>
      </c>
      <c r="C844" s="98" t="s">
        <v>497</v>
      </c>
      <c r="D844" s="98" t="s">
        <v>128</v>
      </c>
      <c r="E844" s="98" t="s">
        <v>498</v>
      </c>
      <c r="F844" s="98" t="s">
        <v>166</v>
      </c>
      <c r="G844" s="98" t="s">
        <v>1213</v>
      </c>
      <c r="H844" s="99">
        <v>3848</v>
      </c>
      <c r="I844" s="97">
        <v>3</v>
      </c>
      <c r="J844" s="102">
        <f>สกลนคร!F156</f>
        <v>691365.1</v>
      </c>
      <c r="K844" s="101">
        <f>สกลนคร!AI156</f>
        <v>764550.55999999994</v>
      </c>
      <c r="L844" s="102">
        <f>สกลนคร!AJ156</f>
        <v>4475706.2300000004</v>
      </c>
      <c r="M844" s="102">
        <f>สกลนคร!AK156</f>
        <v>3905585.1399999997</v>
      </c>
      <c r="N844" s="98"/>
      <c r="O844" s="98"/>
      <c r="P844" s="98"/>
      <c r="Q844" s="90">
        <f t="shared" si="31"/>
        <v>570121.09000000078</v>
      </c>
      <c r="R844" s="91">
        <f t="shared" si="32"/>
        <v>1163.1253196465698</v>
      </c>
    </row>
    <row r="845" spans="1:18" ht="24.6" customHeight="1" x14ac:dyDescent="0.7">
      <c r="A845" s="97">
        <v>3</v>
      </c>
      <c r="B845" s="98" t="s">
        <v>47</v>
      </c>
      <c r="C845" s="98" t="s">
        <v>497</v>
      </c>
      <c r="D845" s="98" t="s">
        <v>128</v>
      </c>
      <c r="E845" s="98" t="s">
        <v>498</v>
      </c>
      <c r="F845" s="98" t="s">
        <v>166</v>
      </c>
      <c r="G845" s="98" t="s">
        <v>1214</v>
      </c>
      <c r="H845" s="99">
        <v>4286</v>
      </c>
      <c r="I845" s="97">
        <v>3</v>
      </c>
      <c r="J845" s="102">
        <f>สกลนคร!F157</f>
        <v>436655.72</v>
      </c>
      <c r="K845" s="101">
        <f>สกลนคร!AI157</f>
        <v>470655.94999999995</v>
      </c>
      <c r="L845" s="102">
        <f>สกลนคร!AJ157</f>
        <v>2833957.32</v>
      </c>
      <c r="M845" s="102">
        <f>สกลนคร!AK157</f>
        <v>2299051.79</v>
      </c>
      <c r="N845" s="98"/>
      <c r="O845" s="98"/>
      <c r="P845" s="98"/>
      <c r="Q845" s="90">
        <f t="shared" si="31"/>
        <v>534905.5299999998</v>
      </c>
      <c r="R845" s="91">
        <f t="shared" si="32"/>
        <v>661.21262715818943</v>
      </c>
    </row>
    <row r="846" spans="1:18" ht="24.6" customHeight="1" x14ac:dyDescent="0.7">
      <c r="A846" s="97">
        <v>4</v>
      </c>
      <c r="B846" s="98" t="s">
        <v>47</v>
      </c>
      <c r="C846" s="98" t="s">
        <v>497</v>
      </c>
      <c r="D846" s="98" t="s">
        <v>128</v>
      </c>
      <c r="E846" s="98" t="s">
        <v>498</v>
      </c>
      <c r="F846" s="98" t="s">
        <v>166</v>
      </c>
      <c r="G846" s="98" t="s">
        <v>1215</v>
      </c>
      <c r="H846" s="99">
        <v>5191</v>
      </c>
      <c r="I846" s="97">
        <v>4</v>
      </c>
      <c r="J846" s="102">
        <f>สกลนคร!F158</f>
        <v>323219.02</v>
      </c>
      <c r="K846" s="101">
        <f>สกลนคร!AI158</f>
        <v>452701.39</v>
      </c>
      <c r="L846" s="102">
        <f>สกลนคร!AJ158</f>
        <v>3592891.83</v>
      </c>
      <c r="M846" s="102">
        <f>สกลนคร!AK158</f>
        <v>3274845.6399999997</v>
      </c>
      <c r="N846" s="98"/>
      <c r="O846" s="98"/>
      <c r="P846" s="98"/>
      <c r="Q846" s="90">
        <f t="shared" si="31"/>
        <v>318046.19000000041</v>
      </c>
      <c r="R846" s="91">
        <f t="shared" si="32"/>
        <v>692.13866884993263</v>
      </c>
    </row>
    <row r="847" spans="1:18" ht="24.6" customHeight="1" x14ac:dyDescent="0.7">
      <c r="A847" s="97">
        <v>5</v>
      </c>
      <c r="B847" s="98" t="s">
        <v>47</v>
      </c>
      <c r="C847" s="98" t="s">
        <v>497</v>
      </c>
      <c r="D847" s="98" t="s">
        <v>128</v>
      </c>
      <c r="E847" s="98" t="s">
        <v>498</v>
      </c>
      <c r="F847" s="98" t="s">
        <v>166</v>
      </c>
      <c r="G847" s="98" t="s">
        <v>1216</v>
      </c>
      <c r="H847" s="99">
        <v>5463</v>
      </c>
      <c r="I847" s="97">
        <v>4</v>
      </c>
      <c r="J847" s="102">
        <f>สกลนคร!F159</f>
        <v>315186.78000000003</v>
      </c>
      <c r="K847" s="101">
        <f>สกลนคร!AI159</f>
        <v>446980.06000000006</v>
      </c>
      <c r="L847" s="102">
        <f>สกลนคร!AJ159</f>
        <v>3305681.9699999997</v>
      </c>
      <c r="M847" s="102">
        <f>สกลนคร!AK159</f>
        <v>3022198.08</v>
      </c>
      <c r="N847" s="98"/>
      <c r="O847" s="98"/>
      <c r="P847" s="98"/>
      <c r="Q847" s="90">
        <f t="shared" si="31"/>
        <v>283483.88999999966</v>
      </c>
      <c r="R847" s="91">
        <f t="shared" si="32"/>
        <v>605.10378363536518</v>
      </c>
    </row>
    <row r="848" spans="1:18" s="109" customFormat="1" ht="24.6" customHeight="1" x14ac:dyDescent="0.7">
      <c r="A848" s="103">
        <v>13</v>
      </c>
      <c r="B848" s="104" t="s">
        <v>47</v>
      </c>
      <c r="C848" s="104"/>
      <c r="D848" s="104"/>
      <c r="E848" s="104" t="s">
        <v>63</v>
      </c>
      <c r="F848" s="104"/>
      <c r="G848" s="104" t="s">
        <v>500</v>
      </c>
      <c r="H848" s="110">
        <f>SUM(H844:H847)</f>
        <v>18788</v>
      </c>
      <c r="I848" s="103"/>
      <c r="J848" s="106">
        <f>SUM(J843:J847)</f>
        <v>1766426.6199999999</v>
      </c>
      <c r="K848" s="106">
        <f>SUM(K843:K847)</f>
        <v>2134887.96</v>
      </c>
      <c r="L848" s="106">
        <f>SUM(L843:L847)</f>
        <v>14208237.350000001</v>
      </c>
      <c r="M848" s="106">
        <f>SUM(M843:M847)</f>
        <v>12501680.65</v>
      </c>
      <c r="N848" s="104">
        <v>4</v>
      </c>
      <c r="O848" s="104">
        <v>4</v>
      </c>
      <c r="P848" s="104">
        <f>N848-O848</f>
        <v>0</v>
      </c>
      <c r="Q848" s="107">
        <f t="shared" si="31"/>
        <v>1706556.7000000011</v>
      </c>
      <c r="R848" s="108">
        <f>L848/H848</f>
        <v>756.24001224185656</v>
      </c>
    </row>
    <row r="849" spans="1:18" ht="24.6" customHeight="1" x14ac:dyDescent="0.7">
      <c r="A849" s="97">
        <v>1</v>
      </c>
      <c r="B849" s="98" t="s">
        <v>47</v>
      </c>
      <c r="C849" s="98" t="s">
        <v>501</v>
      </c>
      <c r="D849" s="98" t="s">
        <v>131</v>
      </c>
      <c r="E849" s="98" t="s">
        <v>502</v>
      </c>
      <c r="F849" s="98" t="s">
        <v>196</v>
      </c>
      <c r="G849" s="98" t="s">
        <v>503</v>
      </c>
      <c r="H849" s="99"/>
      <c r="I849" s="97"/>
      <c r="J849" s="100"/>
      <c r="K849" s="101"/>
      <c r="L849" s="102"/>
      <c r="M849" s="102"/>
      <c r="N849" s="98"/>
      <c r="O849" s="98"/>
      <c r="P849" s="98"/>
    </row>
    <row r="850" spans="1:18" ht="24.6" customHeight="1" x14ac:dyDescent="0.7">
      <c r="A850" s="97">
        <v>2</v>
      </c>
      <c r="B850" s="98" t="s">
        <v>47</v>
      </c>
      <c r="C850" s="98" t="s">
        <v>501</v>
      </c>
      <c r="D850" s="98" t="s">
        <v>131</v>
      </c>
      <c r="E850" s="98" t="s">
        <v>502</v>
      </c>
      <c r="F850" s="98" t="s">
        <v>166</v>
      </c>
      <c r="G850" s="98" t="s">
        <v>1217</v>
      </c>
      <c r="H850" s="99">
        <v>2108</v>
      </c>
      <c r="I850" s="97">
        <v>2</v>
      </c>
      <c r="J850" s="102">
        <f>สกลนคร!F160</f>
        <v>363926.01</v>
      </c>
      <c r="K850" s="101">
        <f>สกลนคร!AI160</f>
        <v>394950.06</v>
      </c>
      <c r="L850" s="102">
        <f>สกลนคร!AJ160</f>
        <v>2994248.0999999996</v>
      </c>
      <c r="M850" s="102">
        <f>สกลนคร!AK160</f>
        <v>2184831.5</v>
      </c>
      <c r="N850" s="98"/>
      <c r="O850" s="98"/>
      <c r="P850" s="98"/>
      <c r="Q850" s="90">
        <f t="shared" si="31"/>
        <v>809416.59999999963</v>
      </c>
      <c r="R850" s="91">
        <f t="shared" si="32"/>
        <v>1420.4212998102464</v>
      </c>
    </row>
    <row r="851" spans="1:18" ht="24.6" customHeight="1" x14ac:dyDescent="0.7">
      <c r="A851" s="97">
        <v>3</v>
      </c>
      <c r="B851" s="98" t="s">
        <v>47</v>
      </c>
      <c r="C851" s="98" t="s">
        <v>501</v>
      </c>
      <c r="D851" s="98" t="s">
        <v>131</v>
      </c>
      <c r="E851" s="98" t="s">
        <v>502</v>
      </c>
      <c r="F851" s="98" t="s">
        <v>166</v>
      </c>
      <c r="G851" s="98" t="s">
        <v>1218</v>
      </c>
      <c r="H851" s="99">
        <v>3823</v>
      </c>
      <c r="I851" s="97">
        <v>3</v>
      </c>
      <c r="J851" s="102">
        <f>สกลนคร!F161</f>
        <v>354235</v>
      </c>
      <c r="K851" s="101">
        <f>สกลนคร!AI161</f>
        <v>385778.31</v>
      </c>
      <c r="L851" s="102">
        <f>สกลนคร!AJ161</f>
        <v>3456575.58</v>
      </c>
      <c r="M851" s="102">
        <f>สกลนคร!AK161</f>
        <v>3511504.99</v>
      </c>
      <c r="N851" s="98"/>
      <c r="O851" s="98"/>
      <c r="P851" s="98"/>
      <c r="Q851" s="90">
        <f t="shared" si="31"/>
        <v>-54929.410000000149</v>
      </c>
      <c r="R851" s="91">
        <f t="shared" si="32"/>
        <v>904.1526497515041</v>
      </c>
    </row>
    <row r="852" spans="1:18" ht="24.6" customHeight="1" x14ac:dyDescent="0.7">
      <c r="A852" s="97">
        <v>4</v>
      </c>
      <c r="B852" s="98" t="s">
        <v>47</v>
      </c>
      <c r="C852" s="98" t="s">
        <v>501</v>
      </c>
      <c r="D852" s="98" t="s">
        <v>131</v>
      </c>
      <c r="E852" s="98" t="s">
        <v>502</v>
      </c>
      <c r="F852" s="98" t="s">
        <v>166</v>
      </c>
      <c r="G852" s="98" t="s">
        <v>1219</v>
      </c>
      <c r="H852" s="99">
        <v>4042</v>
      </c>
      <c r="I852" s="97">
        <v>3</v>
      </c>
      <c r="J852" s="102">
        <f>สกลนคร!F162</f>
        <v>179635.92</v>
      </c>
      <c r="K852" s="101">
        <f>สกลนคร!AI162</f>
        <v>226439.63000000003</v>
      </c>
      <c r="L852" s="102">
        <f>สกลนคร!AJ162</f>
        <v>2590675.77</v>
      </c>
      <c r="M852" s="102">
        <f>สกลนคร!AK162</f>
        <v>2569581.2199999997</v>
      </c>
      <c r="N852" s="98"/>
      <c r="O852" s="98"/>
      <c r="P852" s="98"/>
      <c r="Q852" s="90">
        <f t="shared" si="31"/>
        <v>21094.550000000279</v>
      </c>
      <c r="R852" s="91">
        <f t="shared" si="32"/>
        <v>640.93908213755572</v>
      </c>
    </row>
    <row r="853" spans="1:18" ht="24.6" customHeight="1" x14ac:dyDescent="0.7">
      <c r="A853" s="97">
        <v>5</v>
      </c>
      <c r="B853" s="98" t="s">
        <v>47</v>
      </c>
      <c r="C853" s="98" t="s">
        <v>501</v>
      </c>
      <c r="D853" s="98" t="s">
        <v>131</v>
      </c>
      <c r="E853" s="98" t="s">
        <v>502</v>
      </c>
      <c r="F853" s="98" t="s">
        <v>166</v>
      </c>
      <c r="G853" s="98" t="s">
        <v>1220</v>
      </c>
      <c r="H853" s="99">
        <v>5471</v>
      </c>
      <c r="I853" s="97">
        <v>4</v>
      </c>
      <c r="J853" s="102">
        <f>สกลนคร!F163</f>
        <v>444029.67</v>
      </c>
      <c r="K853" s="101">
        <f>สกลนคร!AI163</f>
        <v>536640.53</v>
      </c>
      <c r="L853" s="102">
        <f>สกลนคร!AJ163</f>
        <v>3213543.98</v>
      </c>
      <c r="M853" s="102">
        <f>สกลนคร!AK163</f>
        <v>3272266.8899999997</v>
      </c>
      <c r="N853" s="98"/>
      <c r="O853" s="98"/>
      <c r="P853" s="98"/>
      <c r="Q853" s="90">
        <f t="shared" si="31"/>
        <v>-58722.909999999683</v>
      </c>
      <c r="R853" s="91">
        <f t="shared" si="32"/>
        <v>587.37780661670627</v>
      </c>
    </row>
    <row r="854" spans="1:18" s="109" customFormat="1" ht="24.6" customHeight="1" x14ac:dyDescent="0.7">
      <c r="A854" s="103">
        <v>14</v>
      </c>
      <c r="B854" s="104" t="s">
        <v>47</v>
      </c>
      <c r="C854" s="104"/>
      <c r="D854" s="104"/>
      <c r="E854" s="104" t="s">
        <v>63</v>
      </c>
      <c r="F854" s="104"/>
      <c r="G854" s="104" t="s">
        <v>504</v>
      </c>
      <c r="H854" s="110">
        <f>SUM(H850:H853)</f>
        <v>15444</v>
      </c>
      <c r="I854" s="103"/>
      <c r="J854" s="106">
        <f>SUM(J849:J853)</f>
        <v>1341826.6000000001</v>
      </c>
      <c r="K854" s="106">
        <f>SUM(K849:K853)</f>
        <v>1543808.53</v>
      </c>
      <c r="L854" s="106">
        <f>SUM(L849:L853)</f>
        <v>12255043.43</v>
      </c>
      <c r="M854" s="106">
        <f>SUM(M849:M853)</f>
        <v>11538184.6</v>
      </c>
      <c r="N854" s="104">
        <v>4</v>
      </c>
      <c r="O854" s="104">
        <v>4</v>
      </c>
      <c r="P854" s="104">
        <f>N854-O854</f>
        <v>0</v>
      </c>
      <c r="Q854" s="107">
        <f t="shared" si="31"/>
        <v>716858.83000000007</v>
      </c>
      <c r="R854" s="108">
        <f>L854/H854</f>
        <v>793.51485560735557</v>
      </c>
    </row>
    <row r="855" spans="1:18" ht="24.6" customHeight="1" x14ac:dyDescent="0.7">
      <c r="A855" s="97">
        <v>1</v>
      </c>
      <c r="B855" s="98" t="s">
        <v>47</v>
      </c>
      <c r="C855" s="98" t="s">
        <v>505</v>
      </c>
      <c r="D855" s="98" t="s">
        <v>134</v>
      </c>
      <c r="E855" s="98" t="s">
        <v>506</v>
      </c>
      <c r="F855" s="98" t="s">
        <v>196</v>
      </c>
      <c r="G855" s="98" t="s">
        <v>507</v>
      </c>
      <c r="H855" s="99"/>
      <c r="I855" s="97"/>
      <c r="J855" s="100"/>
      <c r="K855" s="101"/>
      <c r="L855" s="102"/>
      <c r="M855" s="102"/>
      <c r="N855" s="98"/>
      <c r="O855" s="98"/>
      <c r="P855" s="98"/>
    </row>
    <row r="856" spans="1:18" ht="24.6" customHeight="1" x14ac:dyDescent="0.7">
      <c r="A856" s="97">
        <v>2</v>
      </c>
      <c r="B856" s="98" t="s">
        <v>47</v>
      </c>
      <c r="C856" s="98" t="s">
        <v>505</v>
      </c>
      <c r="D856" s="98" t="s">
        <v>134</v>
      </c>
      <c r="E856" s="98" t="s">
        <v>506</v>
      </c>
      <c r="F856" s="98" t="s">
        <v>166</v>
      </c>
      <c r="G856" s="98" t="s">
        <v>1221</v>
      </c>
      <c r="H856" s="99">
        <v>2489</v>
      </c>
      <c r="I856" s="97">
        <v>2</v>
      </c>
      <c r="J856" s="102">
        <f>สกลนคร!F164</f>
        <v>899466.47</v>
      </c>
      <c r="K856" s="101">
        <f>สกลนคร!AI164</f>
        <v>959873.74</v>
      </c>
      <c r="L856" s="102">
        <f>สกลนคร!AJ164</f>
        <v>2256511.8600000003</v>
      </c>
      <c r="M856" s="102">
        <f>สกลนคร!AK164</f>
        <v>1904713.34</v>
      </c>
      <c r="N856" s="98"/>
      <c r="O856" s="98"/>
      <c r="P856" s="98"/>
      <c r="Q856" s="90">
        <f t="shared" si="31"/>
        <v>351798.52000000025</v>
      </c>
      <c r="R856" s="91">
        <f t="shared" si="32"/>
        <v>906.59375652872654</v>
      </c>
    </row>
    <row r="857" spans="1:18" ht="24.6" customHeight="1" x14ac:dyDescent="0.7">
      <c r="A857" s="97">
        <v>3</v>
      </c>
      <c r="B857" s="98" t="s">
        <v>47</v>
      </c>
      <c r="C857" s="98" t="s">
        <v>505</v>
      </c>
      <c r="D857" s="98" t="s">
        <v>134</v>
      </c>
      <c r="E857" s="98" t="s">
        <v>506</v>
      </c>
      <c r="F857" s="98" t="s">
        <v>166</v>
      </c>
      <c r="G857" s="98" t="s">
        <v>1222</v>
      </c>
      <c r="H857" s="99">
        <v>3680</v>
      </c>
      <c r="I857" s="97">
        <v>3</v>
      </c>
      <c r="J857" s="102">
        <f>สกลนคร!F165</f>
        <v>1701287.66</v>
      </c>
      <c r="K857" s="101">
        <f>สกลนคร!AI165</f>
        <v>1736034.02</v>
      </c>
      <c r="L857" s="102">
        <f>สกลนคร!AJ165</f>
        <v>3632128.0999999996</v>
      </c>
      <c r="M857" s="102">
        <f>สกลนคร!AK165</f>
        <v>2909153.26</v>
      </c>
      <c r="N857" s="98"/>
      <c r="O857" s="98"/>
      <c r="P857" s="98"/>
      <c r="Q857" s="90">
        <f t="shared" si="31"/>
        <v>722974.83999999985</v>
      </c>
      <c r="R857" s="91">
        <f t="shared" si="32"/>
        <v>986.99133152173908</v>
      </c>
    </row>
    <row r="858" spans="1:18" ht="24.6" customHeight="1" x14ac:dyDescent="0.7">
      <c r="A858" s="97">
        <v>4</v>
      </c>
      <c r="B858" s="98" t="s">
        <v>47</v>
      </c>
      <c r="C858" s="98" t="s">
        <v>505</v>
      </c>
      <c r="D858" s="98" t="s">
        <v>134</v>
      </c>
      <c r="E858" s="98" t="s">
        <v>506</v>
      </c>
      <c r="F858" s="98" t="s">
        <v>166</v>
      </c>
      <c r="G858" s="98" t="s">
        <v>1223</v>
      </c>
      <c r="H858" s="99">
        <v>5212</v>
      </c>
      <c r="I858" s="97">
        <v>4</v>
      </c>
      <c r="J858" s="102">
        <f>สกลนคร!F166</f>
        <v>1068610</v>
      </c>
      <c r="K858" s="101">
        <f>สกลนคร!AI166</f>
        <v>1126595.69</v>
      </c>
      <c r="L858" s="102">
        <f>สกลนคร!AJ166</f>
        <v>4114573.1900000004</v>
      </c>
      <c r="M858" s="102">
        <f>สกลนคร!AK166</f>
        <v>3906261.8400000003</v>
      </c>
      <c r="N858" s="98"/>
      <c r="O858" s="98"/>
      <c r="P858" s="98"/>
      <c r="Q858" s="90">
        <f t="shared" si="31"/>
        <v>208311.35000000009</v>
      </c>
      <c r="R858" s="91">
        <f t="shared" si="32"/>
        <v>789.44228511128176</v>
      </c>
    </row>
    <row r="859" spans="1:18" ht="24.6" customHeight="1" x14ac:dyDescent="0.7">
      <c r="A859" s="97">
        <v>5</v>
      </c>
      <c r="B859" s="98" t="s">
        <v>47</v>
      </c>
      <c r="C859" s="98" t="s">
        <v>505</v>
      </c>
      <c r="D859" s="98" t="s">
        <v>134</v>
      </c>
      <c r="E859" s="98" t="s">
        <v>506</v>
      </c>
      <c r="F859" s="98" t="s">
        <v>166</v>
      </c>
      <c r="G859" s="98" t="s">
        <v>1224</v>
      </c>
      <c r="H859" s="99">
        <v>2800</v>
      </c>
      <c r="I859" s="97">
        <v>2</v>
      </c>
      <c r="J859" s="102">
        <f>สกลนคร!F167</f>
        <v>1159920.1599999999</v>
      </c>
      <c r="K859" s="101">
        <f>สกลนคร!AI167</f>
        <v>1186260.6599999999</v>
      </c>
      <c r="L859" s="102">
        <f>สกลนคร!AJ167</f>
        <v>2865319.52</v>
      </c>
      <c r="M859" s="102">
        <f>สกลนคร!AK167</f>
        <v>2735411.34</v>
      </c>
      <c r="N859" s="98"/>
      <c r="O859" s="98"/>
      <c r="P859" s="98"/>
      <c r="Q859" s="90">
        <f t="shared" si="31"/>
        <v>129908.18000000017</v>
      </c>
      <c r="R859" s="91">
        <f t="shared" si="32"/>
        <v>1023.3284</v>
      </c>
    </row>
    <row r="860" spans="1:18" ht="24.6" customHeight="1" x14ac:dyDescent="0.7">
      <c r="A860" s="97">
        <v>6</v>
      </c>
      <c r="B860" s="98" t="s">
        <v>47</v>
      </c>
      <c r="C860" s="98" t="s">
        <v>505</v>
      </c>
      <c r="D860" s="98" t="s">
        <v>134</v>
      </c>
      <c r="E860" s="98" t="s">
        <v>506</v>
      </c>
      <c r="F860" s="98" t="s">
        <v>166</v>
      </c>
      <c r="G860" s="98" t="s">
        <v>1225</v>
      </c>
      <c r="H860" s="99">
        <v>3862</v>
      </c>
      <c r="I860" s="97">
        <v>3</v>
      </c>
      <c r="J860" s="102">
        <f>สกลนคร!F168</f>
        <v>192333.32</v>
      </c>
      <c r="K860" s="101">
        <f>สกลนคร!AI168</f>
        <v>204645.03</v>
      </c>
      <c r="L860" s="102">
        <f>สกลนคร!AJ168</f>
        <v>3931155.01</v>
      </c>
      <c r="M860" s="102">
        <f>สกลนคร!AK168</f>
        <v>4039566.6999999997</v>
      </c>
      <c r="N860" s="98"/>
      <c r="O860" s="98"/>
      <c r="P860" s="98"/>
      <c r="Q860" s="90">
        <f t="shared" si="31"/>
        <v>-108411.68999999994</v>
      </c>
      <c r="R860" s="91">
        <f t="shared" si="32"/>
        <v>1017.9065277058519</v>
      </c>
    </row>
    <row r="861" spans="1:18" s="109" customFormat="1" ht="24.6" customHeight="1" x14ac:dyDescent="0.7">
      <c r="A861" s="103">
        <v>15</v>
      </c>
      <c r="B861" s="104" t="s">
        <v>47</v>
      </c>
      <c r="C861" s="104"/>
      <c r="D861" s="104"/>
      <c r="E861" s="104" t="s">
        <v>63</v>
      </c>
      <c r="F861" s="104"/>
      <c r="G861" s="104" t="s">
        <v>508</v>
      </c>
      <c r="H861" s="110">
        <f>SUM(H856:H860)</f>
        <v>18043</v>
      </c>
      <c r="I861" s="103"/>
      <c r="J861" s="106">
        <f>SUM(J855:J860)</f>
        <v>5021617.6100000003</v>
      </c>
      <c r="K861" s="141">
        <f>SUM(K855:K860)</f>
        <v>5213409.1399999997</v>
      </c>
      <c r="L861" s="106">
        <f>SUM(L855:L860)</f>
        <v>16799687.68</v>
      </c>
      <c r="M861" s="106">
        <f>SUM(M855:M860)</f>
        <v>15495106.479999999</v>
      </c>
      <c r="N861" s="104">
        <v>5</v>
      </c>
      <c r="O861" s="104">
        <v>5</v>
      </c>
      <c r="P861" s="104">
        <f>N861-O861</f>
        <v>0</v>
      </c>
      <c r="Q861" s="107">
        <f t="shared" si="31"/>
        <v>1304581.2000000011</v>
      </c>
      <c r="R861" s="108">
        <f>L861/H861</f>
        <v>931.09170758743005</v>
      </c>
    </row>
    <row r="862" spans="1:18" ht="24.6" customHeight="1" x14ac:dyDescent="0.7">
      <c r="A862" s="97">
        <v>1</v>
      </c>
      <c r="B862" s="98" t="s">
        <v>47</v>
      </c>
      <c r="C862" s="98" t="s">
        <v>509</v>
      </c>
      <c r="D862" s="98" t="s">
        <v>136</v>
      </c>
      <c r="E862" s="98" t="s">
        <v>510</v>
      </c>
      <c r="F862" s="98" t="s">
        <v>196</v>
      </c>
      <c r="G862" s="98" t="s">
        <v>511</v>
      </c>
      <c r="H862" s="99"/>
      <c r="I862" s="97"/>
      <c r="J862" s="100"/>
      <c r="K862" s="101"/>
      <c r="L862" s="102"/>
      <c r="M862" s="102"/>
      <c r="N862" s="98"/>
      <c r="O862" s="98"/>
      <c r="P862" s="98"/>
    </row>
    <row r="863" spans="1:18" ht="24.6" customHeight="1" x14ac:dyDescent="0.7">
      <c r="A863" s="97">
        <v>2</v>
      </c>
      <c r="B863" s="98" t="s">
        <v>47</v>
      </c>
      <c r="C863" s="98" t="s">
        <v>509</v>
      </c>
      <c r="D863" s="98" t="s">
        <v>136</v>
      </c>
      <c r="E863" s="98" t="s">
        <v>510</v>
      </c>
      <c r="F863" s="98" t="s">
        <v>166</v>
      </c>
      <c r="G863" s="98" t="s">
        <v>1226</v>
      </c>
      <c r="H863" s="99">
        <v>997</v>
      </c>
      <c r="I863" s="97">
        <v>1</v>
      </c>
      <c r="J863" s="102">
        <f>สกลนคร!F169</f>
        <v>546562.54</v>
      </c>
      <c r="K863" s="101">
        <f>สกลนคร!AI169</f>
        <v>620382.77</v>
      </c>
      <c r="L863" s="102">
        <f>สกลนคร!AJ169</f>
        <v>3066200.68</v>
      </c>
      <c r="M863" s="102">
        <f>สกลนคร!AK169</f>
        <v>2147485.66</v>
      </c>
      <c r="N863" s="98"/>
      <c r="O863" s="98"/>
      <c r="P863" s="98"/>
      <c r="Q863" s="90">
        <f t="shared" si="31"/>
        <v>918715.02</v>
      </c>
      <c r="R863" s="91">
        <f t="shared" si="32"/>
        <v>3075.426960882648</v>
      </c>
    </row>
    <row r="864" spans="1:18" ht="24.6" customHeight="1" x14ac:dyDescent="0.7">
      <c r="A864" s="97">
        <v>3</v>
      </c>
      <c r="B864" s="98" t="s">
        <v>47</v>
      </c>
      <c r="C864" s="98" t="s">
        <v>509</v>
      </c>
      <c r="D864" s="98" t="s">
        <v>136</v>
      </c>
      <c r="E864" s="98" t="s">
        <v>510</v>
      </c>
      <c r="F864" s="98" t="s">
        <v>166</v>
      </c>
      <c r="G864" s="98" t="s">
        <v>1227</v>
      </c>
      <c r="H864" s="99">
        <v>5720</v>
      </c>
      <c r="I864" s="97">
        <v>4</v>
      </c>
      <c r="J864" s="102">
        <f>สกลนคร!F170</f>
        <v>767928.97</v>
      </c>
      <c r="K864" s="101">
        <f>สกลนคร!AI170</f>
        <v>840437.56</v>
      </c>
      <c r="L864" s="102">
        <f>สกลนคร!AJ170</f>
        <v>3826171.6999999997</v>
      </c>
      <c r="M864" s="102">
        <f>สกลนคร!AK170</f>
        <v>3140734.6399999997</v>
      </c>
      <c r="N864" s="98"/>
      <c r="O864" s="98"/>
      <c r="P864" s="98"/>
      <c r="Q864" s="90">
        <f t="shared" si="31"/>
        <v>685437.06</v>
      </c>
      <c r="R864" s="91">
        <f t="shared" si="32"/>
        <v>668.91113636363627</v>
      </c>
    </row>
    <row r="865" spans="1:18" ht="24.6" customHeight="1" x14ac:dyDescent="0.7">
      <c r="A865" s="97">
        <v>4</v>
      </c>
      <c r="B865" s="98" t="s">
        <v>47</v>
      </c>
      <c r="C865" s="98" t="s">
        <v>509</v>
      </c>
      <c r="D865" s="98" t="s">
        <v>136</v>
      </c>
      <c r="E865" s="98" t="s">
        <v>510</v>
      </c>
      <c r="F865" s="98" t="s">
        <v>166</v>
      </c>
      <c r="G865" s="98" t="s">
        <v>1228</v>
      </c>
      <c r="H865" s="99">
        <v>3258</v>
      </c>
      <c r="I865" s="97">
        <v>3</v>
      </c>
      <c r="J865" s="102">
        <f>สกลนคร!F171</f>
        <v>426971.12</v>
      </c>
      <c r="K865" s="101">
        <f>สกลนคร!AI171</f>
        <v>472251.35</v>
      </c>
      <c r="L865" s="102">
        <f>สกลนคร!AJ171</f>
        <v>3113726.41</v>
      </c>
      <c r="M865" s="102">
        <f>สกลนคร!AK171</f>
        <v>2405143.58</v>
      </c>
      <c r="N865" s="98"/>
      <c r="O865" s="98"/>
      <c r="P865" s="98"/>
      <c r="Q865" s="90">
        <f t="shared" si="31"/>
        <v>708582.83000000007</v>
      </c>
      <c r="R865" s="91">
        <f t="shared" si="32"/>
        <v>955.71713014119098</v>
      </c>
    </row>
    <row r="866" spans="1:18" ht="24.6" customHeight="1" x14ac:dyDescent="0.7">
      <c r="A866" s="97">
        <v>5</v>
      </c>
      <c r="B866" s="98" t="s">
        <v>47</v>
      </c>
      <c r="C866" s="98" t="s">
        <v>509</v>
      </c>
      <c r="D866" s="98" t="s">
        <v>136</v>
      </c>
      <c r="E866" s="98" t="s">
        <v>510</v>
      </c>
      <c r="F866" s="98" t="s">
        <v>166</v>
      </c>
      <c r="G866" s="98" t="s">
        <v>1229</v>
      </c>
      <c r="H866" s="99">
        <v>5165</v>
      </c>
      <c r="I866" s="97">
        <v>4</v>
      </c>
      <c r="J866" s="102">
        <f>สกลนคร!F172</f>
        <v>1161175.6599999999</v>
      </c>
      <c r="K866" s="101">
        <f>สกลนคร!AI172</f>
        <v>1240750.4499999997</v>
      </c>
      <c r="L866" s="102">
        <f>สกลนคร!AJ172</f>
        <v>4495262.4400000004</v>
      </c>
      <c r="M866" s="102">
        <f>สกลนคร!AK172</f>
        <v>3535440.83</v>
      </c>
      <c r="N866" s="98"/>
      <c r="O866" s="98"/>
      <c r="P866" s="98"/>
      <c r="Q866" s="90">
        <f t="shared" si="31"/>
        <v>959821.61000000034</v>
      </c>
      <c r="R866" s="91">
        <f t="shared" si="32"/>
        <v>870.33154695062933</v>
      </c>
    </row>
    <row r="867" spans="1:18" ht="24.6" customHeight="1" x14ac:dyDescent="0.7">
      <c r="A867" s="97">
        <v>6</v>
      </c>
      <c r="B867" s="98" t="s">
        <v>47</v>
      </c>
      <c r="C867" s="98" t="s">
        <v>509</v>
      </c>
      <c r="D867" s="98" t="s">
        <v>136</v>
      </c>
      <c r="E867" s="98" t="s">
        <v>510</v>
      </c>
      <c r="F867" s="98" t="s">
        <v>166</v>
      </c>
      <c r="G867" s="98" t="s">
        <v>1230</v>
      </c>
      <c r="H867" s="99">
        <v>3445</v>
      </c>
      <c r="I867" s="97">
        <v>3</v>
      </c>
      <c r="J867" s="102">
        <f>สกลนคร!F173</f>
        <v>1307836.26</v>
      </c>
      <c r="K867" s="101">
        <f>สกลนคร!AI173</f>
        <v>1437151.6600000001</v>
      </c>
      <c r="L867" s="102">
        <f>สกลนคร!AJ173</f>
        <v>4262609.51</v>
      </c>
      <c r="M867" s="102">
        <f>สกลนคร!AK173</f>
        <v>3291568.48</v>
      </c>
      <c r="N867" s="98"/>
      <c r="O867" s="98"/>
      <c r="P867" s="98"/>
      <c r="Q867" s="90">
        <f t="shared" si="31"/>
        <v>971041.0299999998</v>
      </c>
      <c r="R867" s="91">
        <f t="shared" si="32"/>
        <v>1237.3322235123367</v>
      </c>
    </row>
    <row r="868" spans="1:18" ht="24.6" customHeight="1" x14ac:dyDescent="0.7">
      <c r="A868" s="97">
        <v>7</v>
      </c>
      <c r="B868" s="98" t="s">
        <v>47</v>
      </c>
      <c r="C868" s="98" t="s">
        <v>509</v>
      </c>
      <c r="D868" s="98" t="s">
        <v>136</v>
      </c>
      <c r="E868" s="98" t="s">
        <v>510</v>
      </c>
      <c r="F868" s="98" t="s">
        <v>166</v>
      </c>
      <c r="G868" s="98" t="s">
        <v>1231</v>
      </c>
      <c r="H868" s="99">
        <v>6336</v>
      </c>
      <c r="I868" s="97">
        <v>5</v>
      </c>
      <c r="J868" s="102">
        <f>สกลนคร!F174</f>
        <v>1070658</v>
      </c>
      <c r="K868" s="101">
        <f>สกลนคร!AI174</f>
        <v>1112144.56</v>
      </c>
      <c r="L868" s="102">
        <f>สกลนคร!AJ174</f>
        <v>4541780.83</v>
      </c>
      <c r="M868" s="102">
        <f>สกลนคร!AK174</f>
        <v>3542864.23</v>
      </c>
      <c r="N868" s="98"/>
      <c r="O868" s="98"/>
      <c r="P868" s="98"/>
      <c r="Q868" s="90">
        <f t="shared" si="31"/>
        <v>998916.60000000009</v>
      </c>
      <c r="R868" s="91">
        <f t="shared" si="32"/>
        <v>716.82146938131314</v>
      </c>
    </row>
    <row r="869" spans="1:18" s="109" customFormat="1" ht="24.6" customHeight="1" x14ac:dyDescent="0.7">
      <c r="A869" s="103">
        <v>16</v>
      </c>
      <c r="B869" s="104" t="s">
        <v>47</v>
      </c>
      <c r="C869" s="104"/>
      <c r="D869" s="104"/>
      <c r="E869" s="104" t="s">
        <v>63</v>
      </c>
      <c r="F869" s="104"/>
      <c r="G869" s="104" t="s">
        <v>512</v>
      </c>
      <c r="H869" s="110">
        <f>SUM(H863:H868)</f>
        <v>24921</v>
      </c>
      <c r="I869" s="103"/>
      <c r="J869" s="106">
        <f>SUM(J862:J868)</f>
        <v>5281132.55</v>
      </c>
      <c r="K869" s="106">
        <f>SUM(K862:K868)</f>
        <v>5723118.3499999996</v>
      </c>
      <c r="L869" s="106">
        <f>SUM(L862:L868)</f>
        <v>23305751.57</v>
      </c>
      <c r="M869" s="106">
        <f>SUM(M862:M868)</f>
        <v>18063237.420000002</v>
      </c>
      <c r="N869" s="104">
        <v>6</v>
      </c>
      <c r="O869" s="104">
        <v>6</v>
      </c>
      <c r="P869" s="104">
        <f>N869-O869</f>
        <v>0</v>
      </c>
      <c r="Q869" s="107">
        <f t="shared" si="31"/>
        <v>5242514.1499999985</v>
      </c>
      <c r="R869" s="108">
        <f>L869/H869</f>
        <v>935.18524818426226</v>
      </c>
    </row>
    <row r="870" spans="1:18" ht="24.6" customHeight="1" x14ac:dyDescent="0.7">
      <c r="A870" s="97">
        <v>1</v>
      </c>
      <c r="B870" s="98" t="s">
        <v>47</v>
      </c>
      <c r="C870" s="98" t="s">
        <v>513</v>
      </c>
      <c r="D870" s="98" t="s">
        <v>138</v>
      </c>
      <c r="E870" s="98" t="s">
        <v>514</v>
      </c>
      <c r="F870" s="98" t="s">
        <v>196</v>
      </c>
      <c r="G870" s="98" t="s">
        <v>515</v>
      </c>
      <c r="H870" s="99"/>
      <c r="I870" s="97"/>
      <c r="J870" s="100"/>
      <c r="K870" s="101"/>
      <c r="L870" s="102"/>
      <c r="M870" s="102"/>
      <c r="N870" s="98"/>
      <c r="O870" s="98"/>
      <c r="P870" s="98"/>
    </row>
    <row r="871" spans="1:18" ht="24.6" customHeight="1" x14ac:dyDescent="0.7">
      <c r="A871" s="97">
        <v>2</v>
      </c>
      <c r="B871" s="98" t="s">
        <v>47</v>
      </c>
      <c r="C871" s="98" t="s">
        <v>513</v>
      </c>
      <c r="D871" s="98" t="s">
        <v>138</v>
      </c>
      <c r="E871" s="98" t="s">
        <v>514</v>
      </c>
      <c r="F871" s="98" t="s">
        <v>166</v>
      </c>
      <c r="G871" s="98" t="s">
        <v>1232</v>
      </c>
      <c r="H871" s="99">
        <v>4782</v>
      </c>
      <c r="I871" s="97">
        <v>4</v>
      </c>
      <c r="J871" s="102">
        <f>สกลนคร!F175</f>
        <v>1493444.88</v>
      </c>
      <c r="K871" s="101">
        <f>สกลนคร!AI175</f>
        <v>2119137.2799999998</v>
      </c>
      <c r="L871" s="102">
        <f>สกลนคร!AJ175</f>
        <v>4296139.51</v>
      </c>
      <c r="M871" s="102">
        <f>สกลนคร!AK175</f>
        <v>3056312.19</v>
      </c>
      <c r="N871" s="98"/>
      <c r="O871" s="98"/>
      <c r="P871" s="98"/>
      <c r="Q871" s="90">
        <f t="shared" si="31"/>
        <v>1239827.3199999998</v>
      </c>
      <c r="R871" s="91">
        <f t="shared" si="32"/>
        <v>898.39805729820159</v>
      </c>
    </row>
    <row r="872" spans="1:18" ht="24.6" customHeight="1" x14ac:dyDescent="0.7">
      <c r="A872" s="97">
        <v>3</v>
      </c>
      <c r="B872" s="98" t="s">
        <v>47</v>
      </c>
      <c r="C872" s="98" t="s">
        <v>513</v>
      </c>
      <c r="D872" s="98" t="s">
        <v>138</v>
      </c>
      <c r="E872" s="98" t="s">
        <v>514</v>
      </c>
      <c r="F872" s="98" t="s">
        <v>166</v>
      </c>
      <c r="G872" s="98" t="s">
        <v>1233</v>
      </c>
      <c r="H872" s="99">
        <v>3511</v>
      </c>
      <c r="I872" s="97">
        <v>3</v>
      </c>
      <c r="J872" s="102">
        <f>สกลนคร!F176</f>
        <v>1141035.22</v>
      </c>
      <c r="K872" s="101">
        <f>สกลนคร!AI176</f>
        <v>1498299.0599999998</v>
      </c>
      <c r="L872" s="102">
        <f>สกลนคร!AJ176</f>
        <v>4427111.9499999993</v>
      </c>
      <c r="M872" s="102">
        <f>สกลนคร!AK176</f>
        <v>2551022.7400000002</v>
      </c>
      <c r="N872" s="98"/>
      <c r="O872" s="98"/>
      <c r="P872" s="98"/>
      <c r="Q872" s="90">
        <f t="shared" si="31"/>
        <v>1876089.209999999</v>
      </c>
      <c r="R872" s="91">
        <f t="shared" si="32"/>
        <v>1260.9262176018226</v>
      </c>
    </row>
    <row r="873" spans="1:18" ht="24.6" customHeight="1" x14ac:dyDescent="0.7">
      <c r="A873" s="97">
        <v>4</v>
      </c>
      <c r="B873" s="98" t="s">
        <v>47</v>
      </c>
      <c r="C873" s="98" t="s">
        <v>513</v>
      </c>
      <c r="D873" s="98" t="s">
        <v>138</v>
      </c>
      <c r="E873" s="98" t="s">
        <v>514</v>
      </c>
      <c r="F873" s="98" t="s">
        <v>166</v>
      </c>
      <c r="G873" s="98" t="s">
        <v>1234</v>
      </c>
      <c r="H873" s="99">
        <v>2116</v>
      </c>
      <c r="I873" s="97">
        <v>2</v>
      </c>
      <c r="J873" s="102">
        <f>สกลนคร!F177</f>
        <v>726361.69</v>
      </c>
      <c r="K873" s="101">
        <f>สกลนคร!AI177</f>
        <v>1029549.47</v>
      </c>
      <c r="L873" s="102">
        <f>สกลนคร!AJ177</f>
        <v>2699375.16</v>
      </c>
      <c r="M873" s="102">
        <f>สกลนคร!AK177</f>
        <v>2207057.9199999999</v>
      </c>
      <c r="N873" s="98"/>
      <c r="O873" s="98"/>
      <c r="P873" s="98"/>
      <c r="Q873" s="90">
        <f t="shared" si="31"/>
        <v>492317.24000000022</v>
      </c>
      <c r="R873" s="91">
        <f t="shared" si="32"/>
        <v>1275.6971455576561</v>
      </c>
    </row>
    <row r="874" spans="1:18" ht="24.6" customHeight="1" x14ac:dyDescent="0.7">
      <c r="A874" s="97">
        <v>5</v>
      </c>
      <c r="B874" s="98" t="s">
        <v>47</v>
      </c>
      <c r="C874" s="98" t="s">
        <v>513</v>
      </c>
      <c r="D874" s="98" t="s">
        <v>138</v>
      </c>
      <c r="E874" s="98" t="s">
        <v>514</v>
      </c>
      <c r="F874" s="98" t="s">
        <v>166</v>
      </c>
      <c r="G874" s="98" t="s">
        <v>1235</v>
      </c>
      <c r="H874" s="99">
        <v>5068</v>
      </c>
      <c r="I874" s="97">
        <v>4</v>
      </c>
      <c r="J874" s="102">
        <f>สกลนคร!F178</f>
        <v>764182.51</v>
      </c>
      <c r="K874" s="101">
        <f>สกลนคร!AI178</f>
        <v>1412025.7</v>
      </c>
      <c r="L874" s="102">
        <f>สกลนคร!AJ178</f>
        <v>3448104.3</v>
      </c>
      <c r="M874" s="102">
        <f>สกลนคร!AK178</f>
        <v>2823664.1799999997</v>
      </c>
      <c r="N874" s="98"/>
      <c r="O874" s="98"/>
      <c r="P874" s="98"/>
      <c r="Q874" s="90">
        <f t="shared" si="31"/>
        <v>624440.12000000011</v>
      </c>
      <c r="R874" s="91">
        <f t="shared" si="32"/>
        <v>680.36785714285713</v>
      </c>
    </row>
    <row r="875" spans="1:18" ht="24.6" customHeight="1" x14ac:dyDescent="0.7">
      <c r="A875" s="97">
        <v>6</v>
      </c>
      <c r="B875" s="98" t="s">
        <v>47</v>
      </c>
      <c r="C875" s="98" t="s">
        <v>513</v>
      </c>
      <c r="D875" s="98" t="s">
        <v>138</v>
      </c>
      <c r="E875" s="98" t="s">
        <v>514</v>
      </c>
      <c r="F875" s="98" t="s">
        <v>166</v>
      </c>
      <c r="G875" s="98" t="s">
        <v>1236</v>
      </c>
      <c r="H875" s="99">
        <v>2178</v>
      </c>
      <c r="I875" s="97">
        <v>2</v>
      </c>
      <c r="J875" s="102">
        <f>สกลนคร!F179</f>
        <v>951992.44</v>
      </c>
      <c r="K875" s="101">
        <f>สกลนคร!AI179</f>
        <v>1273077.2</v>
      </c>
      <c r="L875" s="102">
        <f>สกลนคร!AJ179</f>
        <v>2436935.98</v>
      </c>
      <c r="M875" s="102">
        <f>สกลนคร!AK179</f>
        <v>1728138.5099999998</v>
      </c>
      <c r="N875" s="98"/>
      <c r="O875" s="98"/>
      <c r="P875" s="98"/>
      <c r="Q875" s="90">
        <f t="shared" si="31"/>
        <v>708797.4700000002</v>
      </c>
      <c r="R875" s="91">
        <f t="shared" si="32"/>
        <v>1118.8870431588614</v>
      </c>
    </row>
    <row r="876" spans="1:18" ht="24.6" customHeight="1" x14ac:dyDescent="0.7">
      <c r="A876" s="97">
        <v>7</v>
      </c>
      <c r="B876" s="98" t="s">
        <v>47</v>
      </c>
      <c r="C876" s="98" t="s">
        <v>513</v>
      </c>
      <c r="D876" s="98" t="s">
        <v>138</v>
      </c>
      <c r="E876" s="98" t="s">
        <v>514</v>
      </c>
      <c r="F876" s="98" t="s">
        <v>166</v>
      </c>
      <c r="G876" s="98" t="s">
        <v>1237</v>
      </c>
      <c r="H876" s="99">
        <v>3138</v>
      </c>
      <c r="I876" s="97">
        <v>3</v>
      </c>
      <c r="J876" s="102">
        <f>สกลนคร!F180</f>
        <v>987421.31</v>
      </c>
      <c r="K876" s="101">
        <f>สกลนคร!AI180</f>
        <v>1438537.84</v>
      </c>
      <c r="L876" s="102">
        <f>สกลนคร!AJ180</f>
        <v>3229448.6399999997</v>
      </c>
      <c r="M876" s="102">
        <f>สกลนคร!AK180</f>
        <v>2090909.1500000001</v>
      </c>
      <c r="N876" s="98"/>
      <c r="O876" s="98"/>
      <c r="P876" s="98"/>
      <c r="Q876" s="90">
        <f t="shared" si="31"/>
        <v>1138539.4899999995</v>
      </c>
      <c r="R876" s="91">
        <f t="shared" si="32"/>
        <v>1029.1423326959846</v>
      </c>
    </row>
    <row r="877" spans="1:18" ht="24.6" customHeight="1" x14ac:dyDescent="0.7">
      <c r="A877" s="97">
        <v>8</v>
      </c>
      <c r="B877" s="98" t="s">
        <v>47</v>
      </c>
      <c r="C877" s="98" t="s">
        <v>513</v>
      </c>
      <c r="D877" s="98" t="s">
        <v>138</v>
      </c>
      <c r="E877" s="98" t="s">
        <v>514</v>
      </c>
      <c r="F877" s="98" t="s">
        <v>166</v>
      </c>
      <c r="G877" s="98" t="s">
        <v>1238</v>
      </c>
      <c r="H877" s="99">
        <v>3606</v>
      </c>
      <c r="I877" s="97">
        <v>3</v>
      </c>
      <c r="J877" s="102">
        <f>สกลนคร!F181</f>
        <v>668863.98</v>
      </c>
      <c r="K877" s="101">
        <f>สกลนคร!AI181</f>
        <v>1068717.32</v>
      </c>
      <c r="L877" s="102">
        <f>สกลนคร!AJ181</f>
        <v>3922672.14</v>
      </c>
      <c r="M877" s="102">
        <f>สกลนคร!AK181</f>
        <v>3504866.68</v>
      </c>
      <c r="N877" s="98"/>
      <c r="O877" s="98"/>
      <c r="P877" s="98"/>
      <c r="Q877" s="90">
        <f t="shared" si="31"/>
        <v>417805.45999999996</v>
      </c>
      <c r="R877" s="91">
        <f t="shared" si="32"/>
        <v>1087.8181198003329</v>
      </c>
    </row>
    <row r="878" spans="1:18" s="109" customFormat="1" ht="24.6" customHeight="1" x14ac:dyDescent="0.7">
      <c r="A878" s="103">
        <v>17</v>
      </c>
      <c r="B878" s="104" t="s">
        <v>47</v>
      </c>
      <c r="C878" s="104"/>
      <c r="D878" s="104"/>
      <c r="E878" s="104" t="s">
        <v>63</v>
      </c>
      <c r="F878" s="104"/>
      <c r="G878" s="104" t="s">
        <v>516</v>
      </c>
      <c r="H878" s="110">
        <f>SUM(H871:H877)</f>
        <v>24399</v>
      </c>
      <c r="I878" s="103"/>
      <c r="J878" s="106">
        <f>SUM(J870:J877)</f>
        <v>6733302.0300000012</v>
      </c>
      <c r="K878" s="106">
        <f>SUM(K870:K877)</f>
        <v>9839343.870000001</v>
      </c>
      <c r="L878" s="106">
        <f>SUM(L870:L877)</f>
        <v>24459787.68</v>
      </c>
      <c r="M878" s="106">
        <f>SUM(M870:M877)</f>
        <v>17961971.370000001</v>
      </c>
      <c r="N878" s="104">
        <v>7</v>
      </c>
      <c r="O878" s="104">
        <v>7</v>
      </c>
      <c r="P878" s="104">
        <f>N878-O878</f>
        <v>0</v>
      </c>
      <c r="Q878" s="107">
        <f t="shared" si="31"/>
        <v>6497816.3099999987</v>
      </c>
      <c r="R878" s="108">
        <f>L878/H878</f>
        <v>1002.4914004672322</v>
      </c>
    </row>
    <row r="879" spans="1:18" ht="24.6" customHeight="1" x14ac:dyDescent="0.7">
      <c r="A879" s="97">
        <v>1</v>
      </c>
      <c r="B879" s="98" t="s">
        <v>47</v>
      </c>
      <c r="C879" s="98" t="s">
        <v>517</v>
      </c>
      <c r="D879" s="98" t="s">
        <v>518</v>
      </c>
      <c r="E879" s="98" t="s">
        <v>519</v>
      </c>
      <c r="F879" s="98" t="s">
        <v>196</v>
      </c>
      <c r="G879" s="98" t="s">
        <v>520</v>
      </c>
      <c r="H879" s="99"/>
      <c r="I879" s="97"/>
      <c r="J879" s="100"/>
      <c r="K879" s="101"/>
      <c r="L879" s="102"/>
      <c r="M879" s="102"/>
      <c r="N879" s="98"/>
      <c r="O879" s="98"/>
      <c r="P879" s="98"/>
    </row>
    <row r="880" spans="1:18" ht="24.6" customHeight="1" x14ac:dyDescent="0.7">
      <c r="A880" s="97">
        <v>2</v>
      </c>
      <c r="B880" s="98" t="s">
        <v>47</v>
      </c>
      <c r="C880" s="98" t="s">
        <v>517</v>
      </c>
      <c r="D880" s="98" t="s">
        <v>518</v>
      </c>
      <c r="E880" s="98" t="s">
        <v>519</v>
      </c>
      <c r="F880" s="98" t="s">
        <v>166</v>
      </c>
      <c r="G880" s="98" t="s">
        <v>1239</v>
      </c>
      <c r="H880" s="99">
        <v>3063</v>
      </c>
      <c r="I880" s="97">
        <v>3</v>
      </c>
      <c r="J880" s="102">
        <f>สกลนคร!F182</f>
        <v>860254.4</v>
      </c>
      <c r="K880" s="101">
        <f>สกลนคร!AI182</f>
        <v>925389.20000000007</v>
      </c>
      <c r="L880" s="102">
        <f>สกลนคร!AJ182</f>
        <v>2100354.8199999998</v>
      </c>
      <c r="M880" s="102">
        <f>สกลนคร!AK182</f>
        <v>1444705.31</v>
      </c>
      <c r="N880" s="98"/>
      <c r="O880" s="98"/>
      <c r="P880" s="98"/>
      <c r="Q880" s="90">
        <f t="shared" si="31"/>
        <v>655649.50999999978</v>
      </c>
      <c r="R880" s="91">
        <f t="shared" si="32"/>
        <v>685.71819131570351</v>
      </c>
    </row>
    <row r="881" spans="1:18" ht="24.6" customHeight="1" x14ac:dyDescent="0.7">
      <c r="A881" s="97">
        <v>3</v>
      </c>
      <c r="B881" s="98" t="s">
        <v>47</v>
      </c>
      <c r="C881" s="98" t="s">
        <v>517</v>
      </c>
      <c r="D881" s="98" t="s">
        <v>518</v>
      </c>
      <c r="E881" s="98" t="s">
        <v>519</v>
      </c>
      <c r="F881" s="98" t="s">
        <v>166</v>
      </c>
      <c r="G881" s="98" t="s">
        <v>1240</v>
      </c>
      <c r="H881" s="99">
        <v>2781</v>
      </c>
      <c r="I881" s="97">
        <v>2</v>
      </c>
      <c r="J881" s="102">
        <f>สกลนคร!F183</f>
        <v>700634.56</v>
      </c>
      <c r="K881" s="101">
        <f>สกลนคร!AI183</f>
        <v>738344.93000000017</v>
      </c>
      <c r="L881" s="102">
        <f>สกลนคร!AJ183</f>
        <v>3191362.45</v>
      </c>
      <c r="M881" s="102">
        <f>สกลนคร!AK183</f>
        <v>2393554.9</v>
      </c>
      <c r="N881" s="98"/>
      <c r="O881" s="98"/>
      <c r="P881" s="98"/>
      <c r="Q881" s="90">
        <f t="shared" si="31"/>
        <v>797807.55000000028</v>
      </c>
      <c r="R881" s="91">
        <f t="shared" si="32"/>
        <v>1147.5593131966918</v>
      </c>
    </row>
    <row r="882" spans="1:18" ht="24.6" customHeight="1" x14ac:dyDescent="0.7">
      <c r="A882" s="97">
        <v>4</v>
      </c>
      <c r="B882" s="98" t="s">
        <v>47</v>
      </c>
      <c r="C882" s="98" t="s">
        <v>517</v>
      </c>
      <c r="D882" s="98" t="s">
        <v>518</v>
      </c>
      <c r="E882" s="98" t="s">
        <v>519</v>
      </c>
      <c r="F882" s="98" t="s">
        <v>166</v>
      </c>
      <c r="G882" s="98" t="s">
        <v>1241</v>
      </c>
      <c r="H882" s="99">
        <v>2236</v>
      </c>
      <c r="I882" s="97">
        <v>2</v>
      </c>
      <c r="J882" s="102">
        <f>สกลนคร!F184</f>
        <v>706607.22</v>
      </c>
      <c r="K882" s="101">
        <f>สกลนคร!AI184</f>
        <v>730274.65999999992</v>
      </c>
      <c r="L882" s="102">
        <f>สกลนคร!AJ184</f>
        <v>1957491.0999999999</v>
      </c>
      <c r="M882" s="102">
        <f>สกลนคร!AK184</f>
        <v>1469994.4900000002</v>
      </c>
      <c r="N882" s="98"/>
      <c r="O882" s="98"/>
      <c r="P882" s="98"/>
      <c r="Q882" s="90">
        <f t="shared" si="31"/>
        <v>487496.60999999964</v>
      </c>
      <c r="R882" s="91">
        <f t="shared" si="32"/>
        <v>875.44324686940956</v>
      </c>
    </row>
    <row r="883" spans="1:18" ht="24.6" customHeight="1" x14ac:dyDescent="0.7">
      <c r="A883" s="97">
        <v>5</v>
      </c>
      <c r="B883" s="98" t="s">
        <v>47</v>
      </c>
      <c r="C883" s="98" t="s">
        <v>517</v>
      </c>
      <c r="D883" s="98" t="s">
        <v>518</v>
      </c>
      <c r="E883" s="98" t="s">
        <v>519</v>
      </c>
      <c r="F883" s="98" t="s">
        <v>166</v>
      </c>
      <c r="G883" s="98" t="s">
        <v>1242</v>
      </c>
      <c r="H883" s="99">
        <v>2004</v>
      </c>
      <c r="I883" s="97">
        <v>2</v>
      </c>
      <c r="J883" s="102">
        <f>สกลนคร!F185</f>
        <v>488421.04</v>
      </c>
      <c r="K883" s="101">
        <f>สกลนคร!AI185</f>
        <v>531479.15</v>
      </c>
      <c r="L883" s="102">
        <f>สกลนคร!AJ185</f>
        <v>1795006.75</v>
      </c>
      <c r="M883" s="102">
        <f>สกลนคร!AK185</f>
        <v>1423980.0100000002</v>
      </c>
      <c r="N883" s="98"/>
      <c r="O883" s="98"/>
      <c r="P883" s="98"/>
      <c r="Q883" s="90">
        <f t="shared" si="31"/>
        <v>371026.73999999976</v>
      </c>
      <c r="R883" s="91">
        <f t="shared" si="32"/>
        <v>895.71195109780444</v>
      </c>
    </row>
    <row r="884" spans="1:18" ht="24.6" customHeight="1" x14ac:dyDescent="0.7">
      <c r="A884" s="97">
        <v>6</v>
      </c>
      <c r="B884" s="98" t="s">
        <v>47</v>
      </c>
      <c r="C884" s="98" t="s">
        <v>517</v>
      </c>
      <c r="D884" s="98" t="s">
        <v>518</v>
      </c>
      <c r="E884" s="98" t="s">
        <v>519</v>
      </c>
      <c r="F884" s="98" t="s">
        <v>166</v>
      </c>
      <c r="G884" s="98" t="s">
        <v>1243</v>
      </c>
      <c r="H884" s="99">
        <v>3574</v>
      </c>
      <c r="I884" s="97">
        <v>3</v>
      </c>
      <c r="J884" s="102">
        <f>สกลนคร!F186</f>
        <v>721597.07</v>
      </c>
      <c r="K884" s="101">
        <f>สกลนคร!AI186</f>
        <v>758407.62</v>
      </c>
      <c r="L884" s="102">
        <f>สกลนคร!AJ186</f>
        <v>3194191.5100000002</v>
      </c>
      <c r="M884" s="102">
        <f>สกลนคร!AK186</f>
        <v>2566627</v>
      </c>
      <c r="N884" s="98"/>
      <c r="O884" s="98"/>
      <c r="P884" s="98"/>
      <c r="Q884" s="90">
        <f t="shared" si="31"/>
        <v>627564.51000000024</v>
      </c>
      <c r="R884" s="91">
        <f t="shared" si="32"/>
        <v>893.73013710128714</v>
      </c>
    </row>
    <row r="885" spans="1:18" ht="24.6" customHeight="1" x14ac:dyDescent="0.7">
      <c r="A885" s="97">
        <v>7</v>
      </c>
      <c r="B885" s="98" t="s">
        <v>47</v>
      </c>
      <c r="C885" s="98" t="s">
        <v>517</v>
      </c>
      <c r="D885" s="98" t="s">
        <v>518</v>
      </c>
      <c r="E885" s="98" t="s">
        <v>519</v>
      </c>
      <c r="F885" s="98" t="s">
        <v>166</v>
      </c>
      <c r="G885" s="98" t="s">
        <v>1244</v>
      </c>
      <c r="H885" s="99">
        <v>6722</v>
      </c>
      <c r="I885" s="97">
        <v>5</v>
      </c>
      <c r="J885" s="102">
        <f>สกลนคร!F187</f>
        <v>1045691.81</v>
      </c>
      <c r="K885" s="101">
        <f>สกลนคร!AI187</f>
        <v>1175017.8600000001</v>
      </c>
      <c r="L885" s="102">
        <f>สกลนคร!AJ187</f>
        <v>4614086.09</v>
      </c>
      <c r="M885" s="102">
        <f>สกลนคร!AK187</f>
        <v>3793929.64</v>
      </c>
      <c r="N885" s="98"/>
      <c r="O885" s="98"/>
      <c r="P885" s="98"/>
      <c r="Q885" s="90">
        <f t="shared" si="31"/>
        <v>820156.44999999972</v>
      </c>
      <c r="R885" s="91">
        <f t="shared" si="32"/>
        <v>686.41566349300797</v>
      </c>
    </row>
    <row r="886" spans="1:18" ht="24.6" customHeight="1" x14ac:dyDescent="0.7">
      <c r="A886" s="97">
        <v>8</v>
      </c>
      <c r="B886" s="98" t="s">
        <v>47</v>
      </c>
      <c r="C886" s="98" t="s">
        <v>517</v>
      </c>
      <c r="D886" s="98" t="s">
        <v>518</v>
      </c>
      <c r="E886" s="98" t="s">
        <v>519</v>
      </c>
      <c r="F886" s="98" t="s">
        <v>166</v>
      </c>
      <c r="G886" s="98" t="s">
        <v>1245</v>
      </c>
      <c r="H886" s="99">
        <v>1051</v>
      </c>
      <c r="I886" s="97">
        <v>1</v>
      </c>
      <c r="J886" s="102">
        <f>สกลนคร!F188</f>
        <v>423436.35</v>
      </c>
      <c r="K886" s="101">
        <f>สกลนคร!AI188</f>
        <v>508465.32</v>
      </c>
      <c r="L886" s="102">
        <f>สกลนคร!AJ188</f>
        <v>1861568.3900000001</v>
      </c>
      <c r="M886" s="102">
        <f>สกลนคร!AK188</f>
        <v>1459006.06</v>
      </c>
      <c r="N886" s="98"/>
      <c r="O886" s="98"/>
      <c r="P886" s="98"/>
      <c r="Q886" s="90">
        <f t="shared" si="31"/>
        <v>402562.33000000007</v>
      </c>
      <c r="R886" s="91">
        <f t="shared" si="32"/>
        <v>1771.2353853472885</v>
      </c>
    </row>
    <row r="887" spans="1:18" ht="24.6" customHeight="1" x14ac:dyDescent="0.7">
      <c r="A887" s="97">
        <v>9</v>
      </c>
      <c r="B887" s="98" t="s">
        <v>47</v>
      </c>
      <c r="C887" s="98" t="s">
        <v>517</v>
      </c>
      <c r="D887" s="98" t="s">
        <v>518</v>
      </c>
      <c r="E887" s="98" t="s">
        <v>519</v>
      </c>
      <c r="F887" s="98" t="s">
        <v>166</v>
      </c>
      <c r="G887" s="98" t="s">
        <v>1246</v>
      </c>
      <c r="H887" s="99">
        <v>3165</v>
      </c>
      <c r="I887" s="97">
        <v>3</v>
      </c>
      <c r="J887" s="102">
        <f>สกลนคร!F189</f>
        <v>821177.23</v>
      </c>
      <c r="K887" s="101">
        <f>สกลนคร!AI189</f>
        <v>813954.21000000008</v>
      </c>
      <c r="L887" s="102">
        <f>สกลนคร!AJ189</f>
        <v>2982802.79</v>
      </c>
      <c r="M887" s="102">
        <f>สกลนคร!AK189</f>
        <v>2321350.09</v>
      </c>
      <c r="N887" s="98"/>
      <c r="O887" s="98"/>
      <c r="P887" s="98"/>
      <c r="Q887" s="90">
        <f t="shared" si="31"/>
        <v>661452.70000000019</v>
      </c>
      <c r="R887" s="91">
        <f t="shared" si="32"/>
        <v>942.43374091627174</v>
      </c>
    </row>
    <row r="888" spans="1:18" s="109" customFormat="1" ht="24.6" customHeight="1" x14ac:dyDescent="0.7">
      <c r="A888" s="103">
        <v>18</v>
      </c>
      <c r="B888" s="104" t="s">
        <v>47</v>
      </c>
      <c r="C888" s="104"/>
      <c r="D888" s="104"/>
      <c r="E888" s="104" t="s">
        <v>63</v>
      </c>
      <c r="F888" s="104"/>
      <c r="G888" s="104" t="s">
        <v>521</v>
      </c>
      <c r="H888" s="110">
        <f>SUM(H880:H887)</f>
        <v>24596</v>
      </c>
      <c r="I888" s="103"/>
      <c r="J888" s="106">
        <f>SUM(J879:J887)</f>
        <v>5767819.6799999997</v>
      </c>
      <c r="K888" s="106">
        <f>SUM(K879:K887)</f>
        <v>6181332.9500000002</v>
      </c>
      <c r="L888" s="106">
        <f>SUM(L879:L887)</f>
        <v>21696863.899999999</v>
      </c>
      <c r="M888" s="106">
        <f>SUM(M879:M887)</f>
        <v>16873147.5</v>
      </c>
      <c r="N888" s="104">
        <v>8</v>
      </c>
      <c r="O888" s="104">
        <v>8</v>
      </c>
      <c r="P888" s="104">
        <f>N888-O888</f>
        <v>0</v>
      </c>
      <c r="Q888" s="107">
        <f t="shared" si="31"/>
        <v>4823716.3999999985</v>
      </c>
      <c r="R888" s="108">
        <f t="shared" si="32"/>
        <v>882.12977313384283</v>
      </c>
    </row>
    <row r="889" spans="1:18" s="109" customFormat="1" ht="25.2" customHeight="1" thickBot="1" x14ac:dyDescent="0.75">
      <c r="A889" s="118"/>
      <c r="B889" s="119" t="s">
        <v>47</v>
      </c>
      <c r="C889" s="119" t="s">
        <v>47</v>
      </c>
      <c r="D889" s="119" t="s">
        <v>47</v>
      </c>
      <c r="E889" s="119" t="s">
        <v>47</v>
      </c>
      <c r="F889" s="119"/>
      <c r="G889" s="119" t="s">
        <v>522</v>
      </c>
      <c r="H889" s="120">
        <f>H710+H718+H725+H741+H750+H761+H767+H787+H795+H807+H820+H842+H848+H854+H861+H869+H878+H888</f>
        <v>664335</v>
      </c>
      <c r="I889" s="118"/>
      <c r="J889" s="121">
        <f t="shared" ref="J889:O889" si="33">J710+J718+J725+J741+J750+J761+J767+J787+J795+J807+J820+J842+J848+J854+J861+J869+J878+J888</f>
        <v>120305196.98000002</v>
      </c>
      <c r="K889" s="122">
        <f t="shared" si="33"/>
        <v>142510381.81799999</v>
      </c>
      <c r="L889" s="121">
        <f t="shared" si="33"/>
        <v>614343983.92000008</v>
      </c>
      <c r="M889" s="121">
        <f t="shared" si="33"/>
        <v>520050505.61200005</v>
      </c>
      <c r="N889" s="119">
        <f t="shared" si="33"/>
        <v>168</v>
      </c>
      <c r="O889" s="119">
        <f t="shared" si="33"/>
        <v>168</v>
      </c>
      <c r="P889" s="119">
        <f>N889-O889</f>
        <v>0</v>
      </c>
      <c r="Q889" s="107">
        <f t="shared" si="31"/>
        <v>94293478.308000028</v>
      </c>
      <c r="R889" s="108">
        <f t="shared" si="32"/>
        <v>924.75029001934274</v>
      </c>
    </row>
    <row r="890" spans="1:18" ht="25.8" customHeight="1" thickTop="1" thickBot="1" x14ac:dyDescent="0.75">
      <c r="A890" s="123"/>
      <c r="B890" s="124"/>
      <c r="C890" s="124"/>
      <c r="D890" s="124"/>
      <c r="E890" s="361" t="s">
        <v>523</v>
      </c>
      <c r="F890" s="362"/>
      <c r="G890" s="363"/>
      <c r="H890" s="125"/>
      <c r="I890" s="123"/>
      <c r="J890" s="126">
        <f>J889/O889</f>
        <v>716102.36297619063</v>
      </c>
      <c r="K890" s="127">
        <f>K889/O889</f>
        <v>848276.08224999998</v>
      </c>
      <c r="L890" s="126">
        <f>L889/O889</f>
        <v>3656809.4280952387</v>
      </c>
      <c r="M890" s="126">
        <f>M889/O889</f>
        <v>3095538.7238809527</v>
      </c>
      <c r="N890" s="171"/>
      <c r="O890" s="171"/>
      <c r="P890" s="171"/>
      <c r="Q890" s="90">
        <f t="shared" si="31"/>
        <v>561270.70421428606</v>
      </c>
    </row>
    <row r="891" spans="1:18" ht="25.2" customHeight="1" thickTop="1" x14ac:dyDescent="0.7">
      <c r="A891" s="128">
        <v>1</v>
      </c>
      <c r="B891" s="129" t="s">
        <v>44</v>
      </c>
      <c r="C891" s="129" t="s">
        <v>524</v>
      </c>
      <c r="D891" s="129" t="s">
        <v>525</v>
      </c>
      <c r="E891" s="129" t="s">
        <v>526</v>
      </c>
      <c r="F891" s="129" t="s">
        <v>163</v>
      </c>
      <c r="G891" s="129" t="s">
        <v>527</v>
      </c>
      <c r="H891" s="130"/>
      <c r="I891" s="128"/>
      <c r="J891" s="131"/>
      <c r="K891" s="132"/>
      <c r="L891" s="133"/>
      <c r="M891" s="133"/>
      <c r="N891" s="129"/>
      <c r="O891" s="129"/>
      <c r="P891" s="129"/>
    </row>
    <row r="892" spans="1:18" ht="24.6" customHeight="1" x14ac:dyDescent="0.7">
      <c r="A892" s="97">
        <v>2</v>
      </c>
      <c r="B892" s="98" t="s">
        <v>44</v>
      </c>
      <c r="C892" s="98" t="s">
        <v>524</v>
      </c>
      <c r="D892" s="98" t="s">
        <v>525</v>
      </c>
      <c r="E892" s="98" t="s">
        <v>526</v>
      </c>
      <c r="F892" s="98" t="s">
        <v>166</v>
      </c>
      <c r="G892" s="98" t="s">
        <v>1247</v>
      </c>
      <c r="H892" s="99">
        <v>3670</v>
      </c>
      <c r="I892" s="97">
        <v>3</v>
      </c>
      <c r="J892" s="100">
        <f>นครพนม!F4</f>
        <v>825934.46</v>
      </c>
      <c r="K892" s="101">
        <f>นครพนม!AP4</f>
        <v>725390.17999999993</v>
      </c>
      <c r="L892" s="102">
        <f>นครพนม!AQ4</f>
        <v>1989414.76</v>
      </c>
      <c r="M892" s="102">
        <f>นครพนม!AR4</f>
        <v>1595005.5799999998</v>
      </c>
      <c r="N892" s="98"/>
      <c r="O892" s="98"/>
      <c r="P892" s="98"/>
      <c r="Q892" s="90">
        <f t="shared" si="31"/>
        <v>394409.18000000017</v>
      </c>
      <c r="R892" s="91">
        <f t="shared" si="32"/>
        <v>542.07486648501367</v>
      </c>
    </row>
    <row r="893" spans="1:18" ht="24.6" customHeight="1" x14ac:dyDescent="0.7">
      <c r="A893" s="97">
        <v>3</v>
      </c>
      <c r="B893" s="98" t="s">
        <v>44</v>
      </c>
      <c r="C893" s="98" t="s">
        <v>524</v>
      </c>
      <c r="D893" s="98" t="s">
        <v>525</v>
      </c>
      <c r="E893" s="98" t="s">
        <v>526</v>
      </c>
      <c r="F893" s="98" t="s">
        <v>166</v>
      </c>
      <c r="G893" s="98" t="s">
        <v>1248</v>
      </c>
      <c r="H893" s="99">
        <v>5247</v>
      </c>
      <c r="I893" s="97">
        <v>4</v>
      </c>
      <c r="J893" s="100">
        <f>นครพนม!F5</f>
        <v>553115.06000000006</v>
      </c>
      <c r="K893" s="101">
        <f>นครพนม!AP5</f>
        <v>658719.62000000011</v>
      </c>
      <c r="L893" s="102">
        <f>นครพนม!AQ5</f>
        <v>2355407.98</v>
      </c>
      <c r="M893" s="102">
        <f>นครพนม!AR5</f>
        <v>2110058.5</v>
      </c>
      <c r="N893" s="98"/>
      <c r="O893" s="98"/>
      <c r="P893" s="98"/>
      <c r="Q893" s="90">
        <f t="shared" si="31"/>
        <v>245349.47999999998</v>
      </c>
      <c r="R893" s="91">
        <f t="shared" si="32"/>
        <v>448.90565656565656</v>
      </c>
    </row>
    <row r="894" spans="1:18" ht="24.6" customHeight="1" x14ac:dyDescent="0.7">
      <c r="A894" s="97">
        <v>4</v>
      </c>
      <c r="B894" s="98" t="s">
        <v>44</v>
      </c>
      <c r="C894" s="98" t="s">
        <v>524</v>
      </c>
      <c r="D894" s="98" t="s">
        <v>525</v>
      </c>
      <c r="E894" s="98" t="s">
        <v>526</v>
      </c>
      <c r="F894" s="98" t="s">
        <v>166</v>
      </c>
      <c r="G894" s="98" t="s">
        <v>1249</v>
      </c>
      <c r="H894" s="99">
        <v>4843</v>
      </c>
      <c r="I894" s="97">
        <v>4</v>
      </c>
      <c r="J894" s="100">
        <f>นครพนม!F6</f>
        <v>637664.4</v>
      </c>
      <c r="K894" s="101">
        <f>นครพนม!AP6</f>
        <v>494467.16</v>
      </c>
      <c r="L894" s="102">
        <f>นครพนม!AQ6</f>
        <v>2981175.11</v>
      </c>
      <c r="M894" s="102">
        <f>นครพนม!AR6</f>
        <v>2773678.7399999998</v>
      </c>
      <c r="N894" s="98"/>
      <c r="O894" s="98"/>
      <c r="P894" s="98"/>
      <c r="Q894" s="90">
        <f t="shared" si="31"/>
        <v>207496.37000000011</v>
      </c>
      <c r="R894" s="91">
        <f t="shared" si="32"/>
        <v>615.56372289902947</v>
      </c>
    </row>
    <row r="895" spans="1:18" ht="24.6" customHeight="1" x14ac:dyDescent="0.7">
      <c r="A895" s="97">
        <v>5</v>
      </c>
      <c r="B895" s="98" t="s">
        <v>44</v>
      </c>
      <c r="C895" s="98" t="s">
        <v>524</v>
      </c>
      <c r="D895" s="98" t="s">
        <v>525</v>
      </c>
      <c r="E895" s="98" t="s">
        <v>526</v>
      </c>
      <c r="F895" s="98" t="s">
        <v>166</v>
      </c>
      <c r="G895" s="98" t="s">
        <v>1250</v>
      </c>
      <c r="H895" s="99">
        <v>4324</v>
      </c>
      <c r="I895" s="97">
        <v>3</v>
      </c>
      <c r="J895" s="100">
        <f>นครพนม!F7</f>
        <v>739473.92000000004</v>
      </c>
      <c r="K895" s="101">
        <f>นครพนม!AP7</f>
        <v>645606.52</v>
      </c>
      <c r="L895" s="102">
        <f>นครพนม!AQ7</f>
        <v>1679017.9100000001</v>
      </c>
      <c r="M895" s="102">
        <f>นครพนม!AR7</f>
        <v>1484349.4400000002</v>
      </c>
      <c r="N895" s="98"/>
      <c r="O895" s="98"/>
      <c r="P895" s="98"/>
      <c r="Q895" s="90">
        <f t="shared" si="31"/>
        <v>194668.46999999997</v>
      </c>
      <c r="R895" s="91">
        <f t="shared" si="32"/>
        <v>388.30201433857542</v>
      </c>
    </row>
    <row r="896" spans="1:18" ht="24.6" customHeight="1" x14ac:dyDescent="0.7">
      <c r="A896" s="97">
        <v>6</v>
      </c>
      <c r="B896" s="98" t="s">
        <v>44</v>
      </c>
      <c r="C896" s="98" t="s">
        <v>524</v>
      </c>
      <c r="D896" s="98" t="s">
        <v>525</v>
      </c>
      <c r="E896" s="98" t="s">
        <v>526</v>
      </c>
      <c r="F896" s="98" t="s">
        <v>166</v>
      </c>
      <c r="G896" s="98" t="s">
        <v>1251</v>
      </c>
      <c r="H896" s="99">
        <v>4095</v>
      </c>
      <c r="I896" s="97">
        <v>3</v>
      </c>
      <c r="J896" s="100">
        <f>นครพนม!F8</f>
        <v>616326.68000000005</v>
      </c>
      <c r="K896" s="101">
        <f>นครพนม!AP8</f>
        <v>642348.99</v>
      </c>
      <c r="L896" s="102">
        <f>นครพนม!AQ8</f>
        <v>2133780.36</v>
      </c>
      <c r="M896" s="102">
        <f>นครพนม!AR8</f>
        <v>1786366.84</v>
      </c>
      <c r="N896" s="98"/>
      <c r="O896" s="98"/>
      <c r="P896" s="98"/>
      <c r="Q896" s="90">
        <f t="shared" si="31"/>
        <v>347413.51999999979</v>
      </c>
      <c r="R896" s="91">
        <f t="shared" si="32"/>
        <v>521.06968498168499</v>
      </c>
    </row>
    <row r="897" spans="1:18" ht="24.6" customHeight="1" x14ac:dyDescent="0.7">
      <c r="A897" s="97">
        <v>7</v>
      </c>
      <c r="B897" s="98" t="s">
        <v>44</v>
      </c>
      <c r="C897" s="98" t="s">
        <v>524</v>
      </c>
      <c r="D897" s="98" t="s">
        <v>525</v>
      </c>
      <c r="E897" s="98" t="s">
        <v>526</v>
      </c>
      <c r="F897" s="98" t="s">
        <v>166</v>
      </c>
      <c r="G897" s="98" t="s">
        <v>1252</v>
      </c>
      <c r="H897" s="99">
        <v>3972</v>
      </c>
      <c r="I897" s="97">
        <v>3</v>
      </c>
      <c r="J897" s="100">
        <f>นครพนม!F9</f>
        <v>470459.88</v>
      </c>
      <c r="K897" s="101">
        <f>นครพนม!AP9</f>
        <v>598791.12</v>
      </c>
      <c r="L897" s="102">
        <f>นครพนม!AQ9</f>
        <v>1360715.96</v>
      </c>
      <c r="M897" s="102">
        <f>นครพนม!AR9</f>
        <v>975064.87000000011</v>
      </c>
      <c r="N897" s="98"/>
      <c r="O897" s="98"/>
      <c r="P897" s="98"/>
      <c r="Q897" s="90">
        <f t="shared" si="31"/>
        <v>385651.08999999985</v>
      </c>
      <c r="R897" s="91">
        <f t="shared" si="32"/>
        <v>342.57702920443103</v>
      </c>
    </row>
    <row r="898" spans="1:18" ht="24.6" customHeight="1" x14ac:dyDescent="0.7">
      <c r="A898" s="97">
        <v>8</v>
      </c>
      <c r="B898" s="98" t="s">
        <v>44</v>
      </c>
      <c r="C898" s="98" t="s">
        <v>524</v>
      </c>
      <c r="D898" s="98" t="s">
        <v>525</v>
      </c>
      <c r="E898" s="98" t="s">
        <v>526</v>
      </c>
      <c r="F898" s="98" t="s">
        <v>166</v>
      </c>
      <c r="G898" s="98" t="s">
        <v>1253</v>
      </c>
      <c r="H898" s="99">
        <v>2524</v>
      </c>
      <c r="I898" s="97">
        <v>2</v>
      </c>
      <c r="J898" s="100">
        <f>นครพนม!F10</f>
        <v>424765.81</v>
      </c>
      <c r="K898" s="101">
        <f>นครพนม!AP10</f>
        <v>468838.70999999996</v>
      </c>
      <c r="L898" s="102">
        <f>นครพนม!AQ10</f>
        <v>2162143.54</v>
      </c>
      <c r="M898" s="102">
        <f>นครพนม!AR10</f>
        <v>2179688.21</v>
      </c>
      <c r="N898" s="98"/>
      <c r="O898" s="98"/>
      <c r="P898" s="98"/>
      <c r="Q898" s="90">
        <f t="shared" si="31"/>
        <v>-17544.669999999925</v>
      </c>
      <c r="R898" s="91">
        <f t="shared" si="32"/>
        <v>856.63373217115691</v>
      </c>
    </row>
    <row r="899" spans="1:18" ht="24.6" customHeight="1" x14ac:dyDescent="0.7">
      <c r="A899" s="97">
        <v>9</v>
      </c>
      <c r="B899" s="98" t="s">
        <v>44</v>
      </c>
      <c r="C899" s="98" t="s">
        <v>524</v>
      </c>
      <c r="D899" s="98" t="s">
        <v>525</v>
      </c>
      <c r="E899" s="98" t="s">
        <v>526</v>
      </c>
      <c r="F899" s="98" t="s">
        <v>166</v>
      </c>
      <c r="G899" s="98" t="s">
        <v>1254</v>
      </c>
      <c r="H899" s="99">
        <v>2586</v>
      </c>
      <c r="I899" s="97">
        <v>2</v>
      </c>
      <c r="J899" s="100">
        <f>นครพนม!F11</f>
        <v>540056.81000000006</v>
      </c>
      <c r="K899" s="101">
        <f>นครพนม!AP11</f>
        <v>607206.2300000001</v>
      </c>
      <c r="L899" s="102">
        <f>นครพนม!AQ11</f>
        <v>2196288.3899999997</v>
      </c>
      <c r="M899" s="102">
        <f>นครพนม!AR11</f>
        <v>2150750.81</v>
      </c>
      <c r="N899" s="98"/>
      <c r="O899" s="98"/>
      <c r="P899" s="98"/>
      <c r="Q899" s="90">
        <f t="shared" si="31"/>
        <v>45537.579999999609</v>
      </c>
      <c r="R899" s="91">
        <f t="shared" si="32"/>
        <v>849.29945475638033</v>
      </c>
    </row>
    <row r="900" spans="1:18" ht="24.6" customHeight="1" x14ac:dyDescent="0.7">
      <c r="A900" s="97">
        <v>10</v>
      </c>
      <c r="B900" s="98" t="s">
        <v>44</v>
      </c>
      <c r="C900" s="98" t="s">
        <v>524</v>
      </c>
      <c r="D900" s="98" t="s">
        <v>525</v>
      </c>
      <c r="E900" s="98" t="s">
        <v>526</v>
      </c>
      <c r="F900" s="98" t="s">
        <v>166</v>
      </c>
      <c r="G900" s="98" t="s">
        <v>1255</v>
      </c>
      <c r="H900" s="99">
        <v>2657</v>
      </c>
      <c r="I900" s="97">
        <v>2</v>
      </c>
      <c r="J900" s="100">
        <f>นครพนม!F12</f>
        <v>612275.76</v>
      </c>
      <c r="K900" s="101">
        <f>นครพนม!AP12</f>
        <v>762238.6</v>
      </c>
      <c r="L900" s="102">
        <f>นครพนม!AQ12</f>
        <v>1350259.75</v>
      </c>
      <c r="M900" s="102">
        <f>นครพนม!AR12</f>
        <v>1502894.42</v>
      </c>
      <c r="N900" s="98"/>
      <c r="O900" s="98"/>
      <c r="P900" s="98"/>
      <c r="Q900" s="90">
        <f t="shared" si="31"/>
        <v>-152634.66999999993</v>
      </c>
      <c r="R900" s="91">
        <f t="shared" si="32"/>
        <v>508.18959352653371</v>
      </c>
    </row>
    <row r="901" spans="1:18" ht="24.6" customHeight="1" x14ac:dyDescent="0.7">
      <c r="A901" s="97">
        <v>11</v>
      </c>
      <c r="B901" s="98" t="s">
        <v>44</v>
      </c>
      <c r="C901" s="98" t="s">
        <v>524</v>
      </c>
      <c r="D901" s="98" t="s">
        <v>525</v>
      </c>
      <c r="E901" s="98" t="s">
        <v>526</v>
      </c>
      <c r="F901" s="98" t="s">
        <v>166</v>
      </c>
      <c r="G901" s="98" t="s">
        <v>1256</v>
      </c>
      <c r="H901" s="99">
        <v>2342</v>
      </c>
      <c r="I901" s="97">
        <v>2</v>
      </c>
      <c r="J901" s="100">
        <f>นครพนม!F13</f>
        <v>583410.1</v>
      </c>
      <c r="K901" s="101">
        <f>นครพนม!AP13</f>
        <v>533793.48</v>
      </c>
      <c r="L901" s="102">
        <f>นครพนม!AQ13</f>
        <v>1588472.79</v>
      </c>
      <c r="M901" s="102">
        <f>นครพนม!AR13</f>
        <v>1540714.6600000001</v>
      </c>
      <c r="N901" s="98"/>
      <c r="O901" s="98"/>
      <c r="P901" s="98"/>
      <c r="Q901" s="90">
        <f t="shared" si="31"/>
        <v>47758.129999999888</v>
      </c>
      <c r="R901" s="91">
        <f t="shared" si="32"/>
        <v>678.25482066609732</v>
      </c>
    </row>
    <row r="902" spans="1:18" ht="24.6" customHeight="1" x14ac:dyDescent="0.7">
      <c r="A902" s="97">
        <v>12</v>
      </c>
      <c r="B902" s="98" t="s">
        <v>44</v>
      </c>
      <c r="C902" s="98" t="s">
        <v>524</v>
      </c>
      <c r="D902" s="98" t="s">
        <v>525</v>
      </c>
      <c r="E902" s="98" t="s">
        <v>526</v>
      </c>
      <c r="F902" s="98" t="s">
        <v>166</v>
      </c>
      <c r="G902" s="98" t="s">
        <v>1257</v>
      </c>
      <c r="H902" s="99">
        <v>2776</v>
      </c>
      <c r="I902" s="97">
        <v>2</v>
      </c>
      <c r="J902" s="100">
        <f>นครพนม!F14</f>
        <v>402048.56</v>
      </c>
      <c r="K902" s="101">
        <f>นครพนม!AP14</f>
        <v>602721.22</v>
      </c>
      <c r="L902" s="102">
        <f>นครพนม!AQ14</f>
        <v>1757941.42</v>
      </c>
      <c r="M902" s="102">
        <f>นครพนม!AR14</f>
        <v>1650219.4000000001</v>
      </c>
      <c r="N902" s="98"/>
      <c r="O902" s="98"/>
      <c r="P902" s="98"/>
      <c r="Q902" s="90">
        <f t="shared" ref="Q902:Q965" si="34">L902-M902</f>
        <v>107722.01999999979</v>
      </c>
      <c r="R902" s="91">
        <f t="shared" ref="R902:R965" si="35">L902/H902</f>
        <v>633.26420028818438</v>
      </c>
    </row>
    <row r="903" spans="1:18" ht="24.6" customHeight="1" x14ac:dyDescent="0.7">
      <c r="A903" s="97">
        <v>13</v>
      </c>
      <c r="B903" s="98" t="s">
        <v>44</v>
      </c>
      <c r="C903" s="98" t="s">
        <v>524</v>
      </c>
      <c r="D903" s="98" t="s">
        <v>525</v>
      </c>
      <c r="E903" s="98" t="s">
        <v>526</v>
      </c>
      <c r="F903" s="98" t="s">
        <v>166</v>
      </c>
      <c r="G903" s="98" t="s">
        <v>1258</v>
      </c>
      <c r="H903" s="99">
        <v>3352</v>
      </c>
      <c r="I903" s="97">
        <v>3</v>
      </c>
      <c r="J903" s="100">
        <f>นครพนม!F15</f>
        <v>942860</v>
      </c>
      <c r="K903" s="101">
        <f>นครพนม!AP15</f>
        <v>913947.06</v>
      </c>
      <c r="L903" s="102">
        <f>นครพนม!AQ15</f>
        <v>2531182.8400000003</v>
      </c>
      <c r="M903" s="102">
        <f>นครพนม!AR15</f>
        <v>1924533.54</v>
      </c>
      <c r="N903" s="98"/>
      <c r="O903" s="98"/>
      <c r="P903" s="98"/>
      <c r="Q903" s="90">
        <f t="shared" si="34"/>
        <v>606649.30000000028</v>
      </c>
      <c r="R903" s="91">
        <f t="shared" si="35"/>
        <v>755.12614558472558</v>
      </c>
    </row>
    <row r="904" spans="1:18" ht="24.6" customHeight="1" x14ac:dyDescent="0.7">
      <c r="A904" s="97">
        <v>14</v>
      </c>
      <c r="B904" s="98" t="s">
        <v>44</v>
      </c>
      <c r="C904" s="98" t="s">
        <v>524</v>
      </c>
      <c r="D904" s="98" t="s">
        <v>525</v>
      </c>
      <c r="E904" s="98" t="s">
        <v>526</v>
      </c>
      <c r="F904" s="98" t="s">
        <v>166</v>
      </c>
      <c r="G904" s="98" t="s">
        <v>1259</v>
      </c>
      <c r="H904" s="99">
        <v>2657</v>
      </c>
      <c r="I904" s="97">
        <v>2</v>
      </c>
      <c r="J904" s="100">
        <f>นครพนม!F16</f>
        <v>332891.88</v>
      </c>
      <c r="K904" s="101">
        <f>นครพนม!AP16</f>
        <v>396209.46</v>
      </c>
      <c r="L904" s="102">
        <f>นครพนม!AQ16</f>
        <v>2383698.0700000003</v>
      </c>
      <c r="M904" s="102">
        <f>นครพนม!AR16</f>
        <v>2211874.1599999997</v>
      </c>
      <c r="N904" s="98"/>
      <c r="O904" s="98"/>
      <c r="P904" s="98"/>
      <c r="Q904" s="90">
        <f t="shared" si="34"/>
        <v>171823.91000000061</v>
      </c>
      <c r="R904" s="91">
        <f t="shared" si="35"/>
        <v>897.13890477982693</v>
      </c>
    </row>
    <row r="905" spans="1:18" ht="24.6" customHeight="1" x14ac:dyDescent="0.7">
      <c r="A905" s="97">
        <v>15</v>
      </c>
      <c r="B905" s="98" t="s">
        <v>44</v>
      </c>
      <c r="C905" s="98" t="s">
        <v>524</v>
      </c>
      <c r="D905" s="98" t="s">
        <v>525</v>
      </c>
      <c r="E905" s="98" t="s">
        <v>526</v>
      </c>
      <c r="F905" s="98" t="s">
        <v>166</v>
      </c>
      <c r="G905" s="98" t="s">
        <v>1260</v>
      </c>
      <c r="H905" s="99">
        <v>1514</v>
      </c>
      <c r="I905" s="97">
        <v>2</v>
      </c>
      <c r="J905" s="100">
        <f>นครพนม!F17</f>
        <v>376216.97</v>
      </c>
      <c r="K905" s="101">
        <f>นครพนม!AP17</f>
        <v>370779.52999999997</v>
      </c>
      <c r="L905" s="102">
        <f>นครพนม!AQ17</f>
        <v>1818364.3599999999</v>
      </c>
      <c r="M905" s="102">
        <f>นครพนม!AR17</f>
        <v>1728153.41</v>
      </c>
      <c r="N905" s="98"/>
      <c r="O905" s="98"/>
      <c r="P905" s="98"/>
      <c r="Q905" s="90">
        <f t="shared" si="34"/>
        <v>90210.949999999953</v>
      </c>
      <c r="R905" s="91">
        <f t="shared" si="35"/>
        <v>1201.0332628797885</v>
      </c>
    </row>
    <row r="906" spans="1:18" ht="24.6" customHeight="1" x14ac:dyDescent="0.7">
      <c r="A906" s="97">
        <v>16</v>
      </c>
      <c r="B906" s="98" t="s">
        <v>44</v>
      </c>
      <c r="C906" s="98" t="s">
        <v>524</v>
      </c>
      <c r="D906" s="98" t="s">
        <v>525</v>
      </c>
      <c r="E906" s="98" t="s">
        <v>526</v>
      </c>
      <c r="F906" s="98" t="s">
        <v>166</v>
      </c>
      <c r="G906" s="98" t="s">
        <v>1261</v>
      </c>
      <c r="H906" s="99">
        <v>2063</v>
      </c>
      <c r="I906" s="97">
        <v>2</v>
      </c>
      <c r="J906" s="100">
        <f>นครพนม!F18</f>
        <v>293350.48</v>
      </c>
      <c r="K906" s="101">
        <f>นครพนม!AP18</f>
        <v>445584.77</v>
      </c>
      <c r="L906" s="102">
        <f>นครพนม!AQ18</f>
        <v>2078699.59</v>
      </c>
      <c r="M906" s="102">
        <f>นครพนม!AR18</f>
        <v>1585913.5799999998</v>
      </c>
      <c r="N906" s="98"/>
      <c r="O906" s="98"/>
      <c r="P906" s="98"/>
      <c r="Q906" s="90">
        <f t="shared" si="34"/>
        <v>492786.01000000024</v>
      </c>
      <c r="R906" s="91">
        <f t="shared" si="35"/>
        <v>1007.610077556956</v>
      </c>
    </row>
    <row r="907" spans="1:18" ht="24.6" customHeight="1" x14ac:dyDescent="0.7">
      <c r="A907" s="97">
        <v>17</v>
      </c>
      <c r="B907" s="98" t="s">
        <v>44</v>
      </c>
      <c r="C907" s="98" t="s">
        <v>524</v>
      </c>
      <c r="D907" s="98" t="s">
        <v>525</v>
      </c>
      <c r="E907" s="98" t="s">
        <v>526</v>
      </c>
      <c r="F907" s="98" t="s">
        <v>166</v>
      </c>
      <c r="G907" s="98" t="s">
        <v>1262</v>
      </c>
      <c r="H907" s="99">
        <v>3822</v>
      </c>
      <c r="I907" s="97">
        <v>3</v>
      </c>
      <c r="J907" s="100">
        <f>นครพนม!F19</f>
        <v>354666.01</v>
      </c>
      <c r="K907" s="101">
        <f>นครพนม!AP19</f>
        <v>426894.33</v>
      </c>
      <c r="L907" s="102">
        <f>นครพนม!AQ19</f>
        <v>2229689.0499999998</v>
      </c>
      <c r="M907" s="102">
        <f>นครพนม!AR19</f>
        <v>1883219.52</v>
      </c>
      <c r="N907" s="98"/>
      <c r="O907" s="98"/>
      <c r="P907" s="98"/>
      <c r="Q907" s="90">
        <f t="shared" si="34"/>
        <v>346469.5299999998</v>
      </c>
      <c r="R907" s="91">
        <f t="shared" si="35"/>
        <v>583.38279696493976</v>
      </c>
    </row>
    <row r="908" spans="1:18" ht="24.6" customHeight="1" x14ac:dyDescent="0.7">
      <c r="A908" s="97">
        <v>18</v>
      </c>
      <c r="B908" s="98" t="s">
        <v>44</v>
      </c>
      <c r="C908" s="98" t="s">
        <v>524</v>
      </c>
      <c r="D908" s="98" t="s">
        <v>525</v>
      </c>
      <c r="E908" s="98" t="s">
        <v>526</v>
      </c>
      <c r="F908" s="98" t="s">
        <v>166</v>
      </c>
      <c r="G908" s="98" t="s">
        <v>1263</v>
      </c>
      <c r="H908" s="99">
        <v>2841</v>
      </c>
      <c r="I908" s="97">
        <v>2</v>
      </c>
      <c r="J908" s="100">
        <f>นครพนม!F20</f>
        <v>489708.25</v>
      </c>
      <c r="K908" s="101">
        <f>นครพนม!AP20</f>
        <v>590134.19999999995</v>
      </c>
      <c r="L908" s="102">
        <f>นครพนม!AQ20</f>
        <v>2223409.3199999998</v>
      </c>
      <c r="M908" s="102">
        <f>นครพนม!AR20</f>
        <v>2105449.37</v>
      </c>
      <c r="N908" s="98"/>
      <c r="O908" s="98"/>
      <c r="P908" s="98"/>
      <c r="Q908" s="90">
        <f t="shared" si="34"/>
        <v>117959.94999999972</v>
      </c>
      <c r="R908" s="91">
        <f t="shared" si="35"/>
        <v>782.61503695881731</v>
      </c>
    </row>
    <row r="909" spans="1:18" ht="24.6" customHeight="1" x14ac:dyDescent="0.7">
      <c r="A909" s="97">
        <v>19</v>
      </c>
      <c r="B909" s="98" t="s">
        <v>44</v>
      </c>
      <c r="C909" s="98" t="s">
        <v>524</v>
      </c>
      <c r="D909" s="98" t="s">
        <v>525</v>
      </c>
      <c r="E909" s="98" t="s">
        <v>526</v>
      </c>
      <c r="F909" s="98" t="s">
        <v>166</v>
      </c>
      <c r="G909" s="98" t="s">
        <v>1264</v>
      </c>
      <c r="H909" s="99">
        <v>4029</v>
      </c>
      <c r="I909" s="97">
        <v>3</v>
      </c>
      <c r="J909" s="100">
        <f>นครพนม!F21</f>
        <v>788314.22</v>
      </c>
      <c r="K909" s="101">
        <f>นครพนม!AP21</f>
        <v>823682.57</v>
      </c>
      <c r="L909" s="102">
        <f>นครพนม!AQ21</f>
        <v>3900372.96</v>
      </c>
      <c r="M909" s="102">
        <f>นครพนม!AR21</f>
        <v>3673695.2</v>
      </c>
      <c r="N909" s="98"/>
      <c r="O909" s="98"/>
      <c r="P909" s="98"/>
      <c r="Q909" s="90">
        <f t="shared" si="34"/>
        <v>226677.75999999978</v>
      </c>
      <c r="R909" s="91">
        <f t="shared" si="35"/>
        <v>968.07469843633658</v>
      </c>
    </row>
    <row r="910" spans="1:18" ht="24.6" customHeight="1" x14ac:dyDescent="0.7">
      <c r="A910" s="97">
        <v>20</v>
      </c>
      <c r="B910" s="98" t="s">
        <v>44</v>
      </c>
      <c r="C910" s="98" t="s">
        <v>524</v>
      </c>
      <c r="D910" s="98" t="s">
        <v>525</v>
      </c>
      <c r="E910" s="98" t="s">
        <v>526</v>
      </c>
      <c r="F910" s="98" t="s">
        <v>166</v>
      </c>
      <c r="G910" s="98" t="s">
        <v>1265</v>
      </c>
      <c r="H910" s="99">
        <v>3626</v>
      </c>
      <c r="I910" s="97">
        <v>3</v>
      </c>
      <c r="J910" s="100">
        <f>นครพนม!F22</f>
        <v>931634.82</v>
      </c>
      <c r="K910" s="101">
        <f>นครพนม!AP22</f>
        <v>1159566.5299999998</v>
      </c>
      <c r="L910" s="102">
        <f>นครพนม!AQ22</f>
        <v>1547154.79</v>
      </c>
      <c r="M910" s="102">
        <f>นครพนม!AR22</f>
        <v>1509712.65</v>
      </c>
      <c r="N910" s="98"/>
      <c r="O910" s="98"/>
      <c r="P910" s="98"/>
      <c r="Q910" s="90">
        <f t="shared" si="34"/>
        <v>37442.14000000013</v>
      </c>
      <c r="R910" s="91">
        <f t="shared" si="35"/>
        <v>426.68361555432983</v>
      </c>
    </row>
    <row r="911" spans="1:18" ht="24.6" customHeight="1" x14ac:dyDescent="0.7">
      <c r="A911" s="97">
        <v>21</v>
      </c>
      <c r="B911" s="98" t="s">
        <v>44</v>
      </c>
      <c r="C911" s="98" t="s">
        <v>524</v>
      </c>
      <c r="D911" s="98" t="s">
        <v>525</v>
      </c>
      <c r="E911" s="98" t="s">
        <v>526</v>
      </c>
      <c r="F911" s="98" t="s">
        <v>166</v>
      </c>
      <c r="G911" s="98" t="s">
        <v>1266</v>
      </c>
      <c r="H911" s="99">
        <v>2137</v>
      </c>
      <c r="I911" s="97">
        <v>2</v>
      </c>
      <c r="J911" s="100">
        <f>นครพนม!F23</f>
        <v>323950.67</v>
      </c>
      <c r="K911" s="101">
        <f>นครพนม!AP23</f>
        <v>537726.82999999996</v>
      </c>
      <c r="L911" s="102">
        <f>นครพนม!AQ23</f>
        <v>1924180.42</v>
      </c>
      <c r="M911" s="102">
        <f>นครพนม!AR23</f>
        <v>1891794.79</v>
      </c>
      <c r="N911" s="98"/>
      <c r="O911" s="98"/>
      <c r="P911" s="98"/>
      <c r="Q911" s="90">
        <f t="shared" si="34"/>
        <v>32385.629999999888</v>
      </c>
      <c r="R911" s="91">
        <f t="shared" si="35"/>
        <v>900.41198876930275</v>
      </c>
    </row>
    <row r="912" spans="1:18" ht="24.6" customHeight="1" x14ac:dyDescent="0.7">
      <c r="A912" s="97">
        <v>22</v>
      </c>
      <c r="B912" s="98" t="s">
        <v>44</v>
      </c>
      <c r="C912" s="98" t="s">
        <v>524</v>
      </c>
      <c r="D912" s="98" t="s">
        <v>525</v>
      </c>
      <c r="E912" s="98" t="s">
        <v>526</v>
      </c>
      <c r="F912" s="98" t="s">
        <v>166</v>
      </c>
      <c r="G912" s="98" t="s">
        <v>1267</v>
      </c>
      <c r="H912" s="99">
        <v>2602</v>
      </c>
      <c r="I912" s="97">
        <v>2</v>
      </c>
      <c r="J912" s="100">
        <f>นครพนม!F24</f>
        <v>438226.74</v>
      </c>
      <c r="K912" s="101">
        <f>นครพนม!AP24</f>
        <v>586765.87</v>
      </c>
      <c r="L912" s="102">
        <f>นครพนม!AQ24</f>
        <v>1211856.1599999999</v>
      </c>
      <c r="M912" s="102">
        <f>นครพนม!AR24</f>
        <v>1260941.7200000002</v>
      </c>
      <c r="N912" s="98"/>
      <c r="O912" s="98"/>
      <c r="P912" s="98"/>
      <c r="Q912" s="90">
        <f t="shared" si="34"/>
        <v>-49085.560000000289</v>
      </c>
      <c r="R912" s="91">
        <f t="shared" si="35"/>
        <v>465.74026133743268</v>
      </c>
    </row>
    <row r="913" spans="1:18" ht="24.6" customHeight="1" x14ac:dyDescent="0.7">
      <c r="A913" s="97">
        <v>23</v>
      </c>
      <c r="B913" s="98" t="s">
        <v>44</v>
      </c>
      <c r="C913" s="98" t="s">
        <v>524</v>
      </c>
      <c r="D913" s="98" t="s">
        <v>525</v>
      </c>
      <c r="E913" s="98" t="s">
        <v>526</v>
      </c>
      <c r="F913" s="98" t="s">
        <v>166</v>
      </c>
      <c r="G913" s="98" t="s">
        <v>1268</v>
      </c>
      <c r="H913" s="99">
        <v>6245</v>
      </c>
      <c r="I913" s="97">
        <v>5</v>
      </c>
      <c r="J913" s="100">
        <f>นครพนม!F25</f>
        <v>457022.76</v>
      </c>
      <c r="K913" s="101">
        <f>นครพนม!AP25</f>
        <v>637714.58000000007</v>
      </c>
      <c r="L913" s="102">
        <f>นครพนม!AQ25</f>
        <v>2619634.52</v>
      </c>
      <c r="M913" s="102">
        <f>นครพนม!AR25</f>
        <v>2290839.96</v>
      </c>
      <c r="N913" s="98"/>
      <c r="O913" s="98"/>
      <c r="P913" s="98"/>
      <c r="Q913" s="90">
        <f t="shared" si="34"/>
        <v>328794.56000000006</v>
      </c>
      <c r="R913" s="91">
        <f t="shared" si="35"/>
        <v>419.47710488390715</v>
      </c>
    </row>
    <row r="914" spans="1:18" ht="24.6" customHeight="1" x14ac:dyDescent="0.7">
      <c r="A914" s="97">
        <v>24</v>
      </c>
      <c r="B914" s="98" t="s">
        <v>44</v>
      </c>
      <c r="C914" s="98" t="s">
        <v>524</v>
      </c>
      <c r="D914" s="98" t="s">
        <v>525</v>
      </c>
      <c r="E914" s="98" t="s">
        <v>526</v>
      </c>
      <c r="F914" s="98" t="s">
        <v>166</v>
      </c>
      <c r="G914" s="98" t="s">
        <v>1269</v>
      </c>
      <c r="H914" s="99">
        <v>5141</v>
      </c>
      <c r="I914" s="97">
        <v>4</v>
      </c>
      <c r="J914" s="100">
        <f>นครพนม!F26</f>
        <v>262009.9</v>
      </c>
      <c r="K914" s="101">
        <f>นครพนม!AP26</f>
        <v>360259.22</v>
      </c>
      <c r="L914" s="102">
        <f>นครพนม!AQ26</f>
        <v>2195811.2699999996</v>
      </c>
      <c r="M914" s="102">
        <f>นครพนม!AR26</f>
        <v>1824971.96</v>
      </c>
      <c r="N914" s="98"/>
      <c r="O914" s="98"/>
      <c r="P914" s="98"/>
      <c r="Q914" s="90">
        <f t="shared" si="34"/>
        <v>370839.30999999959</v>
      </c>
      <c r="R914" s="91">
        <f t="shared" si="35"/>
        <v>427.11753938922379</v>
      </c>
    </row>
    <row r="915" spans="1:18" ht="24.6" customHeight="1" x14ac:dyDescent="0.7">
      <c r="A915" s="97">
        <v>25</v>
      </c>
      <c r="B915" s="98" t="s">
        <v>44</v>
      </c>
      <c r="C915" s="98" t="s">
        <v>524</v>
      </c>
      <c r="D915" s="98" t="s">
        <v>525</v>
      </c>
      <c r="E915" s="98" t="s">
        <v>526</v>
      </c>
      <c r="F915" s="98" t="s">
        <v>166</v>
      </c>
      <c r="G915" s="98" t="s">
        <v>1270</v>
      </c>
      <c r="H915" s="99">
        <v>2939</v>
      </c>
      <c r="I915" s="97">
        <v>2</v>
      </c>
      <c r="J915" s="100">
        <f>นครพนม!F27</f>
        <v>347961.12</v>
      </c>
      <c r="K915" s="101">
        <f>นครพนม!AP27</f>
        <v>378847.58</v>
      </c>
      <c r="L915" s="102">
        <f>นครพนม!AQ27</f>
        <v>1694900</v>
      </c>
      <c r="M915" s="102">
        <f>นครพนม!AR27</f>
        <v>1487400.67</v>
      </c>
      <c r="N915" s="98"/>
      <c r="O915" s="98"/>
      <c r="P915" s="98"/>
      <c r="Q915" s="90">
        <f t="shared" si="34"/>
        <v>207499.33000000007</v>
      </c>
      <c r="R915" s="91">
        <f t="shared" si="35"/>
        <v>576.69275263695135</v>
      </c>
    </row>
    <row r="916" spans="1:18" ht="24.6" customHeight="1" x14ac:dyDescent="0.7">
      <c r="A916" s="97">
        <v>26</v>
      </c>
      <c r="B916" s="98" t="s">
        <v>44</v>
      </c>
      <c r="C916" s="98" t="s">
        <v>524</v>
      </c>
      <c r="D916" s="98" t="s">
        <v>525</v>
      </c>
      <c r="E916" s="98" t="s">
        <v>526</v>
      </c>
      <c r="F916" s="98" t="s">
        <v>166</v>
      </c>
      <c r="G916" s="98" t="s">
        <v>1271</v>
      </c>
      <c r="H916" s="99">
        <v>2933</v>
      </c>
      <c r="I916" s="97">
        <v>2</v>
      </c>
      <c r="J916" s="100">
        <f>นครพนม!F28</f>
        <v>430469.65</v>
      </c>
      <c r="K916" s="101">
        <f>นครพนม!AP28</f>
        <v>577781.69000000006</v>
      </c>
      <c r="L916" s="102">
        <f>นครพนม!AQ28</f>
        <v>1169567.81</v>
      </c>
      <c r="M916" s="102">
        <f>นครพนม!AR28</f>
        <v>1011093.1699999999</v>
      </c>
      <c r="N916" s="98"/>
      <c r="O916" s="98"/>
      <c r="P916" s="98"/>
      <c r="Q916" s="90">
        <f t="shared" si="34"/>
        <v>158474.64000000013</v>
      </c>
      <c r="R916" s="91">
        <f t="shared" si="35"/>
        <v>398.7616126832595</v>
      </c>
    </row>
    <row r="917" spans="1:18" s="109" customFormat="1" ht="24.6" customHeight="1" x14ac:dyDescent="0.7">
      <c r="A917" s="103">
        <v>1</v>
      </c>
      <c r="B917" s="104" t="s">
        <v>44</v>
      </c>
      <c r="C917" s="104"/>
      <c r="D917" s="104"/>
      <c r="E917" s="104" t="s">
        <v>63</v>
      </c>
      <c r="F917" s="104"/>
      <c r="G917" s="104" t="s">
        <v>528</v>
      </c>
      <c r="H917" s="110">
        <f>SUM(H891:H916)</f>
        <v>84937</v>
      </c>
      <c r="I917" s="103"/>
      <c r="J917" s="106">
        <f>SUM(J891:J916)</f>
        <v>13174814.909999998</v>
      </c>
      <c r="K917" s="141">
        <f>SUM(K891:K916)</f>
        <v>14946016.049999997</v>
      </c>
      <c r="L917" s="106">
        <f>SUM(L892:L916)</f>
        <v>51083139.129999995</v>
      </c>
      <c r="M917" s="106">
        <f>SUM(M892:M916)</f>
        <v>46138385.170000002</v>
      </c>
      <c r="N917" s="104">
        <v>25</v>
      </c>
      <c r="O917" s="104">
        <v>25</v>
      </c>
      <c r="P917" s="104">
        <f>N917-O917</f>
        <v>0</v>
      </c>
      <c r="Q917" s="107">
        <f t="shared" si="34"/>
        <v>4944753.9599999934</v>
      </c>
      <c r="R917" s="108">
        <f>L917/H917</f>
        <v>601.4238686320449</v>
      </c>
    </row>
    <row r="918" spans="1:18" ht="24.6" customHeight="1" x14ac:dyDescent="0.7">
      <c r="A918" s="97">
        <v>1</v>
      </c>
      <c r="B918" s="98" t="s">
        <v>44</v>
      </c>
      <c r="C918" s="98" t="s">
        <v>529</v>
      </c>
      <c r="D918" s="98" t="s">
        <v>65</v>
      </c>
      <c r="E918" s="98" t="s">
        <v>530</v>
      </c>
      <c r="F918" s="98" t="s">
        <v>196</v>
      </c>
      <c r="G918" s="98" t="s">
        <v>531</v>
      </c>
      <c r="H918" s="99"/>
      <c r="I918" s="97"/>
      <c r="J918" s="100"/>
      <c r="K918" s="101"/>
      <c r="L918" s="102"/>
      <c r="M918" s="102"/>
      <c r="N918" s="98"/>
      <c r="O918" s="98"/>
      <c r="P918" s="98"/>
    </row>
    <row r="919" spans="1:18" ht="24.6" customHeight="1" x14ac:dyDescent="0.7">
      <c r="A919" s="97">
        <v>2</v>
      </c>
      <c r="B919" s="98" t="s">
        <v>44</v>
      </c>
      <c r="C919" s="98" t="s">
        <v>529</v>
      </c>
      <c r="D919" s="98" t="s">
        <v>65</v>
      </c>
      <c r="E919" s="98" t="s">
        <v>530</v>
      </c>
      <c r="F919" s="98" t="s">
        <v>166</v>
      </c>
      <c r="G919" s="98" t="s">
        <v>1272</v>
      </c>
      <c r="H919" s="99">
        <v>4015</v>
      </c>
      <c r="I919" s="97">
        <v>3</v>
      </c>
      <c r="J919" s="100">
        <f>นครพนม!F29</f>
        <v>506708.39</v>
      </c>
      <c r="K919" s="101">
        <f>นครพนม!AP29</f>
        <v>524005.81</v>
      </c>
      <c r="L919" s="102">
        <f>นครพนม!AQ29</f>
        <v>3146916.4400000004</v>
      </c>
      <c r="M919" s="102">
        <f>นครพนม!AR29</f>
        <v>2819622.1</v>
      </c>
      <c r="N919" s="98"/>
      <c r="O919" s="98"/>
      <c r="P919" s="98"/>
      <c r="Q919" s="90">
        <f t="shared" si="34"/>
        <v>327294.34000000032</v>
      </c>
      <c r="R919" s="91">
        <f t="shared" si="35"/>
        <v>783.78989788293904</v>
      </c>
    </row>
    <row r="920" spans="1:18" ht="24.6" customHeight="1" x14ac:dyDescent="0.7">
      <c r="A920" s="97">
        <v>3</v>
      </c>
      <c r="B920" s="98" t="s">
        <v>44</v>
      </c>
      <c r="C920" s="98" t="s">
        <v>529</v>
      </c>
      <c r="D920" s="98" t="s">
        <v>65</v>
      </c>
      <c r="E920" s="98" t="s">
        <v>530</v>
      </c>
      <c r="F920" s="98" t="s">
        <v>166</v>
      </c>
      <c r="G920" s="98" t="s">
        <v>1273</v>
      </c>
      <c r="H920" s="99">
        <v>5032</v>
      </c>
      <c r="I920" s="97">
        <v>4</v>
      </c>
      <c r="J920" s="100">
        <f>นครพนม!F30</f>
        <v>355348.21</v>
      </c>
      <c r="K920" s="101">
        <f>นครพนม!AP30</f>
        <v>915123.47</v>
      </c>
      <c r="L920" s="102">
        <f>นครพนม!AQ30</f>
        <v>2937529.45</v>
      </c>
      <c r="M920" s="102">
        <f>นครพนม!AR30</f>
        <v>2991889.7800000003</v>
      </c>
      <c r="N920" s="98"/>
      <c r="O920" s="98"/>
      <c r="P920" s="98"/>
      <c r="Q920" s="90">
        <f t="shared" si="34"/>
        <v>-54360.330000000075</v>
      </c>
      <c r="R920" s="91">
        <f t="shared" si="35"/>
        <v>583.76976351351357</v>
      </c>
    </row>
    <row r="921" spans="1:18" ht="24.6" customHeight="1" x14ac:dyDescent="0.7">
      <c r="A921" s="97">
        <v>4</v>
      </c>
      <c r="B921" s="98" t="s">
        <v>44</v>
      </c>
      <c r="C921" s="98" t="s">
        <v>529</v>
      </c>
      <c r="D921" s="98" t="s">
        <v>65</v>
      </c>
      <c r="E921" s="98" t="s">
        <v>530</v>
      </c>
      <c r="F921" s="98" t="s">
        <v>166</v>
      </c>
      <c r="G921" s="98" t="s">
        <v>1274</v>
      </c>
      <c r="H921" s="99">
        <v>2960</v>
      </c>
      <c r="I921" s="97">
        <v>2</v>
      </c>
      <c r="J921" s="100">
        <f>นครพนม!F31</f>
        <v>183959.05</v>
      </c>
      <c r="K921" s="101">
        <f>นครพนม!AP31</f>
        <v>254254.69</v>
      </c>
      <c r="L921" s="102">
        <f>นครพนม!AQ31</f>
        <v>2177986.6</v>
      </c>
      <c r="M921" s="102">
        <f>นครพนม!AR31</f>
        <v>2061775.76</v>
      </c>
      <c r="N921" s="98"/>
      <c r="O921" s="98"/>
      <c r="P921" s="98"/>
      <c r="Q921" s="90">
        <f t="shared" si="34"/>
        <v>116210.84000000008</v>
      </c>
      <c r="R921" s="91">
        <f t="shared" si="35"/>
        <v>735.80628378378378</v>
      </c>
    </row>
    <row r="922" spans="1:18" ht="24.6" customHeight="1" x14ac:dyDescent="0.7">
      <c r="A922" s="97">
        <v>5</v>
      </c>
      <c r="B922" s="98" t="s">
        <v>44</v>
      </c>
      <c r="C922" s="98" t="s">
        <v>529</v>
      </c>
      <c r="D922" s="98" t="s">
        <v>65</v>
      </c>
      <c r="E922" s="98" t="s">
        <v>530</v>
      </c>
      <c r="F922" s="98" t="s">
        <v>166</v>
      </c>
      <c r="G922" s="98" t="s">
        <v>1275</v>
      </c>
      <c r="H922" s="99">
        <v>3363</v>
      </c>
      <c r="I922" s="97">
        <v>3</v>
      </c>
      <c r="J922" s="100">
        <f>นครพนม!F32</f>
        <v>564224.55000000005</v>
      </c>
      <c r="K922" s="100">
        <f>นครพนม!AP32</f>
        <v>630724.37000000011</v>
      </c>
      <c r="L922" s="102">
        <f>นครพนม!AQ32</f>
        <v>2146628.94</v>
      </c>
      <c r="M922" s="102">
        <f>นครพนม!AR32</f>
        <v>1664245.6500000001</v>
      </c>
      <c r="N922" s="98"/>
      <c r="O922" s="98"/>
      <c r="P922" s="98"/>
      <c r="Q922" s="90">
        <f t="shared" si="34"/>
        <v>482383.2899999998</v>
      </c>
      <c r="R922" s="91">
        <f t="shared" si="35"/>
        <v>638.30774308652985</v>
      </c>
    </row>
    <row r="923" spans="1:18" ht="24.6" customHeight="1" x14ac:dyDescent="0.7">
      <c r="A923" s="97">
        <v>6</v>
      </c>
      <c r="B923" s="98" t="s">
        <v>44</v>
      </c>
      <c r="C923" s="98" t="s">
        <v>529</v>
      </c>
      <c r="D923" s="98" t="s">
        <v>65</v>
      </c>
      <c r="E923" s="98" t="s">
        <v>530</v>
      </c>
      <c r="F923" s="98" t="s">
        <v>166</v>
      </c>
      <c r="G923" s="98" t="s">
        <v>1276</v>
      </c>
      <c r="H923" s="99">
        <v>3862</v>
      </c>
      <c r="I923" s="97">
        <v>3</v>
      </c>
      <c r="J923" s="100">
        <f>นครพนม!F33</f>
        <v>670999.85</v>
      </c>
      <c r="K923" s="101">
        <f>นครพนม!AP33</f>
        <v>712668.25999999989</v>
      </c>
      <c r="L923" s="102">
        <f>นครพนม!AQ33</f>
        <v>3086170</v>
      </c>
      <c r="M923" s="102">
        <f>นครพนม!AR33</f>
        <v>2653502.8499999996</v>
      </c>
      <c r="N923" s="98"/>
      <c r="O923" s="98"/>
      <c r="P923" s="98"/>
      <c r="Q923" s="90">
        <f t="shared" si="34"/>
        <v>432667.15000000037</v>
      </c>
      <c r="R923" s="91">
        <f t="shared" si="35"/>
        <v>799.11185914034183</v>
      </c>
    </row>
    <row r="924" spans="1:18" ht="24.6" customHeight="1" x14ac:dyDescent="0.7">
      <c r="A924" s="97">
        <v>7</v>
      </c>
      <c r="B924" s="98" t="s">
        <v>44</v>
      </c>
      <c r="C924" s="98" t="s">
        <v>529</v>
      </c>
      <c r="D924" s="98" t="s">
        <v>65</v>
      </c>
      <c r="E924" s="98" t="s">
        <v>530</v>
      </c>
      <c r="F924" s="98" t="s">
        <v>166</v>
      </c>
      <c r="G924" s="98" t="s">
        <v>1277</v>
      </c>
      <c r="H924" s="99">
        <v>4449</v>
      </c>
      <c r="I924" s="97">
        <v>3</v>
      </c>
      <c r="J924" s="100">
        <f>นครพนม!F34</f>
        <v>226028.53</v>
      </c>
      <c r="K924" s="101">
        <f>นครพนม!AP34</f>
        <v>252226.53</v>
      </c>
      <c r="L924" s="102">
        <f>นครพนม!AQ34</f>
        <v>1064867.05</v>
      </c>
      <c r="M924" s="102">
        <f>นครพนม!AR34</f>
        <v>953421.15</v>
      </c>
      <c r="N924" s="98"/>
      <c r="O924" s="98"/>
      <c r="P924" s="98"/>
      <c r="Q924" s="90">
        <f t="shared" si="34"/>
        <v>111445.90000000002</v>
      </c>
      <c r="R924" s="91">
        <f t="shared" si="35"/>
        <v>239.34975275342774</v>
      </c>
    </row>
    <row r="925" spans="1:18" s="154" customFormat="1" ht="24.6" customHeight="1" x14ac:dyDescent="0.7">
      <c r="A925" s="148">
        <v>8</v>
      </c>
      <c r="B925" s="149" t="s">
        <v>44</v>
      </c>
      <c r="C925" s="149" t="s">
        <v>529</v>
      </c>
      <c r="D925" s="149" t="s">
        <v>65</v>
      </c>
      <c r="E925" s="149" t="s">
        <v>530</v>
      </c>
      <c r="F925" s="149" t="s">
        <v>166</v>
      </c>
      <c r="G925" s="149" t="s">
        <v>1278</v>
      </c>
      <c r="H925" s="144">
        <v>2114</v>
      </c>
      <c r="I925" s="148">
        <v>2</v>
      </c>
      <c r="J925" s="150">
        <f>นครพนม!F35</f>
        <v>113561.08</v>
      </c>
      <c r="K925" s="151">
        <f>นครพนม!AP35</f>
        <v>196952.72999999998</v>
      </c>
      <c r="L925" s="150">
        <f>นครพนม!AQ35</f>
        <v>734550.3899999999</v>
      </c>
      <c r="M925" s="150">
        <f>นครพนม!AR35</f>
        <v>594327.51</v>
      </c>
      <c r="N925" s="149"/>
      <c r="O925" s="149"/>
      <c r="P925" s="149"/>
      <c r="Q925" s="152">
        <f t="shared" si="34"/>
        <v>140222.87999999989</v>
      </c>
      <c r="R925" s="153">
        <f t="shared" si="35"/>
        <v>347.46943708609268</v>
      </c>
    </row>
    <row r="926" spans="1:18" ht="24.6" customHeight="1" x14ac:dyDescent="0.7">
      <c r="A926" s="97">
        <v>9</v>
      </c>
      <c r="B926" s="98" t="s">
        <v>44</v>
      </c>
      <c r="C926" s="98" t="s">
        <v>529</v>
      </c>
      <c r="D926" s="98" t="s">
        <v>65</v>
      </c>
      <c r="E926" s="98" t="s">
        <v>530</v>
      </c>
      <c r="F926" s="98" t="s">
        <v>166</v>
      </c>
      <c r="G926" s="98" t="s">
        <v>1279</v>
      </c>
      <c r="H926" s="99">
        <v>2727</v>
      </c>
      <c r="I926" s="97">
        <v>2</v>
      </c>
      <c r="J926" s="100">
        <f>นครพนม!F36</f>
        <v>506679.38</v>
      </c>
      <c r="K926" s="101">
        <f>นครพนม!AP36</f>
        <v>638720.80000000005</v>
      </c>
      <c r="L926" s="102">
        <f>นครพนม!AQ36</f>
        <v>883687.36</v>
      </c>
      <c r="M926" s="102">
        <f>นครพนม!AR36</f>
        <v>748229.25</v>
      </c>
      <c r="N926" s="98"/>
      <c r="O926" s="98"/>
      <c r="P926" s="98"/>
      <c r="Q926" s="90">
        <f t="shared" si="34"/>
        <v>135458.10999999999</v>
      </c>
      <c r="R926" s="91">
        <f t="shared" si="35"/>
        <v>324.05110377704437</v>
      </c>
    </row>
    <row r="927" spans="1:18" ht="24.6" customHeight="1" x14ac:dyDescent="0.7">
      <c r="A927" s="97">
        <v>10</v>
      </c>
      <c r="B927" s="98" t="s">
        <v>44</v>
      </c>
      <c r="C927" s="98" t="s">
        <v>529</v>
      </c>
      <c r="D927" s="98" t="s">
        <v>65</v>
      </c>
      <c r="E927" s="98" t="s">
        <v>530</v>
      </c>
      <c r="F927" s="98" t="s">
        <v>166</v>
      </c>
      <c r="G927" s="98" t="s">
        <v>1280</v>
      </c>
      <c r="H927" s="99">
        <v>2481</v>
      </c>
      <c r="I927" s="97">
        <v>2</v>
      </c>
      <c r="J927" s="100">
        <f>นครพนม!F37</f>
        <v>391107.51</v>
      </c>
      <c r="K927" s="101">
        <f>นครพนม!AP37</f>
        <v>754321.17</v>
      </c>
      <c r="L927" s="102">
        <f>นครพนม!AQ37</f>
        <v>1920858.5899999999</v>
      </c>
      <c r="M927" s="102">
        <f>นครพนม!AR37</f>
        <v>1741146.68</v>
      </c>
      <c r="N927" s="98"/>
      <c r="O927" s="98"/>
      <c r="P927" s="98"/>
      <c r="Q927" s="90">
        <f t="shared" si="34"/>
        <v>179711.90999999992</v>
      </c>
      <c r="R927" s="91">
        <f t="shared" si="35"/>
        <v>774.22756549778308</v>
      </c>
    </row>
    <row r="928" spans="1:18" s="109" customFormat="1" ht="24.6" customHeight="1" x14ac:dyDescent="0.7">
      <c r="A928" s="103">
        <v>2</v>
      </c>
      <c r="B928" s="104" t="s">
        <v>44</v>
      </c>
      <c r="C928" s="104"/>
      <c r="D928" s="104"/>
      <c r="E928" s="104" t="s">
        <v>63</v>
      </c>
      <c r="F928" s="104"/>
      <c r="G928" s="104" t="s">
        <v>532</v>
      </c>
      <c r="H928" s="110">
        <f>SUM(H918:H927)</f>
        <v>31003</v>
      </c>
      <c r="I928" s="103"/>
      <c r="J928" s="106">
        <f>SUM(J918:J927)</f>
        <v>3518616.55</v>
      </c>
      <c r="K928" s="141">
        <f>SUM(K918:K927)</f>
        <v>4878997.8299999991</v>
      </c>
      <c r="L928" s="106">
        <f>SUM(L918:L927)</f>
        <v>18099194.82</v>
      </c>
      <c r="M928" s="106">
        <f>SUM(M918:M927)</f>
        <v>16228160.73</v>
      </c>
      <c r="N928" s="104">
        <v>9</v>
      </c>
      <c r="O928" s="104">
        <v>9</v>
      </c>
      <c r="P928" s="104">
        <f>N928-O928</f>
        <v>0</v>
      </c>
      <c r="Q928" s="107">
        <f t="shared" si="34"/>
        <v>1871034.0899999999</v>
      </c>
      <c r="R928" s="108">
        <f>L928/H928</f>
        <v>583.78849853240013</v>
      </c>
    </row>
    <row r="929" spans="1:18" ht="24.6" customHeight="1" x14ac:dyDescent="0.7">
      <c r="A929" s="97">
        <v>1</v>
      </c>
      <c r="B929" s="98" t="s">
        <v>44</v>
      </c>
      <c r="C929" s="98" t="s">
        <v>533</v>
      </c>
      <c r="D929" s="98" t="s">
        <v>72</v>
      </c>
      <c r="E929" s="98" t="s">
        <v>534</v>
      </c>
      <c r="F929" s="98" t="s">
        <v>196</v>
      </c>
      <c r="G929" s="98" t="s">
        <v>535</v>
      </c>
      <c r="H929" s="99"/>
      <c r="I929" s="97"/>
      <c r="J929" s="100"/>
      <c r="K929" s="101"/>
      <c r="L929" s="102"/>
      <c r="M929" s="102"/>
      <c r="N929" s="98"/>
      <c r="O929" s="98"/>
      <c r="P929" s="98"/>
    </row>
    <row r="930" spans="1:18" ht="24.6" customHeight="1" x14ac:dyDescent="0.7">
      <c r="A930" s="97">
        <v>2</v>
      </c>
      <c r="B930" s="98" t="s">
        <v>44</v>
      </c>
      <c r="C930" s="98" t="s">
        <v>533</v>
      </c>
      <c r="D930" s="98" t="s">
        <v>72</v>
      </c>
      <c r="E930" s="98" t="s">
        <v>534</v>
      </c>
      <c r="F930" s="98" t="s">
        <v>166</v>
      </c>
      <c r="G930" s="98" t="s">
        <v>1281</v>
      </c>
      <c r="H930" s="99">
        <v>3561</v>
      </c>
      <c r="I930" s="97">
        <v>3</v>
      </c>
      <c r="J930" s="100">
        <f>นครพนม!F38</f>
        <v>851086.79</v>
      </c>
      <c r="K930" s="101">
        <f>นครพนม!AP38</f>
        <v>989851.60000000009</v>
      </c>
      <c r="L930" s="102">
        <f>นครพนม!AQ38</f>
        <v>2019394.48</v>
      </c>
      <c r="M930" s="102">
        <f>นครพนม!AR38</f>
        <v>1443588.34</v>
      </c>
      <c r="N930" s="98"/>
      <c r="O930" s="98"/>
      <c r="P930" s="98"/>
      <c r="Q930" s="90">
        <f t="shared" si="34"/>
        <v>575806.1399999999</v>
      </c>
      <c r="R930" s="91">
        <f t="shared" si="35"/>
        <v>567.08634653187312</v>
      </c>
    </row>
    <row r="931" spans="1:18" ht="24.6" customHeight="1" x14ac:dyDescent="0.7">
      <c r="A931" s="97">
        <v>3</v>
      </c>
      <c r="B931" s="98" t="s">
        <v>44</v>
      </c>
      <c r="C931" s="98" t="s">
        <v>533</v>
      </c>
      <c r="D931" s="98" t="s">
        <v>72</v>
      </c>
      <c r="E931" s="98" t="s">
        <v>534</v>
      </c>
      <c r="F931" s="98" t="s">
        <v>166</v>
      </c>
      <c r="G931" s="98" t="s">
        <v>1282</v>
      </c>
      <c r="H931" s="99">
        <v>4235</v>
      </c>
      <c r="I931" s="97">
        <v>3</v>
      </c>
      <c r="J931" s="100">
        <f>นครพนม!F39</f>
        <v>878667.06</v>
      </c>
      <c r="K931" s="101">
        <f>นครพนม!AP39</f>
        <v>1360218.98</v>
      </c>
      <c r="L931" s="102">
        <f>นครพนม!AQ39</f>
        <v>2195235.7000000002</v>
      </c>
      <c r="M931" s="102">
        <f>นครพนม!AR39</f>
        <v>1612143.73</v>
      </c>
      <c r="N931" s="98"/>
      <c r="O931" s="98"/>
      <c r="P931" s="98"/>
      <c r="Q931" s="90">
        <f t="shared" si="34"/>
        <v>583091.9700000002</v>
      </c>
      <c r="R931" s="91">
        <f t="shared" si="35"/>
        <v>518.35553719008271</v>
      </c>
    </row>
    <row r="932" spans="1:18" ht="24.6" customHeight="1" x14ac:dyDescent="0.7">
      <c r="A932" s="97">
        <v>4</v>
      </c>
      <c r="B932" s="98" t="s">
        <v>44</v>
      </c>
      <c r="C932" s="98" t="s">
        <v>533</v>
      </c>
      <c r="D932" s="98" t="s">
        <v>72</v>
      </c>
      <c r="E932" s="98" t="s">
        <v>534</v>
      </c>
      <c r="F932" s="98" t="s">
        <v>166</v>
      </c>
      <c r="G932" s="98" t="s">
        <v>1283</v>
      </c>
      <c r="H932" s="99">
        <v>1123</v>
      </c>
      <c r="I932" s="97">
        <v>1</v>
      </c>
      <c r="J932" s="100">
        <f>นครพนม!F40</f>
        <v>401660.5</v>
      </c>
      <c r="K932" s="101">
        <f>นครพนม!AP40</f>
        <v>564500.21</v>
      </c>
      <c r="L932" s="102">
        <f>นครพนม!AQ40</f>
        <v>1718223.76</v>
      </c>
      <c r="M932" s="102">
        <f>นครพนม!AR40</f>
        <v>1811473.67</v>
      </c>
      <c r="N932" s="98"/>
      <c r="O932" s="98"/>
      <c r="P932" s="98"/>
      <c r="Q932" s="90">
        <f t="shared" si="34"/>
        <v>-93249.909999999916</v>
      </c>
      <c r="R932" s="91">
        <f t="shared" si="35"/>
        <v>1530.0300623330365</v>
      </c>
    </row>
    <row r="933" spans="1:18" ht="24.6" customHeight="1" x14ac:dyDescent="0.7">
      <c r="A933" s="97">
        <v>5</v>
      </c>
      <c r="B933" s="98" t="s">
        <v>44</v>
      </c>
      <c r="C933" s="98" t="s">
        <v>533</v>
      </c>
      <c r="D933" s="98" t="s">
        <v>72</v>
      </c>
      <c r="E933" s="98" t="s">
        <v>534</v>
      </c>
      <c r="F933" s="98" t="s">
        <v>166</v>
      </c>
      <c r="G933" s="98" t="s">
        <v>1284</v>
      </c>
      <c r="H933" s="99">
        <v>1984</v>
      </c>
      <c r="I933" s="97">
        <v>2</v>
      </c>
      <c r="J933" s="100">
        <f>นครพนม!F41</f>
        <v>636378.18000000005</v>
      </c>
      <c r="K933" s="101">
        <f>นครพนม!AP41</f>
        <v>760115.26</v>
      </c>
      <c r="L933" s="102">
        <f>นครพนม!AQ41</f>
        <v>2025188.22</v>
      </c>
      <c r="M933" s="102">
        <f>นครพนม!AR41</f>
        <v>1790101.6</v>
      </c>
      <c r="N933" s="98"/>
      <c r="O933" s="98"/>
      <c r="P933" s="98"/>
      <c r="Q933" s="90">
        <f t="shared" si="34"/>
        <v>235086.61999999988</v>
      </c>
      <c r="R933" s="91">
        <f t="shared" si="35"/>
        <v>1020.7601915322581</v>
      </c>
    </row>
    <row r="934" spans="1:18" ht="24.6" customHeight="1" x14ac:dyDescent="0.7">
      <c r="A934" s="97">
        <v>6</v>
      </c>
      <c r="B934" s="98" t="s">
        <v>44</v>
      </c>
      <c r="C934" s="98" t="s">
        <v>533</v>
      </c>
      <c r="D934" s="98" t="s">
        <v>72</v>
      </c>
      <c r="E934" s="98" t="s">
        <v>534</v>
      </c>
      <c r="F934" s="98" t="s">
        <v>166</v>
      </c>
      <c r="G934" s="98" t="s">
        <v>1285</v>
      </c>
      <c r="H934" s="99">
        <v>2515</v>
      </c>
      <c r="I934" s="97">
        <v>2</v>
      </c>
      <c r="J934" s="100">
        <f>นครพนม!F42</f>
        <v>236353.98</v>
      </c>
      <c r="K934" s="101">
        <f>นครพนม!AP42</f>
        <v>577010.26</v>
      </c>
      <c r="L934" s="102">
        <f>นครพนม!AQ42</f>
        <v>1751612.81</v>
      </c>
      <c r="M934" s="102">
        <f>นครพนม!AR42</f>
        <v>1589156.3499999999</v>
      </c>
      <c r="N934" s="98"/>
      <c r="O934" s="98"/>
      <c r="P934" s="98"/>
      <c r="Q934" s="90">
        <f t="shared" si="34"/>
        <v>162456.4600000002</v>
      </c>
      <c r="R934" s="91">
        <f t="shared" si="35"/>
        <v>696.46632604373758</v>
      </c>
    </row>
    <row r="935" spans="1:18" ht="24.6" customHeight="1" x14ac:dyDescent="0.7">
      <c r="A935" s="97">
        <v>7</v>
      </c>
      <c r="B935" s="98" t="s">
        <v>44</v>
      </c>
      <c r="C935" s="98" t="s">
        <v>533</v>
      </c>
      <c r="D935" s="98" t="s">
        <v>72</v>
      </c>
      <c r="E935" s="98" t="s">
        <v>534</v>
      </c>
      <c r="F935" s="98" t="s">
        <v>166</v>
      </c>
      <c r="G935" s="98" t="s">
        <v>1286</v>
      </c>
      <c r="H935" s="99">
        <v>2195</v>
      </c>
      <c r="I935" s="97">
        <v>2</v>
      </c>
      <c r="J935" s="100">
        <f>นครพนม!F43</f>
        <v>367815.03</v>
      </c>
      <c r="K935" s="101">
        <f>นครพนม!AP43</f>
        <v>669015.91</v>
      </c>
      <c r="L935" s="102">
        <f>นครพนม!AQ43</f>
        <v>1979644.0699999998</v>
      </c>
      <c r="M935" s="102">
        <f>นครพนม!AR43</f>
        <v>1671797.87</v>
      </c>
      <c r="N935" s="98"/>
      <c r="O935" s="98"/>
      <c r="P935" s="98"/>
      <c r="Q935" s="90">
        <f t="shared" si="34"/>
        <v>307846.19999999972</v>
      </c>
      <c r="R935" s="91">
        <f t="shared" si="35"/>
        <v>901.88795899772197</v>
      </c>
    </row>
    <row r="936" spans="1:18" ht="24.6" customHeight="1" x14ac:dyDescent="0.7">
      <c r="A936" s="97">
        <v>8</v>
      </c>
      <c r="B936" s="98" t="s">
        <v>44</v>
      </c>
      <c r="C936" s="98" t="s">
        <v>533</v>
      </c>
      <c r="D936" s="98" t="s">
        <v>72</v>
      </c>
      <c r="E936" s="98" t="s">
        <v>534</v>
      </c>
      <c r="F936" s="98" t="s">
        <v>166</v>
      </c>
      <c r="G936" s="98" t="s">
        <v>1287</v>
      </c>
      <c r="H936" s="99">
        <v>2113</v>
      </c>
      <c r="I936" s="97">
        <v>2</v>
      </c>
      <c r="J936" s="100">
        <f>นครพนม!F44</f>
        <v>744938.32</v>
      </c>
      <c r="K936" s="101">
        <f>นครพนม!AP44</f>
        <v>997910.24</v>
      </c>
      <c r="L936" s="102">
        <f>นครพนม!AQ44</f>
        <v>626388.76</v>
      </c>
      <c r="M936" s="102">
        <f>นครพนม!AR44</f>
        <v>426986.56</v>
      </c>
      <c r="N936" s="98"/>
      <c r="O936" s="98"/>
      <c r="P936" s="98"/>
      <c r="Q936" s="90">
        <f t="shared" si="34"/>
        <v>199402.2</v>
      </c>
      <c r="R936" s="91">
        <f t="shared" si="35"/>
        <v>296.44522479886416</v>
      </c>
    </row>
    <row r="937" spans="1:18" ht="24.6" customHeight="1" x14ac:dyDescent="0.7">
      <c r="A937" s="97">
        <v>9</v>
      </c>
      <c r="B937" s="98" t="s">
        <v>44</v>
      </c>
      <c r="C937" s="98" t="s">
        <v>533</v>
      </c>
      <c r="D937" s="98" t="s">
        <v>72</v>
      </c>
      <c r="E937" s="98" t="s">
        <v>534</v>
      </c>
      <c r="F937" s="98" t="s">
        <v>166</v>
      </c>
      <c r="G937" s="98" t="s">
        <v>1288</v>
      </c>
      <c r="H937" s="99">
        <v>2880</v>
      </c>
      <c r="I937" s="97">
        <v>2</v>
      </c>
      <c r="J937" s="100">
        <f>นครพนม!F45</f>
        <v>1273296.73</v>
      </c>
      <c r="K937" s="101">
        <f>นครพนม!AP45</f>
        <v>1358116.7499999998</v>
      </c>
      <c r="L937" s="102">
        <f>นครพนม!AQ45</f>
        <v>2303034.3099999996</v>
      </c>
      <c r="M937" s="102">
        <f>นครพนม!AR45</f>
        <v>1859816.68</v>
      </c>
      <c r="N937" s="98"/>
      <c r="O937" s="98"/>
      <c r="P937" s="98"/>
      <c r="Q937" s="90">
        <f t="shared" si="34"/>
        <v>443217.62999999966</v>
      </c>
      <c r="R937" s="91">
        <f t="shared" si="35"/>
        <v>799.66469097222205</v>
      </c>
    </row>
    <row r="938" spans="1:18" ht="24.6" customHeight="1" x14ac:dyDescent="0.7">
      <c r="A938" s="97">
        <v>10</v>
      </c>
      <c r="B938" s="98" t="s">
        <v>44</v>
      </c>
      <c r="C938" s="98" t="s">
        <v>533</v>
      </c>
      <c r="D938" s="98" t="s">
        <v>72</v>
      </c>
      <c r="E938" s="98" t="s">
        <v>534</v>
      </c>
      <c r="F938" s="98" t="s">
        <v>166</v>
      </c>
      <c r="G938" s="98" t="s">
        <v>1289</v>
      </c>
      <c r="H938" s="99">
        <v>2008</v>
      </c>
      <c r="I938" s="97">
        <v>2</v>
      </c>
      <c r="J938" s="100">
        <f>นครพนม!F46</f>
        <v>297149.89</v>
      </c>
      <c r="K938" s="101">
        <f>นครพนม!AP46</f>
        <v>407928.25</v>
      </c>
      <c r="L938" s="102">
        <f>นครพนม!AQ46</f>
        <v>1782229.17</v>
      </c>
      <c r="M938" s="102">
        <f>นครพนม!AR46</f>
        <v>1664729.3</v>
      </c>
      <c r="N938" s="98"/>
      <c r="O938" s="98"/>
      <c r="P938" s="98"/>
      <c r="Q938" s="90">
        <f t="shared" si="34"/>
        <v>117499.86999999988</v>
      </c>
      <c r="R938" s="91">
        <f t="shared" si="35"/>
        <v>887.56432768924299</v>
      </c>
    </row>
    <row r="939" spans="1:18" ht="24.6" customHeight="1" x14ac:dyDescent="0.7">
      <c r="A939" s="97">
        <v>11</v>
      </c>
      <c r="B939" s="98" t="s">
        <v>44</v>
      </c>
      <c r="C939" s="98" t="s">
        <v>533</v>
      </c>
      <c r="D939" s="98" t="s">
        <v>72</v>
      </c>
      <c r="E939" s="98" t="s">
        <v>534</v>
      </c>
      <c r="F939" s="98" t="s">
        <v>166</v>
      </c>
      <c r="G939" s="98" t="s">
        <v>1290</v>
      </c>
      <c r="H939" s="99">
        <v>1706</v>
      </c>
      <c r="I939" s="97">
        <v>2</v>
      </c>
      <c r="J939" s="100">
        <f>นครพนม!F47</f>
        <v>485716.97</v>
      </c>
      <c r="K939" s="101">
        <f>นครพนม!AP47</f>
        <v>566230.98999999987</v>
      </c>
      <c r="L939" s="102">
        <f>นครพนม!AQ47</f>
        <v>1249816.23</v>
      </c>
      <c r="M939" s="102">
        <f>นครพนม!AR47</f>
        <v>1033447.0499999999</v>
      </c>
      <c r="N939" s="98"/>
      <c r="O939" s="98"/>
      <c r="P939" s="98"/>
      <c r="Q939" s="90">
        <f t="shared" si="34"/>
        <v>216369.18000000005</v>
      </c>
      <c r="R939" s="91">
        <f t="shared" si="35"/>
        <v>732.60036928487693</v>
      </c>
    </row>
    <row r="940" spans="1:18" ht="24.6" customHeight="1" x14ac:dyDescent="0.7">
      <c r="A940" s="97">
        <v>12</v>
      </c>
      <c r="B940" s="98" t="s">
        <v>44</v>
      </c>
      <c r="C940" s="98" t="s">
        <v>533</v>
      </c>
      <c r="D940" s="98" t="s">
        <v>72</v>
      </c>
      <c r="E940" s="98" t="s">
        <v>534</v>
      </c>
      <c r="F940" s="98" t="s">
        <v>166</v>
      </c>
      <c r="G940" s="98" t="s">
        <v>1291</v>
      </c>
      <c r="H940" s="99">
        <v>1846</v>
      </c>
      <c r="I940" s="97">
        <v>2</v>
      </c>
      <c r="J940" s="100">
        <f>นครพนม!F48</f>
        <v>151311.15</v>
      </c>
      <c r="K940" s="101">
        <f>นครพนม!AP48</f>
        <v>399379.39</v>
      </c>
      <c r="L940" s="102">
        <f>นครพนม!AQ48</f>
        <v>1828261.35</v>
      </c>
      <c r="M940" s="102">
        <f>นครพนม!AR48</f>
        <v>1371641.84</v>
      </c>
      <c r="N940" s="98"/>
      <c r="O940" s="98"/>
      <c r="P940" s="98"/>
      <c r="Q940" s="90">
        <f t="shared" si="34"/>
        <v>456619.51</v>
      </c>
      <c r="R940" s="91">
        <f t="shared" si="35"/>
        <v>990.39076381365123</v>
      </c>
    </row>
    <row r="941" spans="1:18" ht="24.6" customHeight="1" x14ac:dyDescent="0.7">
      <c r="A941" s="97">
        <v>13</v>
      </c>
      <c r="B941" s="98" t="s">
        <v>44</v>
      </c>
      <c r="C941" s="98" t="s">
        <v>533</v>
      </c>
      <c r="D941" s="98" t="s">
        <v>72</v>
      </c>
      <c r="E941" s="98" t="s">
        <v>534</v>
      </c>
      <c r="F941" s="98" t="s">
        <v>166</v>
      </c>
      <c r="G941" s="98" t="s">
        <v>1292</v>
      </c>
      <c r="H941" s="99">
        <v>2707</v>
      </c>
      <c r="I941" s="97">
        <v>2</v>
      </c>
      <c r="J941" s="100">
        <f>นครพนม!F49</f>
        <v>670286.03</v>
      </c>
      <c r="K941" s="101">
        <f>นครพนม!AP49</f>
        <v>721114.82000000007</v>
      </c>
      <c r="L941" s="102">
        <f>นครพนม!AQ49</f>
        <v>1972196.75</v>
      </c>
      <c r="M941" s="102">
        <f>นครพนม!AR49</f>
        <v>1556651.04</v>
      </c>
      <c r="N941" s="98"/>
      <c r="O941" s="98"/>
      <c r="P941" s="98"/>
      <c r="Q941" s="90">
        <f t="shared" si="34"/>
        <v>415545.70999999996</v>
      </c>
      <c r="R941" s="91">
        <f t="shared" si="35"/>
        <v>728.55439601034357</v>
      </c>
    </row>
    <row r="942" spans="1:18" ht="24.6" customHeight="1" x14ac:dyDescent="0.7">
      <c r="A942" s="97">
        <v>14</v>
      </c>
      <c r="B942" s="98" t="s">
        <v>44</v>
      </c>
      <c r="C942" s="98" t="s">
        <v>533</v>
      </c>
      <c r="D942" s="98" t="s">
        <v>72</v>
      </c>
      <c r="E942" s="98" t="s">
        <v>534</v>
      </c>
      <c r="F942" s="98" t="s">
        <v>166</v>
      </c>
      <c r="G942" s="98" t="s">
        <v>1293</v>
      </c>
      <c r="H942" s="99">
        <v>2688</v>
      </c>
      <c r="I942" s="97">
        <v>2</v>
      </c>
      <c r="J942" s="100">
        <f>นครพนม!F50</f>
        <v>307159.19</v>
      </c>
      <c r="K942" s="101">
        <f>นครพนม!AP50</f>
        <v>767702.06</v>
      </c>
      <c r="L942" s="102">
        <f>นครพนม!AQ50</f>
        <v>2116174.31</v>
      </c>
      <c r="M942" s="102">
        <f>นครพนม!AR50</f>
        <v>1669501.5999999999</v>
      </c>
      <c r="N942" s="98"/>
      <c r="O942" s="98"/>
      <c r="P942" s="98"/>
      <c r="Q942" s="90">
        <f t="shared" si="34"/>
        <v>446672.7100000002</v>
      </c>
      <c r="R942" s="91">
        <f t="shared" si="35"/>
        <v>787.26722842261904</v>
      </c>
    </row>
    <row r="943" spans="1:18" ht="24.6" customHeight="1" x14ac:dyDescent="0.7">
      <c r="A943" s="97">
        <v>15</v>
      </c>
      <c r="B943" s="98" t="s">
        <v>44</v>
      </c>
      <c r="C943" s="98" t="s">
        <v>533</v>
      </c>
      <c r="D943" s="98" t="s">
        <v>72</v>
      </c>
      <c r="E943" s="98" t="s">
        <v>534</v>
      </c>
      <c r="F943" s="98" t="s">
        <v>166</v>
      </c>
      <c r="G943" s="98" t="s">
        <v>1294</v>
      </c>
      <c r="H943" s="99">
        <v>2663</v>
      </c>
      <c r="I943" s="97">
        <v>2</v>
      </c>
      <c r="J943" s="100">
        <f>นครพนม!F51</f>
        <v>555363.1</v>
      </c>
      <c r="K943" s="101">
        <f>นครพนม!AP51</f>
        <v>1022657.0700000002</v>
      </c>
      <c r="L943" s="102">
        <f>นครพนม!AQ51</f>
        <v>2271400.44</v>
      </c>
      <c r="M943" s="102">
        <f>นครพนม!AR51</f>
        <v>1609592.95</v>
      </c>
      <c r="N943" s="98"/>
      <c r="O943" s="98"/>
      <c r="P943" s="98"/>
      <c r="Q943" s="90">
        <f t="shared" si="34"/>
        <v>661807.49</v>
      </c>
      <c r="R943" s="91">
        <f t="shared" si="35"/>
        <v>852.94796845662779</v>
      </c>
    </row>
    <row r="944" spans="1:18" ht="24.6" customHeight="1" x14ac:dyDescent="0.7">
      <c r="A944" s="97">
        <v>16</v>
      </c>
      <c r="B944" s="98" t="s">
        <v>44</v>
      </c>
      <c r="C944" s="98" t="s">
        <v>533</v>
      </c>
      <c r="D944" s="98" t="s">
        <v>72</v>
      </c>
      <c r="E944" s="98" t="s">
        <v>534</v>
      </c>
      <c r="F944" s="98" t="s">
        <v>166</v>
      </c>
      <c r="G944" s="98" t="s">
        <v>1295</v>
      </c>
      <c r="H944" s="99">
        <v>1880</v>
      </c>
      <c r="I944" s="97">
        <v>2</v>
      </c>
      <c r="J944" s="100">
        <f>นครพนม!F52</f>
        <v>874379.61</v>
      </c>
      <c r="K944" s="101">
        <f>นครพนม!AP52</f>
        <v>1031004.88</v>
      </c>
      <c r="L944" s="102">
        <f>นครพนม!AQ52</f>
        <v>1498382.85</v>
      </c>
      <c r="M944" s="102">
        <f>นครพนม!AR52</f>
        <v>1327964.1200000001</v>
      </c>
      <c r="N944" s="98"/>
      <c r="O944" s="98"/>
      <c r="P944" s="98"/>
      <c r="Q944" s="90">
        <f t="shared" si="34"/>
        <v>170418.72999999998</v>
      </c>
      <c r="R944" s="91">
        <f t="shared" si="35"/>
        <v>797.01215425531916</v>
      </c>
    </row>
    <row r="945" spans="1:18" ht="24.6" customHeight="1" x14ac:dyDescent="0.7">
      <c r="A945" s="111">
        <v>17</v>
      </c>
      <c r="B945" s="112" t="s">
        <v>44</v>
      </c>
      <c r="C945" s="112" t="s">
        <v>533</v>
      </c>
      <c r="D945" s="112" t="s">
        <v>72</v>
      </c>
      <c r="E945" s="112" t="s">
        <v>534</v>
      </c>
      <c r="F945" s="112" t="s">
        <v>166</v>
      </c>
      <c r="G945" s="112" t="s">
        <v>1296</v>
      </c>
      <c r="H945" s="113">
        <v>2375</v>
      </c>
      <c r="I945" s="111">
        <v>2</v>
      </c>
      <c r="J945" s="100">
        <f>นครพนม!F53</f>
        <v>412147.95</v>
      </c>
      <c r="K945" s="101">
        <f>นครพนม!AP53</f>
        <v>458654.87</v>
      </c>
      <c r="L945" s="102">
        <f>นครพนม!AQ53</f>
        <v>950199.13</v>
      </c>
      <c r="M945" s="102">
        <f>นครพนม!AR53</f>
        <v>506099.05999999994</v>
      </c>
      <c r="N945" s="98"/>
      <c r="O945" s="98"/>
      <c r="P945" s="98"/>
      <c r="Q945" s="90">
        <f t="shared" si="34"/>
        <v>444100.07000000007</v>
      </c>
      <c r="R945" s="91">
        <f t="shared" si="35"/>
        <v>400.08384421052631</v>
      </c>
    </row>
    <row r="946" spans="1:18" ht="24.6" customHeight="1" x14ac:dyDescent="0.7">
      <c r="A946" s="111">
        <v>18</v>
      </c>
      <c r="B946" s="112" t="s">
        <v>44</v>
      </c>
      <c r="C946" s="112" t="s">
        <v>533</v>
      </c>
      <c r="D946" s="112" t="s">
        <v>72</v>
      </c>
      <c r="E946" s="112" t="s">
        <v>534</v>
      </c>
      <c r="F946" s="112" t="s">
        <v>166</v>
      </c>
      <c r="G946" s="112" t="s">
        <v>1297</v>
      </c>
      <c r="H946" s="113">
        <v>1804</v>
      </c>
      <c r="I946" s="111">
        <v>2</v>
      </c>
      <c r="J946" s="100">
        <f>นครพนม!F54</f>
        <v>263408.44</v>
      </c>
      <c r="K946" s="101">
        <f>นครพนม!AP54</f>
        <v>580982.56000000006</v>
      </c>
      <c r="L946" s="102">
        <f>นครพนม!AQ54</f>
        <v>1984205.29</v>
      </c>
      <c r="M946" s="102">
        <f>นครพนม!AR54</f>
        <v>1473267.3</v>
      </c>
      <c r="N946" s="98"/>
      <c r="O946" s="98"/>
      <c r="P946" s="98"/>
      <c r="Q946" s="90">
        <f t="shared" si="34"/>
        <v>510937.99</v>
      </c>
      <c r="R946" s="91">
        <f t="shared" si="35"/>
        <v>1099.8920676274945</v>
      </c>
    </row>
    <row r="947" spans="1:18" s="109" customFormat="1" ht="24.6" customHeight="1" x14ac:dyDescent="0.7">
      <c r="A947" s="103">
        <v>3</v>
      </c>
      <c r="B947" s="104" t="s">
        <v>44</v>
      </c>
      <c r="C947" s="104"/>
      <c r="D947" s="104"/>
      <c r="E947" s="104" t="s">
        <v>63</v>
      </c>
      <c r="F947" s="104"/>
      <c r="G947" s="104" t="s">
        <v>536</v>
      </c>
      <c r="H947" s="110">
        <f>SUM(H929:H946)</f>
        <v>40283</v>
      </c>
      <c r="I947" s="103"/>
      <c r="J947" s="106">
        <f>SUM(J929:J946)</f>
        <v>9407118.9199999981</v>
      </c>
      <c r="K947" s="106">
        <f>SUM(K929:K946)</f>
        <v>13232394.100000001</v>
      </c>
      <c r="L947" s="106">
        <f>SUM(L929:L946)</f>
        <v>30271587.629999999</v>
      </c>
      <c r="M947" s="106">
        <f>SUM(M929:M946)</f>
        <v>24417959.060000002</v>
      </c>
      <c r="N947" s="104">
        <v>17</v>
      </c>
      <c r="O947" s="104">
        <v>17</v>
      </c>
      <c r="P947" s="104">
        <f>N947-O947</f>
        <v>0</v>
      </c>
      <c r="Q947" s="107">
        <f t="shared" si="34"/>
        <v>5853628.5699999966</v>
      </c>
      <c r="R947" s="108">
        <f>L947/H947</f>
        <v>751.47301913958745</v>
      </c>
    </row>
    <row r="948" spans="1:18" ht="24.6" customHeight="1" x14ac:dyDescent="0.7">
      <c r="A948" s="97">
        <v>1</v>
      </c>
      <c r="B948" s="98" t="s">
        <v>44</v>
      </c>
      <c r="C948" s="98" t="s">
        <v>537</v>
      </c>
      <c r="D948" s="98" t="s">
        <v>79</v>
      </c>
      <c r="E948" s="98" t="s">
        <v>538</v>
      </c>
      <c r="F948" s="98" t="s">
        <v>196</v>
      </c>
      <c r="G948" s="98" t="s">
        <v>539</v>
      </c>
      <c r="H948" s="99"/>
      <c r="I948" s="97"/>
      <c r="J948" s="100"/>
      <c r="K948" s="101"/>
      <c r="L948" s="102"/>
      <c r="M948" s="102"/>
      <c r="N948" s="98"/>
      <c r="O948" s="98"/>
      <c r="P948" s="98"/>
    </row>
    <row r="949" spans="1:18" ht="24.6" customHeight="1" x14ac:dyDescent="0.7">
      <c r="A949" s="97">
        <v>2</v>
      </c>
      <c r="B949" s="98" t="s">
        <v>44</v>
      </c>
      <c r="C949" s="98" t="s">
        <v>537</v>
      </c>
      <c r="D949" s="98" t="s">
        <v>79</v>
      </c>
      <c r="E949" s="98" t="s">
        <v>538</v>
      </c>
      <c r="F949" s="98" t="s">
        <v>166</v>
      </c>
      <c r="G949" s="98" t="s">
        <v>1298</v>
      </c>
      <c r="H949" s="99">
        <v>2423</v>
      </c>
      <c r="I949" s="97">
        <v>2</v>
      </c>
      <c r="J949" s="100">
        <f>นครพนม!F55</f>
        <v>537205.77</v>
      </c>
      <c r="K949" s="101">
        <f>นครพนม!AP55</f>
        <v>560642.42999999993</v>
      </c>
      <c r="L949" s="102">
        <f>นครพนม!AQ55</f>
        <v>1754621.23</v>
      </c>
      <c r="M949" s="102">
        <f>นครพนม!AR55</f>
        <v>1436242.79</v>
      </c>
      <c r="N949" s="98"/>
      <c r="O949" s="98"/>
      <c r="P949" s="98"/>
      <c r="Q949" s="90">
        <f t="shared" si="34"/>
        <v>318378.43999999994</v>
      </c>
      <c r="R949" s="91">
        <f t="shared" si="35"/>
        <v>724.15238547255467</v>
      </c>
    </row>
    <row r="950" spans="1:18" ht="24.6" customHeight="1" x14ac:dyDescent="0.7">
      <c r="A950" s="97">
        <v>3</v>
      </c>
      <c r="B950" s="98" t="s">
        <v>44</v>
      </c>
      <c r="C950" s="98" t="s">
        <v>537</v>
      </c>
      <c r="D950" s="98" t="s">
        <v>79</v>
      </c>
      <c r="E950" s="98" t="s">
        <v>538</v>
      </c>
      <c r="F950" s="98" t="s">
        <v>166</v>
      </c>
      <c r="G950" s="98" t="s">
        <v>1299</v>
      </c>
      <c r="H950" s="99">
        <v>1424</v>
      </c>
      <c r="I950" s="97">
        <v>1</v>
      </c>
      <c r="J950" s="100">
        <f>นครพนม!F56</f>
        <v>256893.38</v>
      </c>
      <c r="K950" s="101">
        <f>นครพนม!AP56</f>
        <v>344580.75</v>
      </c>
      <c r="L950" s="102">
        <f>นครพนม!AQ56</f>
        <v>1069227.33</v>
      </c>
      <c r="M950" s="102">
        <f>นครพนม!AR56</f>
        <v>981675.98</v>
      </c>
      <c r="N950" s="98"/>
      <c r="O950" s="98"/>
      <c r="P950" s="98"/>
      <c r="Q950" s="90">
        <f t="shared" si="34"/>
        <v>87551.350000000093</v>
      </c>
      <c r="R950" s="91">
        <f t="shared" si="35"/>
        <v>750.86188904494384</v>
      </c>
    </row>
    <row r="951" spans="1:18" ht="24.6" customHeight="1" x14ac:dyDescent="0.7">
      <c r="A951" s="97">
        <v>4</v>
      </c>
      <c r="B951" s="98" t="s">
        <v>44</v>
      </c>
      <c r="C951" s="98" t="s">
        <v>537</v>
      </c>
      <c r="D951" s="98" t="s">
        <v>79</v>
      </c>
      <c r="E951" s="98" t="s">
        <v>538</v>
      </c>
      <c r="F951" s="98" t="s">
        <v>166</v>
      </c>
      <c r="G951" s="98" t="s">
        <v>1300</v>
      </c>
      <c r="H951" s="99">
        <v>1355</v>
      </c>
      <c r="I951" s="97">
        <v>1</v>
      </c>
      <c r="J951" s="100">
        <f>นครพนม!F57</f>
        <v>184071.61</v>
      </c>
      <c r="K951" s="101">
        <f>นครพนม!AP57</f>
        <v>201910.92999999996</v>
      </c>
      <c r="L951" s="102">
        <f>นครพนม!AQ57</f>
        <v>1144511.94</v>
      </c>
      <c r="M951" s="102">
        <f>นครพนม!AR57</f>
        <v>1028218.12</v>
      </c>
      <c r="N951" s="98"/>
      <c r="O951" s="98"/>
      <c r="P951" s="98"/>
      <c r="Q951" s="90">
        <f t="shared" si="34"/>
        <v>116293.81999999995</v>
      </c>
      <c r="R951" s="91">
        <f t="shared" si="35"/>
        <v>844.65825830258302</v>
      </c>
    </row>
    <row r="952" spans="1:18" ht="24.6" customHeight="1" x14ac:dyDescent="0.7">
      <c r="A952" s="97">
        <v>5</v>
      </c>
      <c r="B952" s="98" t="s">
        <v>44</v>
      </c>
      <c r="C952" s="98" t="s">
        <v>537</v>
      </c>
      <c r="D952" s="98" t="s">
        <v>79</v>
      </c>
      <c r="E952" s="98" t="s">
        <v>538</v>
      </c>
      <c r="F952" s="98" t="s">
        <v>166</v>
      </c>
      <c r="G952" s="98" t="s">
        <v>1301</v>
      </c>
      <c r="H952" s="99">
        <v>2385</v>
      </c>
      <c r="I952" s="97">
        <v>2</v>
      </c>
      <c r="J952" s="100">
        <f>นครพนม!F58</f>
        <v>783597.97</v>
      </c>
      <c r="K952" s="101">
        <f>นครพนม!AP58</f>
        <v>820502.58</v>
      </c>
      <c r="L952" s="102">
        <f>นครพนม!AQ58</f>
        <v>1517305.64</v>
      </c>
      <c r="M952" s="102">
        <f>นครพนม!AR58</f>
        <v>1263617.21</v>
      </c>
      <c r="N952" s="98"/>
      <c r="O952" s="98"/>
      <c r="P952" s="98"/>
      <c r="Q952" s="90">
        <f t="shared" si="34"/>
        <v>253688.42999999993</v>
      </c>
      <c r="R952" s="91">
        <f t="shared" si="35"/>
        <v>636.18685115303981</v>
      </c>
    </row>
    <row r="953" spans="1:18" ht="24.6" customHeight="1" x14ac:dyDescent="0.7">
      <c r="A953" s="97">
        <v>6</v>
      </c>
      <c r="B953" s="98" t="s">
        <v>44</v>
      </c>
      <c r="C953" s="98" t="s">
        <v>537</v>
      </c>
      <c r="D953" s="98" t="s">
        <v>79</v>
      </c>
      <c r="E953" s="98" t="s">
        <v>538</v>
      </c>
      <c r="F953" s="98" t="s">
        <v>166</v>
      </c>
      <c r="G953" s="98" t="s">
        <v>1302</v>
      </c>
      <c r="H953" s="99">
        <v>1462</v>
      </c>
      <c r="I953" s="97">
        <v>1</v>
      </c>
      <c r="J953" s="100">
        <f>นครพนม!F59</f>
        <v>362376.44</v>
      </c>
      <c r="K953" s="101">
        <f>นครพนม!AP59</f>
        <v>394302.97000000003</v>
      </c>
      <c r="L953" s="102">
        <f>นครพนม!AQ59</f>
        <v>1461057.44</v>
      </c>
      <c r="M953" s="102">
        <f>นครพนม!AR59</f>
        <v>1235693.75</v>
      </c>
      <c r="N953" s="98"/>
      <c r="O953" s="98"/>
      <c r="P953" s="98"/>
      <c r="Q953" s="90">
        <f t="shared" si="34"/>
        <v>225363.68999999994</v>
      </c>
      <c r="R953" s="91">
        <f t="shared" si="35"/>
        <v>999.35529411764708</v>
      </c>
    </row>
    <row r="954" spans="1:18" ht="24.6" customHeight="1" x14ac:dyDescent="0.7">
      <c r="A954" s="97">
        <v>7</v>
      </c>
      <c r="B954" s="98" t="s">
        <v>44</v>
      </c>
      <c r="C954" s="98" t="s">
        <v>537</v>
      </c>
      <c r="D954" s="98" t="s">
        <v>79</v>
      </c>
      <c r="E954" s="98" t="s">
        <v>538</v>
      </c>
      <c r="F954" s="98" t="s">
        <v>166</v>
      </c>
      <c r="G954" s="298" t="s">
        <v>1303</v>
      </c>
      <c r="H954" s="99">
        <v>2682</v>
      </c>
      <c r="I954" s="97">
        <v>2</v>
      </c>
      <c r="J954" s="100">
        <f>นครพนม!F60</f>
        <v>159948.88</v>
      </c>
      <c r="K954" s="101">
        <f>นครพนม!AP60</f>
        <v>203930.77000000002</v>
      </c>
      <c r="L954" s="102">
        <f>นครพนม!AQ60</f>
        <v>2125406.4699999997</v>
      </c>
      <c r="M954" s="102">
        <f>นครพนม!AR60</f>
        <v>1987366.73</v>
      </c>
      <c r="N954" s="98"/>
      <c r="O954" s="98"/>
      <c r="P954" s="98"/>
      <c r="Q954" s="90">
        <f t="shared" si="34"/>
        <v>138039.73999999976</v>
      </c>
      <c r="R954" s="91">
        <f t="shared" si="35"/>
        <v>792.47071961222957</v>
      </c>
    </row>
    <row r="955" spans="1:18" ht="24.6" customHeight="1" x14ac:dyDescent="0.7">
      <c r="A955" s="97">
        <v>8</v>
      </c>
      <c r="B955" s="98" t="s">
        <v>44</v>
      </c>
      <c r="C955" s="98" t="s">
        <v>537</v>
      </c>
      <c r="D955" s="98" t="s">
        <v>79</v>
      </c>
      <c r="E955" s="98" t="s">
        <v>538</v>
      </c>
      <c r="F955" s="98" t="s">
        <v>166</v>
      </c>
      <c r="G955" s="98" t="s">
        <v>1304</v>
      </c>
      <c r="H955" s="99">
        <v>4067</v>
      </c>
      <c r="I955" s="97">
        <v>3</v>
      </c>
      <c r="J955" s="100">
        <f>นครพนม!F61</f>
        <v>406325.34</v>
      </c>
      <c r="K955" s="101">
        <f>นครพนม!AP61</f>
        <v>496179.56000000006</v>
      </c>
      <c r="L955" s="102">
        <f>นครพนม!AQ61</f>
        <v>1949001.6600000001</v>
      </c>
      <c r="M955" s="102">
        <f>นครพนม!AR61</f>
        <v>1762483.67</v>
      </c>
      <c r="N955" s="98"/>
      <c r="O955" s="98"/>
      <c r="P955" s="98"/>
      <c r="Q955" s="90">
        <f t="shared" si="34"/>
        <v>186517.99000000022</v>
      </c>
      <c r="R955" s="91">
        <f t="shared" si="35"/>
        <v>479.22342267027295</v>
      </c>
    </row>
    <row r="956" spans="1:18" ht="24.6" customHeight="1" x14ac:dyDescent="0.7">
      <c r="A956" s="97">
        <v>9</v>
      </c>
      <c r="B956" s="98" t="s">
        <v>44</v>
      </c>
      <c r="C956" s="98" t="s">
        <v>537</v>
      </c>
      <c r="D956" s="98" t="s">
        <v>79</v>
      </c>
      <c r="E956" s="98" t="s">
        <v>538</v>
      </c>
      <c r="F956" s="98" t="s">
        <v>166</v>
      </c>
      <c r="G956" s="98" t="s">
        <v>1305</v>
      </c>
      <c r="H956" s="99">
        <v>2581</v>
      </c>
      <c r="I956" s="97">
        <v>2</v>
      </c>
      <c r="J956" s="100">
        <f>นครพนม!F62</f>
        <v>356478.57</v>
      </c>
      <c r="K956" s="101">
        <f>นครพนม!AP62</f>
        <v>401592.22</v>
      </c>
      <c r="L956" s="102">
        <f>นครพนม!AQ62</f>
        <v>2084887.42</v>
      </c>
      <c r="M956" s="102">
        <f>นครพนม!AR62</f>
        <v>1836645.48</v>
      </c>
      <c r="N956" s="98"/>
      <c r="O956" s="98"/>
      <c r="P956" s="98"/>
      <c r="Q956" s="90">
        <f t="shared" si="34"/>
        <v>248241.93999999994</v>
      </c>
      <c r="R956" s="91">
        <f t="shared" si="35"/>
        <v>807.78280511429671</v>
      </c>
    </row>
    <row r="957" spans="1:18" ht="24.6" customHeight="1" x14ac:dyDescent="0.7">
      <c r="A957" s="97">
        <v>10</v>
      </c>
      <c r="B957" s="98" t="s">
        <v>44</v>
      </c>
      <c r="C957" s="98" t="s">
        <v>537</v>
      </c>
      <c r="D957" s="98" t="s">
        <v>79</v>
      </c>
      <c r="E957" s="98" t="s">
        <v>538</v>
      </c>
      <c r="F957" s="98" t="s">
        <v>166</v>
      </c>
      <c r="G957" s="98" t="s">
        <v>1306</v>
      </c>
      <c r="H957" s="99">
        <v>1424</v>
      </c>
      <c r="I957" s="97">
        <v>1</v>
      </c>
      <c r="J957" s="100">
        <f>นครพนม!F63</f>
        <v>178201.76</v>
      </c>
      <c r="K957" s="101">
        <f>นครพนม!AP63</f>
        <v>180633.46000000002</v>
      </c>
      <c r="L957" s="102">
        <f>นครพนม!AQ63</f>
        <v>2077418.7799999998</v>
      </c>
      <c r="M957" s="102">
        <f>นครพนม!AR63</f>
        <v>2061280.45</v>
      </c>
      <c r="N957" s="98"/>
      <c r="O957" s="98"/>
      <c r="P957" s="98"/>
      <c r="Q957" s="90">
        <f t="shared" si="34"/>
        <v>16138.329999999842</v>
      </c>
      <c r="R957" s="91">
        <f t="shared" si="35"/>
        <v>1458.8615028089887</v>
      </c>
    </row>
    <row r="958" spans="1:18" s="109" customFormat="1" ht="24.6" customHeight="1" x14ac:dyDescent="0.7">
      <c r="A958" s="103">
        <v>4</v>
      </c>
      <c r="B958" s="104" t="s">
        <v>44</v>
      </c>
      <c r="C958" s="104"/>
      <c r="D958" s="104"/>
      <c r="E958" s="104" t="s">
        <v>63</v>
      </c>
      <c r="F958" s="104"/>
      <c r="G958" s="104" t="s">
        <v>540</v>
      </c>
      <c r="H958" s="110">
        <f>SUM(H948:H957)</f>
        <v>19803</v>
      </c>
      <c r="I958" s="103"/>
      <c r="J958" s="106">
        <f>SUM(J948:J957)</f>
        <v>3225099.7199999997</v>
      </c>
      <c r="K958" s="106">
        <f>SUM(K948:K957)</f>
        <v>3604275.67</v>
      </c>
      <c r="L958" s="106">
        <f>SUM(L948:L957)</f>
        <v>15183437.91</v>
      </c>
      <c r="M958" s="106">
        <f>SUM(M948:M957)</f>
        <v>13593224.18</v>
      </c>
      <c r="N958" s="104">
        <v>9</v>
      </c>
      <c r="O958" s="104">
        <v>9</v>
      </c>
      <c r="P958" s="104">
        <f>N958-O958</f>
        <v>0</v>
      </c>
      <c r="Q958" s="107">
        <f t="shared" si="34"/>
        <v>1590213.7300000004</v>
      </c>
      <c r="R958" s="108">
        <f>L958/H958</f>
        <v>766.72412816239967</v>
      </c>
    </row>
    <row r="959" spans="1:18" ht="24.6" customHeight="1" x14ac:dyDescent="0.7">
      <c r="A959" s="97">
        <v>1</v>
      </c>
      <c r="B959" s="98" t="s">
        <v>44</v>
      </c>
      <c r="C959" s="98" t="s">
        <v>541</v>
      </c>
      <c r="D959" s="98" t="s">
        <v>122</v>
      </c>
      <c r="E959" s="98" t="s">
        <v>542</v>
      </c>
      <c r="F959" s="98" t="s">
        <v>315</v>
      </c>
      <c r="G959" s="98" t="s">
        <v>543</v>
      </c>
      <c r="H959" s="99"/>
      <c r="I959" s="97"/>
      <c r="J959" s="100"/>
      <c r="K959" s="101"/>
      <c r="L959" s="102"/>
      <c r="M959" s="102"/>
      <c r="N959" s="98"/>
      <c r="O959" s="98"/>
      <c r="P959" s="98"/>
    </row>
    <row r="960" spans="1:18" ht="24.6" customHeight="1" x14ac:dyDescent="0.7">
      <c r="A960" s="97">
        <v>2</v>
      </c>
      <c r="B960" s="98" t="s">
        <v>44</v>
      </c>
      <c r="C960" s="98" t="s">
        <v>541</v>
      </c>
      <c r="D960" s="98" t="s">
        <v>122</v>
      </c>
      <c r="E960" s="98" t="s">
        <v>542</v>
      </c>
      <c r="F960" s="98" t="s">
        <v>166</v>
      </c>
      <c r="G960" s="98" t="s">
        <v>1307</v>
      </c>
      <c r="H960" s="99">
        <v>4840</v>
      </c>
      <c r="I960" s="97">
        <v>4</v>
      </c>
      <c r="J960" s="100">
        <f>นครพนม!F64</f>
        <v>1258283.6100000001</v>
      </c>
      <c r="K960" s="101">
        <f>นครพนม!AP64</f>
        <v>1620541.9200000002</v>
      </c>
      <c r="L960" s="102">
        <f>นครพนม!AQ64</f>
        <v>3069036.2</v>
      </c>
      <c r="M960" s="102">
        <f>นครพนม!AR64</f>
        <v>2690243.25</v>
      </c>
      <c r="N960" s="98"/>
      <c r="O960" s="98"/>
      <c r="P960" s="98"/>
      <c r="Q960" s="90">
        <f t="shared" si="34"/>
        <v>378792.95000000019</v>
      </c>
      <c r="R960" s="91">
        <f t="shared" si="35"/>
        <v>634.09838842975205</v>
      </c>
    </row>
    <row r="961" spans="1:18" ht="24.6" customHeight="1" x14ac:dyDescent="0.7">
      <c r="A961" s="97">
        <v>3</v>
      </c>
      <c r="B961" s="98" t="s">
        <v>44</v>
      </c>
      <c r="C961" s="98" t="s">
        <v>541</v>
      </c>
      <c r="D961" s="98" t="s">
        <v>122</v>
      </c>
      <c r="E961" s="98" t="s">
        <v>542</v>
      </c>
      <c r="F961" s="98" t="s">
        <v>166</v>
      </c>
      <c r="G961" s="98" t="s">
        <v>1308</v>
      </c>
      <c r="H961" s="99">
        <v>1989</v>
      </c>
      <c r="I961" s="97">
        <v>2</v>
      </c>
      <c r="J961" s="100">
        <f>นครพนม!F65</f>
        <v>757101.96</v>
      </c>
      <c r="K961" s="101">
        <f>นครพนม!AP65</f>
        <v>726996.96</v>
      </c>
      <c r="L961" s="102">
        <f>นครพนม!AQ65</f>
        <v>1414625.0399999998</v>
      </c>
      <c r="M961" s="102">
        <f>นครพนม!AR65</f>
        <v>1320597.22</v>
      </c>
      <c r="N961" s="98"/>
      <c r="O961" s="98"/>
      <c r="P961" s="98"/>
      <c r="Q961" s="90">
        <f t="shared" si="34"/>
        <v>94027.819999999832</v>
      </c>
      <c r="R961" s="91">
        <f t="shared" si="35"/>
        <v>711.22425339366509</v>
      </c>
    </row>
    <row r="962" spans="1:18" ht="24.6" customHeight="1" x14ac:dyDescent="0.7">
      <c r="A962" s="97">
        <v>4</v>
      </c>
      <c r="B962" s="98" t="s">
        <v>44</v>
      </c>
      <c r="C962" s="98" t="s">
        <v>541</v>
      </c>
      <c r="D962" s="98" t="s">
        <v>122</v>
      </c>
      <c r="E962" s="98" t="s">
        <v>542</v>
      </c>
      <c r="F962" s="98" t="s">
        <v>166</v>
      </c>
      <c r="G962" s="98" t="s">
        <v>1309</v>
      </c>
      <c r="H962" s="99">
        <v>1664</v>
      </c>
      <c r="I962" s="97">
        <v>2</v>
      </c>
      <c r="J962" s="100">
        <f>นครพนม!F66</f>
        <v>374851.54</v>
      </c>
      <c r="K962" s="101">
        <f>นครพนม!AP66</f>
        <v>452250.85</v>
      </c>
      <c r="L962" s="102">
        <f>นครพนม!AQ66</f>
        <v>1769448.35</v>
      </c>
      <c r="M962" s="102">
        <f>นครพนม!AR66</f>
        <v>1814025.58</v>
      </c>
      <c r="N962" s="98"/>
      <c r="O962" s="98"/>
      <c r="P962" s="98"/>
      <c r="Q962" s="90">
        <f t="shared" si="34"/>
        <v>-44577.229999999981</v>
      </c>
      <c r="R962" s="91">
        <f t="shared" si="35"/>
        <v>1063.3704026442308</v>
      </c>
    </row>
    <row r="963" spans="1:18" ht="24.6" customHeight="1" x14ac:dyDescent="0.7">
      <c r="A963" s="97">
        <v>5</v>
      </c>
      <c r="B963" s="98" t="s">
        <v>44</v>
      </c>
      <c r="C963" s="98" t="s">
        <v>541</v>
      </c>
      <c r="D963" s="98" t="s">
        <v>122</v>
      </c>
      <c r="E963" s="98" t="s">
        <v>542</v>
      </c>
      <c r="F963" s="98" t="s">
        <v>166</v>
      </c>
      <c r="G963" s="98" t="s">
        <v>1310</v>
      </c>
      <c r="H963" s="99">
        <v>4566</v>
      </c>
      <c r="I963" s="97">
        <v>4</v>
      </c>
      <c r="J963" s="100">
        <f>นครพนม!F67</f>
        <v>433221.94</v>
      </c>
      <c r="K963" s="101">
        <f>นครพนม!AP67</f>
        <v>671654.6</v>
      </c>
      <c r="L963" s="102">
        <f>นครพนม!AQ67</f>
        <v>2445473.7199999997</v>
      </c>
      <c r="M963" s="102">
        <f>นครพนม!AR67</f>
        <v>2462619.54</v>
      </c>
      <c r="N963" s="98"/>
      <c r="O963" s="98"/>
      <c r="P963" s="98"/>
      <c r="Q963" s="90">
        <f t="shared" si="34"/>
        <v>-17145.820000000298</v>
      </c>
      <c r="R963" s="91">
        <f t="shared" si="35"/>
        <v>535.5833815155496</v>
      </c>
    </row>
    <row r="964" spans="1:18" ht="24.6" customHeight="1" x14ac:dyDescent="0.7">
      <c r="A964" s="97">
        <v>6</v>
      </c>
      <c r="B964" s="98" t="s">
        <v>44</v>
      </c>
      <c r="C964" s="98" t="s">
        <v>541</v>
      </c>
      <c r="D964" s="98" t="s">
        <v>122</v>
      </c>
      <c r="E964" s="98" t="s">
        <v>542</v>
      </c>
      <c r="F964" s="98" t="s">
        <v>166</v>
      </c>
      <c r="G964" s="98" t="s">
        <v>1311</v>
      </c>
      <c r="H964" s="99">
        <v>3846</v>
      </c>
      <c r="I964" s="97">
        <v>3</v>
      </c>
      <c r="J964" s="100">
        <f>นครพนม!F68</f>
        <v>467260.92</v>
      </c>
      <c r="K964" s="101">
        <f>นครพนม!AP68</f>
        <v>430705.36</v>
      </c>
      <c r="L964" s="102">
        <f>นครพนม!AQ68</f>
        <v>3904604.92</v>
      </c>
      <c r="M964" s="102">
        <f>นครพนม!AR68</f>
        <v>3971658.04</v>
      </c>
      <c r="N964" s="98"/>
      <c r="O964" s="98"/>
      <c r="P964" s="98"/>
      <c r="Q964" s="90">
        <f t="shared" si="34"/>
        <v>-67053.120000000112</v>
      </c>
      <c r="R964" s="91">
        <f t="shared" si="35"/>
        <v>1015.2378887155486</v>
      </c>
    </row>
    <row r="965" spans="1:18" ht="24.6" customHeight="1" x14ac:dyDescent="0.7">
      <c r="A965" s="97">
        <v>7</v>
      </c>
      <c r="B965" s="98" t="s">
        <v>44</v>
      </c>
      <c r="C965" s="98" t="s">
        <v>541</v>
      </c>
      <c r="D965" s="98" t="s">
        <v>122</v>
      </c>
      <c r="E965" s="98" t="s">
        <v>542</v>
      </c>
      <c r="F965" s="98" t="s">
        <v>166</v>
      </c>
      <c r="G965" s="98" t="s">
        <v>1312</v>
      </c>
      <c r="H965" s="99">
        <v>2300</v>
      </c>
      <c r="I965" s="97">
        <v>2</v>
      </c>
      <c r="J965" s="100">
        <f>นครพนม!F69</f>
        <v>700211.66</v>
      </c>
      <c r="K965" s="101">
        <f>นครพนม!AP69</f>
        <v>906832.58000000007</v>
      </c>
      <c r="L965" s="102">
        <f>นครพนม!AQ69</f>
        <v>1811794.67</v>
      </c>
      <c r="M965" s="102">
        <f>นครพนม!AR69</f>
        <v>1619565.04</v>
      </c>
      <c r="N965" s="98"/>
      <c r="O965" s="98"/>
      <c r="P965" s="98"/>
      <c r="Q965" s="90">
        <f t="shared" si="34"/>
        <v>192229.62999999989</v>
      </c>
      <c r="R965" s="91">
        <f t="shared" si="35"/>
        <v>787.73681304347826</v>
      </c>
    </row>
    <row r="966" spans="1:18" ht="24.6" customHeight="1" x14ac:dyDescent="0.7">
      <c r="A966" s="97">
        <v>8</v>
      </c>
      <c r="B966" s="98" t="s">
        <v>44</v>
      </c>
      <c r="C966" s="98" t="s">
        <v>541</v>
      </c>
      <c r="D966" s="98" t="s">
        <v>122</v>
      </c>
      <c r="E966" s="98" t="s">
        <v>542</v>
      </c>
      <c r="F966" s="98" t="s">
        <v>166</v>
      </c>
      <c r="G966" s="98" t="s">
        <v>1313</v>
      </c>
      <c r="H966" s="99">
        <v>2685</v>
      </c>
      <c r="I966" s="97">
        <v>2</v>
      </c>
      <c r="J966" s="100">
        <f>นครพนม!F70</f>
        <v>750693.32</v>
      </c>
      <c r="K966" s="101">
        <f>นครพนม!AP70</f>
        <v>828973.52999999991</v>
      </c>
      <c r="L966" s="102">
        <f>นครพนม!AQ70</f>
        <v>2254414.39</v>
      </c>
      <c r="M966" s="102">
        <f>นครพนม!AR70</f>
        <v>2279463.89</v>
      </c>
      <c r="N966" s="98"/>
      <c r="O966" s="98"/>
      <c r="P966" s="98"/>
      <c r="Q966" s="90">
        <f t="shared" ref="Q966:Q1028" si="36">L966-M966</f>
        <v>-25049.5</v>
      </c>
      <c r="R966" s="91">
        <f t="shared" ref="R966:R1027" si="37">L966/H966</f>
        <v>839.63291992551217</v>
      </c>
    </row>
    <row r="967" spans="1:18" ht="24.6" customHeight="1" x14ac:dyDescent="0.7">
      <c r="A967" s="97">
        <v>9</v>
      </c>
      <c r="B967" s="98" t="s">
        <v>44</v>
      </c>
      <c r="C967" s="98" t="s">
        <v>541</v>
      </c>
      <c r="D967" s="98" t="s">
        <v>122</v>
      </c>
      <c r="E967" s="98" t="s">
        <v>542</v>
      </c>
      <c r="F967" s="98" t="s">
        <v>166</v>
      </c>
      <c r="G967" s="98" t="s">
        <v>1314</v>
      </c>
      <c r="H967" s="99">
        <v>4912</v>
      </c>
      <c r="I967" s="97">
        <v>4</v>
      </c>
      <c r="J967" s="100">
        <f>นครพนม!F71</f>
        <v>862495.46</v>
      </c>
      <c r="K967" s="101">
        <f>นครพนม!AP71</f>
        <v>890943.40999999992</v>
      </c>
      <c r="L967" s="102">
        <f>นครพนม!AQ71</f>
        <v>2521198.41</v>
      </c>
      <c r="M967" s="102">
        <f>นครพนม!AR71</f>
        <v>2331556.54</v>
      </c>
      <c r="N967" s="98"/>
      <c r="O967" s="98"/>
      <c r="P967" s="98"/>
      <c r="Q967" s="90">
        <f t="shared" si="36"/>
        <v>189641.87000000011</v>
      </c>
      <c r="R967" s="91">
        <f t="shared" si="37"/>
        <v>513.27329193811079</v>
      </c>
    </row>
    <row r="968" spans="1:18" ht="24.6" customHeight="1" x14ac:dyDescent="0.7">
      <c r="A968" s="97">
        <v>10</v>
      </c>
      <c r="B968" s="98" t="s">
        <v>44</v>
      </c>
      <c r="C968" s="98" t="s">
        <v>541</v>
      </c>
      <c r="D968" s="98" t="s">
        <v>122</v>
      </c>
      <c r="E968" s="98" t="s">
        <v>542</v>
      </c>
      <c r="F968" s="98" t="s">
        <v>166</v>
      </c>
      <c r="G968" s="98" t="s">
        <v>1315</v>
      </c>
      <c r="H968" s="99">
        <v>4333</v>
      </c>
      <c r="I968" s="97">
        <v>3</v>
      </c>
      <c r="J968" s="100">
        <f>นครพนม!F72</f>
        <v>489877.23</v>
      </c>
      <c r="K968" s="101">
        <f>นครพนม!AP72</f>
        <v>525542.59000000008</v>
      </c>
      <c r="L968" s="102">
        <f>นครพนม!AQ72</f>
        <v>2787056.2</v>
      </c>
      <c r="M968" s="102">
        <f>นครพนม!AR72</f>
        <v>2484781.2600000002</v>
      </c>
      <c r="N968" s="98"/>
      <c r="O968" s="98"/>
      <c r="P968" s="98"/>
      <c r="Q968" s="90">
        <f t="shared" si="36"/>
        <v>302274.93999999994</v>
      </c>
      <c r="R968" s="91">
        <f t="shared" si="37"/>
        <v>643.21629356104324</v>
      </c>
    </row>
    <row r="969" spans="1:18" ht="24.6" customHeight="1" x14ac:dyDescent="0.7">
      <c r="A969" s="97">
        <v>11</v>
      </c>
      <c r="B969" s="98" t="s">
        <v>44</v>
      </c>
      <c r="C969" s="98" t="s">
        <v>541</v>
      </c>
      <c r="D969" s="98" t="s">
        <v>122</v>
      </c>
      <c r="E969" s="98" t="s">
        <v>542</v>
      </c>
      <c r="F969" s="98" t="s">
        <v>166</v>
      </c>
      <c r="G969" s="98" t="s">
        <v>1316</v>
      </c>
      <c r="H969" s="99">
        <v>3150</v>
      </c>
      <c r="I969" s="97">
        <v>3</v>
      </c>
      <c r="J969" s="100">
        <f>นครพนม!F73</f>
        <v>709847.04000000004</v>
      </c>
      <c r="K969" s="101">
        <f>นครพนม!AP73</f>
        <v>725195.97000000009</v>
      </c>
      <c r="L969" s="102">
        <f>นครพนม!AQ73</f>
        <v>2323500.86</v>
      </c>
      <c r="M969" s="102">
        <f>นครพนม!AR73</f>
        <v>2122705.19</v>
      </c>
      <c r="N969" s="98"/>
      <c r="O969" s="98"/>
      <c r="P969" s="98"/>
      <c r="Q969" s="90">
        <f t="shared" si="36"/>
        <v>200795.66999999993</v>
      </c>
      <c r="R969" s="91">
        <f t="shared" si="37"/>
        <v>737.61932063492054</v>
      </c>
    </row>
    <row r="970" spans="1:18" ht="24.6" customHeight="1" x14ac:dyDescent="0.7">
      <c r="A970" s="97">
        <v>12</v>
      </c>
      <c r="B970" s="98" t="s">
        <v>44</v>
      </c>
      <c r="C970" s="98" t="s">
        <v>541</v>
      </c>
      <c r="D970" s="98" t="s">
        <v>122</v>
      </c>
      <c r="E970" s="98" t="s">
        <v>542</v>
      </c>
      <c r="F970" s="98" t="s">
        <v>166</v>
      </c>
      <c r="G970" s="98" t="s">
        <v>1317</v>
      </c>
      <c r="H970" s="99">
        <v>1574</v>
      </c>
      <c r="I970" s="97">
        <v>2</v>
      </c>
      <c r="J970" s="100">
        <f>นครพนม!F74</f>
        <v>912731.78</v>
      </c>
      <c r="K970" s="101">
        <f>นครพนม!AP74</f>
        <v>766409.8</v>
      </c>
      <c r="L970" s="102">
        <f>นครพนม!AQ74</f>
        <v>1937090.51</v>
      </c>
      <c r="M970" s="102">
        <f>นครพนม!AR74</f>
        <v>2037635.31</v>
      </c>
      <c r="N970" s="98"/>
      <c r="O970" s="98"/>
      <c r="P970" s="98"/>
      <c r="Q970" s="90">
        <f t="shared" si="36"/>
        <v>-100544.80000000005</v>
      </c>
      <c r="R970" s="91">
        <f t="shared" si="37"/>
        <v>1230.6801207115629</v>
      </c>
    </row>
    <row r="971" spans="1:18" ht="24.6" customHeight="1" x14ac:dyDescent="0.7">
      <c r="A971" s="97">
        <v>13</v>
      </c>
      <c r="B971" s="98" t="s">
        <v>44</v>
      </c>
      <c r="C971" s="98" t="s">
        <v>541</v>
      </c>
      <c r="D971" s="98" t="s">
        <v>122</v>
      </c>
      <c r="E971" s="98" t="s">
        <v>542</v>
      </c>
      <c r="F971" s="98" t="s">
        <v>166</v>
      </c>
      <c r="G971" s="98" t="s">
        <v>1318</v>
      </c>
      <c r="H971" s="99">
        <v>4253</v>
      </c>
      <c r="I971" s="97">
        <v>3</v>
      </c>
      <c r="J971" s="100">
        <f>นครพนม!F75</f>
        <v>603985.46</v>
      </c>
      <c r="K971" s="101">
        <f>นครพนม!AP75</f>
        <v>656355.97</v>
      </c>
      <c r="L971" s="102">
        <f>นครพนม!AQ75</f>
        <v>2089166.56</v>
      </c>
      <c r="M971" s="102">
        <f>นครพนม!AR75</f>
        <v>2146684.46</v>
      </c>
      <c r="N971" s="98"/>
      <c r="O971" s="98"/>
      <c r="P971" s="98"/>
      <c r="Q971" s="90">
        <f t="shared" si="36"/>
        <v>-57517.899999999907</v>
      </c>
      <c r="R971" s="91">
        <f t="shared" si="37"/>
        <v>491.22185751234423</v>
      </c>
    </row>
    <row r="972" spans="1:18" ht="24.6" customHeight="1" x14ac:dyDescent="0.7">
      <c r="A972" s="97">
        <v>14</v>
      </c>
      <c r="B972" s="98" t="s">
        <v>44</v>
      </c>
      <c r="C972" s="98" t="s">
        <v>541</v>
      </c>
      <c r="D972" s="98" t="s">
        <v>122</v>
      </c>
      <c r="E972" s="98" t="s">
        <v>542</v>
      </c>
      <c r="F972" s="98" t="s">
        <v>166</v>
      </c>
      <c r="G972" s="98" t="s">
        <v>1319</v>
      </c>
      <c r="H972" s="99">
        <v>4225</v>
      </c>
      <c r="I972" s="97">
        <v>3</v>
      </c>
      <c r="J972" s="100">
        <f>นครพนม!F76</f>
        <v>1050687.81</v>
      </c>
      <c r="K972" s="101">
        <f>นครพนม!AP76</f>
        <v>898135.59000000008</v>
      </c>
      <c r="L972" s="102">
        <f>นครพนม!AQ76</f>
        <v>2139894.42</v>
      </c>
      <c r="M972" s="102">
        <f>นครพนม!AR76</f>
        <v>1830744.39</v>
      </c>
      <c r="N972" s="98"/>
      <c r="O972" s="98"/>
      <c r="P972" s="98"/>
      <c r="Q972" s="90">
        <f t="shared" si="36"/>
        <v>309150.03000000003</v>
      </c>
      <c r="R972" s="91">
        <f t="shared" si="37"/>
        <v>506.48388639053252</v>
      </c>
    </row>
    <row r="973" spans="1:18" ht="24.6" customHeight="1" x14ac:dyDescent="0.7">
      <c r="A973" s="97">
        <v>15</v>
      </c>
      <c r="B973" s="98" t="s">
        <v>44</v>
      </c>
      <c r="C973" s="98" t="s">
        <v>541</v>
      </c>
      <c r="D973" s="98" t="s">
        <v>122</v>
      </c>
      <c r="E973" s="98" t="s">
        <v>542</v>
      </c>
      <c r="F973" s="98" t="s">
        <v>166</v>
      </c>
      <c r="G973" s="98" t="s">
        <v>1320</v>
      </c>
      <c r="H973" s="99">
        <v>3156</v>
      </c>
      <c r="I973" s="97">
        <v>3</v>
      </c>
      <c r="J973" s="100">
        <f>นครพนม!F77</f>
        <v>727020.73</v>
      </c>
      <c r="K973" s="101">
        <f>นครพนม!AP77</f>
        <v>465046.68</v>
      </c>
      <c r="L973" s="102">
        <f>นครพนม!AQ77</f>
        <v>2072229.4500000002</v>
      </c>
      <c r="M973" s="102">
        <f>นครพนม!AR77</f>
        <v>2186517.16</v>
      </c>
      <c r="N973" s="98"/>
      <c r="O973" s="98"/>
      <c r="P973" s="98"/>
      <c r="Q973" s="90">
        <f t="shared" si="36"/>
        <v>-114287.70999999996</v>
      </c>
      <c r="R973" s="91">
        <f t="shared" si="37"/>
        <v>656.59995247148299</v>
      </c>
    </row>
    <row r="974" spans="1:18" ht="24.6" customHeight="1" x14ac:dyDescent="0.7">
      <c r="A974" s="97">
        <v>16</v>
      </c>
      <c r="B974" s="98" t="s">
        <v>44</v>
      </c>
      <c r="C974" s="98" t="s">
        <v>541</v>
      </c>
      <c r="D974" s="98" t="s">
        <v>122</v>
      </c>
      <c r="E974" s="98" t="s">
        <v>542</v>
      </c>
      <c r="F974" s="98" t="s">
        <v>166</v>
      </c>
      <c r="G974" s="98" t="s">
        <v>1321</v>
      </c>
      <c r="H974" s="99">
        <v>2114</v>
      </c>
      <c r="I974" s="97">
        <v>2</v>
      </c>
      <c r="J974" s="100">
        <f>นครพนม!F78</f>
        <v>630607.61</v>
      </c>
      <c r="K974" s="101">
        <f>นครพนม!AP78</f>
        <v>689119.80999999994</v>
      </c>
      <c r="L974" s="102">
        <f>นครพนม!AQ78</f>
        <v>2062211.52</v>
      </c>
      <c r="M974" s="102">
        <f>นครพนม!AR78</f>
        <v>1946257.4000000001</v>
      </c>
      <c r="N974" s="98"/>
      <c r="O974" s="98"/>
      <c r="P974" s="98"/>
      <c r="Q974" s="90">
        <f t="shared" si="36"/>
        <v>115954.11999999988</v>
      </c>
      <c r="R974" s="91">
        <f t="shared" si="37"/>
        <v>975.50213812677384</v>
      </c>
    </row>
    <row r="975" spans="1:18" s="109" customFormat="1" ht="24.6" customHeight="1" x14ac:dyDescent="0.7">
      <c r="A975" s="103">
        <v>5</v>
      </c>
      <c r="B975" s="104" t="s">
        <v>44</v>
      </c>
      <c r="C975" s="104"/>
      <c r="D975" s="104"/>
      <c r="E975" s="104" t="s">
        <v>63</v>
      </c>
      <c r="F975" s="104"/>
      <c r="G975" s="104" t="s">
        <v>544</v>
      </c>
      <c r="H975" s="110">
        <f>SUM(H959:H973)</f>
        <v>47493</v>
      </c>
      <c r="I975" s="103"/>
      <c r="J975" s="106">
        <f>SUM(J959:J974)</f>
        <v>10728878.07</v>
      </c>
      <c r="K975" s="106">
        <f>SUM(K959:K974)</f>
        <v>11254705.620000001</v>
      </c>
      <c r="L975" s="106">
        <f>SUM(L959:L974)</f>
        <v>34601745.219999999</v>
      </c>
      <c r="M975" s="106">
        <f>SUM(M959:M974)</f>
        <v>33245054.27</v>
      </c>
      <c r="N975" s="104">
        <v>15</v>
      </c>
      <c r="O975" s="104">
        <v>15</v>
      </c>
      <c r="P975" s="104">
        <f>N975-O975</f>
        <v>0</v>
      </c>
      <c r="Q975" s="107">
        <f t="shared" si="36"/>
        <v>1356690.9499999993</v>
      </c>
      <c r="R975" s="108">
        <f>L975/H975</f>
        <v>728.56516160276249</v>
      </c>
    </row>
    <row r="976" spans="1:18" ht="24.6" customHeight="1" x14ac:dyDescent="0.7">
      <c r="A976" s="97">
        <v>1</v>
      </c>
      <c r="B976" s="98" t="s">
        <v>44</v>
      </c>
      <c r="C976" s="98" t="s">
        <v>545</v>
      </c>
      <c r="D976" s="98" t="s">
        <v>93</v>
      </c>
      <c r="E976" s="98" t="s">
        <v>546</v>
      </c>
      <c r="F976" s="98" t="s">
        <v>196</v>
      </c>
      <c r="G976" s="98" t="s">
        <v>547</v>
      </c>
      <c r="H976" s="99"/>
      <c r="I976" s="97"/>
      <c r="J976" s="100"/>
      <c r="K976" s="101"/>
      <c r="L976" s="102"/>
      <c r="M976" s="102"/>
      <c r="N976" s="98"/>
      <c r="O976" s="98"/>
      <c r="P976" s="98"/>
    </row>
    <row r="977" spans="1:18" ht="24.6" customHeight="1" x14ac:dyDescent="0.7">
      <c r="A977" s="97">
        <v>2</v>
      </c>
      <c r="B977" s="98" t="s">
        <v>44</v>
      </c>
      <c r="C977" s="98" t="s">
        <v>545</v>
      </c>
      <c r="D977" s="98" t="s">
        <v>93</v>
      </c>
      <c r="E977" s="98" t="s">
        <v>546</v>
      </c>
      <c r="F977" s="98" t="s">
        <v>166</v>
      </c>
      <c r="G977" s="98" t="s">
        <v>1322</v>
      </c>
      <c r="H977" s="99">
        <v>3378</v>
      </c>
      <c r="I977" s="97">
        <v>3</v>
      </c>
      <c r="J977" s="100">
        <f>นครพนม!F79</f>
        <v>193071.74</v>
      </c>
      <c r="K977" s="101">
        <f>นครพนม!AP79</f>
        <v>460906.68999999994</v>
      </c>
      <c r="L977" s="102">
        <f>นครพนม!AQ79</f>
        <v>2239594.9699999997</v>
      </c>
      <c r="M977" s="102">
        <f>นครพนม!AR79</f>
        <v>1694763.1800000002</v>
      </c>
      <c r="N977" s="98"/>
      <c r="O977" s="98"/>
      <c r="P977" s="98"/>
      <c r="Q977" s="90">
        <f t="shared" si="36"/>
        <v>544831.78999999957</v>
      </c>
      <c r="R977" s="91">
        <f t="shared" si="37"/>
        <v>662.99436648904668</v>
      </c>
    </row>
    <row r="978" spans="1:18" ht="24.6" customHeight="1" x14ac:dyDescent="0.7">
      <c r="A978" s="97">
        <v>3</v>
      </c>
      <c r="B978" s="98" t="s">
        <v>44</v>
      </c>
      <c r="C978" s="98" t="s">
        <v>545</v>
      </c>
      <c r="D978" s="98" t="s">
        <v>93</v>
      </c>
      <c r="E978" s="98" t="s">
        <v>546</v>
      </c>
      <c r="F978" s="98" t="s">
        <v>166</v>
      </c>
      <c r="G978" s="98" t="s">
        <v>1323</v>
      </c>
      <c r="H978" s="99">
        <v>2146</v>
      </c>
      <c r="I978" s="97">
        <v>2</v>
      </c>
      <c r="J978" s="100">
        <f>นครพนม!F80</f>
        <v>134387.73000000001</v>
      </c>
      <c r="K978" s="101">
        <f>นครพนม!AP80</f>
        <v>-38198.47</v>
      </c>
      <c r="L978" s="102">
        <f>นครพนม!AQ80</f>
        <v>1931800.72</v>
      </c>
      <c r="M978" s="102">
        <f>นครพนม!AR80</f>
        <v>1792075.75</v>
      </c>
      <c r="N978" s="98"/>
      <c r="O978" s="98"/>
      <c r="P978" s="98"/>
      <c r="Q978" s="90">
        <f t="shared" si="36"/>
        <v>139724.96999999997</v>
      </c>
      <c r="R978" s="91">
        <f t="shared" si="37"/>
        <v>900.18672879776329</v>
      </c>
    </row>
    <row r="979" spans="1:18" ht="24.6" customHeight="1" x14ac:dyDescent="0.7">
      <c r="A979" s="97">
        <v>4</v>
      </c>
      <c r="B979" s="98" t="s">
        <v>44</v>
      </c>
      <c r="C979" s="98" t="s">
        <v>545</v>
      </c>
      <c r="D979" s="98" t="s">
        <v>93</v>
      </c>
      <c r="E979" s="98" t="s">
        <v>546</v>
      </c>
      <c r="F979" s="98" t="s">
        <v>166</v>
      </c>
      <c r="G979" s="98" t="s">
        <v>1324</v>
      </c>
      <c r="H979" s="99">
        <v>4006</v>
      </c>
      <c r="I979" s="97">
        <v>3</v>
      </c>
      <c r="J979" s="100">
        <f>นครพนม!F81</f>
        <v>503799.87</v>
      </c>
      <c r="K979" s="101">
        <f>นครพนม!AP81</f>
        <v>383629.55999999994</v>
      </c>
      <c r="L979" s="102">
        <f>นครพนม!AQ81</f>
        <v>3198398.1</v>
      </c>
      <c r="M979" s="102">
        <f>นครพนม!AR81</f>
        <v>2897895.5599999996</v>
      </c>
      <c r="N979" s="98"/>
      <c r="O979" s="98"/>
      <c r="P979" s="98"/>
      <c r="Q979" s="90">
        <f t="shared" si="36"/>
        <v>300502.5400000005</v>
      </c>
      <c r="R979" s="91">
        <f t="shared" si="37"/>
        <v>798.40192211682484</v>
      </c>
    </row>
    <row r="980" spans="1:18" ht="24.6" customHeight="1" x14ac:dyDescent="0.7">
      <c r="A980" s="97">
        <v>5</v>
      </c>
      <c r="B980" s="98" t="s">
        <v>44</v>
      </c>
      <c r="C980" s="98" t="s">
        <v>545</v>
      </c>
      <c r="D980" s="98" t="s">
        <v>93</v>
      </c>
      <c r="E980" s="98" t="s">
        <v>546</v>
      </c>
      <c r="F980" s="98" t="s">
        <v>166</v>
      </c>
      <c r="G980" s="98" t="s">
        <v>1325</v>
      </c>
      <c r="H980" s="99">
        <v>2776</v>
      </c>
      <c r="I980" s="97">
        <v>2</v>
      </c>
      <c r="J980" s="100">
        <f>นครพนม!F82</f>
        <v>168731.06</v>
      </c>
      <c r="K980" s="101">
        <f>นครพนม!AP82</f>
        <v>262928.86</v>
      </c>
      <c r="L980" s="102">
        <f>นครพนม!AQ82</f>
        <v>2028453.71</v>
      </c>
      <c r="M980" s="102">
        <f>นครพนม!AR82</f>
        <v>1841880.59</v>
      </c>
      <c r="N980" s="98"/>
      <c r="O980" s="98"/>
      <c r="P980" s="98"/>
      <c r="Q980" s="90">
        <f t="shared" si="36"/>
        <v>186573.11999999988</v>
      </c>
      <c r="R980" s="91">
        <f t="shared" si="37"/>
        <v>730.71099063400573</v>
      </c>
    </row>
    <row r="981" spans="1:18" ht="24.6" customHeight="1" x14ac:dyDescent="0.7">
      <c r="A981" s="97">
        <v>6</v>
      </c>
      <c r="B981" s="98" t="s">
        <v>44</v>
      </c>
      <c r="C981" s="98" t="s">
        <v>545</v>
      </c>
      <c r="D981" s="98" t="s">
        <v>93</v>
      </c>
      <c r="E981" s="98" t="s">
        <v>546</v>
      </c>
      <c r="F981" s="98" t="s">
        <v>166</v>
      </c>
      <c r="G981" s="98" t="s">
        <v>1326</v>
      </c>
      <c r="H981" s="99">
        <v>2929</v>
      </c>
      <c r="I981" s="97">
        <v>2</v>
      </c>
      <c r="J981" s="100">
        <f>นครพนม!F83</f>
        <v>189170.95</v>
      </c>
      <c r="K981" s="101">
        <f>นครพนม!AP83</f>
        <v>961217.23</v>
      </c>
      <c r="L981" s="102">
        <f>นครพนม!AQ83</f>
        <v>3574482.6799999997</v>
      </c>
      <c r="M981" s="102">
        <f>นครพนม!AR83</f>
        <v>3200553.9899999998</v>
      </c>
      <c r="N981" s="98"/>
      <c r="O981" s="98"/>
      <c r="P981" s="98"/>
      <c r="Q981" s="90">
        <f t="shared" si="36"/>
        <v>373928.68999999994</v>
      </c>
      <c r="R981" s="91">
        <f t="shared" si="37"/>
        <v>1220.3764697849094</v>
      </c>
    </row>
    <row r="982" spans="1:18" ht="24.6" customHeight="1" x14ac:dyDescent="0.7">
      <c r="A982" s="97">
        <v>7</v>
      </c>
      <c r="B982" s="98" t="s">
        <v>44</v>
      </c>
      <c r="C982" s="98" t="s">
        <v>545</v>
      </c>
      <c r="D982" s="98" t="s">
        <v>93</v>
      </c>
      <c r="E982" s="98" t="s">
        <v>546</v>
      </c>
      <c r="F982" s="98" t="s">
        <v>166</v>
      </c>
      <c r="G982" s="98" t="s">
        <v>1327</v>
      </c>
      <c r="H982" s="99">
        <v>1882</v>
      </c>
      <c r="I982" s="97">
        <v>2</v>
      </c>
      <c r="J982" s="100">
        <f>นครพนม!F84</f>
        <v>184914.02</v>
      </c>
      <c r="K982" s="101">
        <f>นครพนม!AP84</f>
        <v>380047.89</v>
      </c>
      <c r="L982" s="102">
        <f>นครพนม!AQ84</f>
        <v>2304642.2800000003</v>
      </c>
      <c r="M982" s="102">
        <f>นครพนม!AR84</f>
        <v>2088843.58</v>
      </c>
      <c r="N982" s="98"/>
      <c r="O982" s="98"/>
      <c r="P982" s="98"/>
      <c r="Q982" s="90">
        <f t="shared" si="36"/>
        <v>215798.70000000019</v>
      </c>
      <c r="R982" s="91">
        <f t="shared" si="37"/>
        <v>1224.5708182784274</v>
      </c>
    </row>
    <row r="983" spans="1:18" ht="24.6" customHeight="1" x14ac:dyDescent="0.7">
      <c r="A983" s="97">
        <v>8</v>
      </c>
      <c r="B983" s="98" t="s">
        <v>44</v>
      </c>
      <c r="C983" s="98" t="s">
        <v>545</v>
      </c>
      <c r="D983" s="98" t="s">
        <v>93</v>
      </c>
      <c r="E983" s="98" t="s">
        <v>546</v>
      </c>
      <c r="F983" s="98" t="s">
        <v>166</v>
      </c>
      <c r="G983" s="98" t="s">
        <v>1328</v>
      </c>
      <c r="H983" s="99">
        <v>2733</v>
      </c>
      <c r="I983" s="97">
        <v>2</v>
      </c>
      <c r="J983" s="100">
        <f>นครพนม!F85</f>
        <v>733872.2</v>
      </c>
      <c r="K983" s="101">
        <f>นครพนม!AP85</f>
        <v>617624.46</v>
      </c>
      <c r="L983" s="102">
        <f>นครพนม!AQ85</f>
        <v>2246873.84</v>
      </c>
      <c r="M983" s="102">
        <f>นครพนม!AR85</f>
        <v>2027551.76</v>
      </c>
      <c r="N983" s="98"/>
      <c r="O983" s="98"/>
      <c r="P983" s="98"/>
      <c r="Q983" s="90">
        <f t="shared" si="36"/>
        <v>219322.07999999984</v>
      </c>
      <c r="R983" s="91">
        <f t="shared" si="37"/>
        <v>822.12727405781186</v>
      </c>
    </row>
    <row r="984" spans="1:18" ht="24.6" customHeight="1" x14ac:dyDescent="0.7">
      <c r="A984" s="97">
        <v>9</v>
      </c>
      <c r="B984" s="98" t="s">
        <v>44</v>
      </c>
      <c r="C984" s="98" t="s">
        <v>545</v>
      </c>
      <c r="D984" s="98" t="s">
        <v>93</v>
      </c>
      <c r="E984" s="98" t="s">
        <v>546</v>
      </c>
      <c r="F984" s="98" t="s">
        <v>166</v>
      </c>
      <c r="G984" s="98" t="s">
        <v>1329</v>
      </c>
      <c r="H984" s="99">
        <v>1930</v>
      </c>
      <c r="I984" s="97">
        <v>2</v>
      </c>
      <c r="J984" s="100">
        <f>นครพนม!F86</f>
        <v>262969.84999999998</v>
      </c>
      <c r="K984" s="101">
        <f>นครพนม!AP86</f>
        <v>590789.6</v>
      </c>
      <c r="L984" s="102">
        <f>นครพนม!AQ86</f>
        <v>1647911.7200000002</v>
      </c>
      <c r="M984" s="102">
        <f>นครพนม!AR86</f>
        <v>1484085.3</v>
      </c>
      <c r="N984" s="98"/>
      <c r="O984" s="98"/>
      <c r="P984" s="98"/>
      <c r="Q984" s="90">
        <f t="shared" si="36"/>
        <v>163826.42000000016</v>
      </c>
      <c r="R984" s="91">
        <f t="shared" si="37"/>
        <v>853.84026943005188</v>
      </c>
    </row>
    <row r="985" spans="1:18" ht="24.6" customHeight="1" x14ac:dyDescent="0.7">
      <c r="A985" s="97">
        <v>10</v>
      </c>
      <c r="B985" s="98" t="s">
        <v>44</v>
      </c>
      <c r="C985" s="98" t="s">
        <v>545</v>
      </c>
      <c r="D985" s="98" t="s">
        <v>93</v>
      </c>
      <c r="E985" s="98" t="s">
        <v>546</v>
      </c>
      <c r="F985" s="98" t="s">
        <v>166</v>
      </c>
      <c r="G985" s="98" t="s">
        <v>1330</v>
      </c>
      <c r="H985" s="99">
        <v>2859</v>
      </c>
      <c r="I985" s="97">
        <v>2</v>
      </c>
      <c r="J985" s="100">
        <f>นครพนม!F87</f>
        <v>301347.96999999997</v>
      </c>
      <c r="K985" s="101">
        <f>นครพนม!AP87</f>
        <v>225344.43</v>
      </c>
      <c r="L985" s="102">
        <f>นครพนม!AQ87</f>
        <v>2709000.85</v>
      </c>
      <c r="M985" s="102">
        <f>นครพนม!AR87</f>
        <v>2968218.33</v>
      </c>
      <c r="N985" s="98"/>
      <c r="O985" s="98"/>
      <c r="P985" s="98"/>
      <c r="Q985" s="90">
        <f t="shared" si="36"/>
        <v>-259217.47999999998</v>
      </c>
      <c r="R985" s="91">
        <f t="shared" si="37"/>
        <v>947.53440013990905</v>
      </c>
    </row>
    <row r="986" spans="1:18" s="191" customFormat="1" ht="24.6" customHeight="1" x14ac:dyDescent="0.7">
      <c r="A986" s="186">
        <v>11</v>
      </c>
      <c r="B986" s="187" t="s">
        <v>44</v>
      </c>
      <c r="C986" s="187" t="s">
        <v>545</v>
      </c>
      <c r="D986" s="187" t="s">
        <v>93</v>
      </c>
      <c r="E986" s="187" t="s">
        <v>546</v>
      </c>
      <c r="F986" s="187" t="s">
        <v>166</v>
      </c>
      <c r="G986" s="98" t="s">
        <v>1331</v>
      </c>
      <c r="H986" s="188">
        <v>1615</v>
      </c>
      <c r="I986" s="186">
        <v>2</v>
      </c>
      <c r="J986" s="100">
        <f>นครพนม!F88</f>
        <v>312612.27</v>
      </c>
      <c r="K986" s="101">
        <f>นครพนม!AP88</f>
        <v>164157.20000000001</v>
      </c>
      <c r="L986" s="102">
        <f>นครพนม!AQ88</f>
        <v>2435290.7400000002</v>
      </c>
      <c r="M986" s="102">
        <f>นครพนม!AR88</f>
        <v>2338862.71</v>
      </c>
      <c r="N986" s="187"/>
      <c r="O986" s="187"/>
      <c r="P986" s="187"/>
      <c r="Q986" s="189">
        <f t="shared" si="36"/>
        <v>96428.030000000261</v>
      </c>
      <c r="R986" s="190">
        <f t="shared" si="37"/>
        <v>1507.9199628482972</v>
      </c>
    </row>
    <row r="987" spans="1:18" s="109" customFormat="1" ht="24.6" customHeight="1" x14ac:dyDescent="0.7">
      <c r="A987" s="103">
        <v>6</v>
      </c>
      <c r="B987" s="104" t="s">
        <v>44</v>
      </c>
      <c r="C987" s="104"/>
      <c r="D987" s="104"/>
      <c r="E987" s="104" t="s">
        <v>63</v>
      </c>
      <c r="F987" s="104"/>
      <c r="G987" s="104" t="s">
        <v>548</v>
      </c>
      <c r="H987" s="110">
        <f>SUM(H976:H986)</f>
        <v>26254</v>
      </c>
      <c r="I987" s="103"/>
      <c r="J987" s="106">
        <f>SUM(J976:J986)</f>
        <v>2984877.6599999997</v>
      </c>
      <c r="K987" s="106">
        <f>SUM(K976:K986)</f>
        <v>4008447.45</v>
      </c>
      <c r="L987" s="106">
        <f>SUM(L976:L986)</f>
        <v>24316449.609999999</v>
      </c>
      <c r="M987" s="106">
        <f>SUM(M976:M986)</f>
        <v>22334730.75</v>
      </c>
      <c r="N987" s="104">
        <v>10</v>
      </c>
      <c r="O987" s="104">
        <v>10</v>
      </c>
      <c r="P987" s="104">
        <f>N987-O987</f>
        <v>0</v>
      </c>
      <c r="Q987" s="107">
        <f t="shared" si="36"/>
        <v>1981718.8599999994</v>
      </c>
      <c r="R987" s="108">
        <f>L987/H987</f>
        <v>926.19980231583759</v>
      </c>
    </row>
    <row r="988" spans="1:18" ht="24.6" customHeight="1" x14ac:dyDescent="0.7">
      <c r="A988" s="97">
        <v>1</v>
      </c>
      <c r="B988" s="98" t="s">
        <v>44</v>
      </c>
      <c r="C988" s="98" t="s">
        <v>549</v>
      </c>
      <c r="D988" s="98" t="s">
        <v>100</v>
      </c>
      <c r="E988" s="98" t="s">
        <v>550</v>
      </c>
      <c r="F988" s="98" t="s">
        <v>196</v>
      </c>
      <c r="G988" s="98" t="s">
        <v>551</v>
      </c>
      <c r="H988" s="99"/>
      <c r="I988" s="97"/>
      <c r="J988" s="100"/>
      <c r="K988" s="101"/>
      <c r="L988" s="102"/>
      <c r="M988" s="102"/>
      <c r="N988" s="98"/>
      <c r="O988" s="98"/>
      <c r="P988" s="98"/>
    </row>
    <row r="989" spans="1:18" ht="24.6" customHeight="1" x14ac:dyDescent="0.7">
      <c r="A989" s="97">
        <v>2</v>
      </c>
      <c r="B989" s="98" t="s">
        <v>44</v>
      </c>
      <c r="C989" s="98" t="s">
        <v>549</v>
      </c>
      <c r="D989" s="98" t="s">
        <v>100</v>
      </c>
      <c r="E989" s="98" t="s">
        <v>550</v>
      </c>
      <c r="F989" s="98" t="s">
        <v>166</v>
      </c>
      <c r="G989" s="98" t="s">
        <v>1332</v>
      </c>
      <c r="H989" s="99">
        <v>3691</v>
      </c>
      <c r="I989" s="97">
        <v>3</v>
      </c>
      <c r="J989" s="100">
        <f>นครพนม!F89</f>
        <v>259960.77</v>
      </c>
      <c r="K989" s="101">
        <f>นครพนม!AP89</f>
        <v>255518.77000000002</v>
      </c>
      <c r="L989" s="102">
        <f>นครพนม!AQ89</f>
        <v>2206040.21</v>
      </c>
      <c r="M989" s="102">
        <f>นครพนม!AR89</f>
        <v>1943989.4600000002</v>
      </c>
      <c r="N989" s="98"/>
      <c r="O989" s="98"/>
      <c r="P989" s="98"/>
      <c r="Q989" s="90">
        <f t="shared" si="36"/>
        <v>262050.74999999977</v>
      </c>
      <c r="R989" s="91">
        <f t="shared" si="37"/>
        <v>597.68090219452722</v>
      </c>
    </row>
    <row r="990" spans="1:18" ht="24.6" customHeight="1" x14ac:dyDescent="0.7">
      <c r="A990" s="97">
        <v>3</v>
      </c>
      <c r="B990" s="98" t="s">
        <v>44</v>
      </c>
      <c r="C990" s="98" t="s">
        <v>549</v>
      </c>
      <c r="D990" s="98" t="s">
        <v>100</v>
      </c>
      <c r="E990" s="98" t="s">
        <v>550</v>
      </c>
      <c r="F990" s="98" t="s">
        <v>166</v>
      </c>
      <c r="G990" s="98" t="s">
        <v>1333</v>
      </c>
      <c r="H990" s="99">
        <v>1589</v>
      </c>
      <c r="I990" s="97">
        <v>2</v>
      </c>
      <c r="J990" s="100">
        <f>นครพนม!F90</f>
        <v>616802.6</v>
      </c>
      <c r="K990" s="101">
        <f>นครพนม!AP90</f>
        <v>634713.65999999992</v>
      </c>
      <c r="L990" s="102">
        <f>นครพนม!AQ90</f>
        <v>2315798.6800000002</v>
      </c>
      <c r="M990" s="102">
        <f>นครพนม!AR90</f>
        <v>2016946.54</v>
      </c>
      <c r="N990" s="98"/>
      <c r="O990" s="98"/>
      <c r="P990" s="98"/>
      <c r="Q990" s="90">
        <f t="shared" si="36"/>
        <v>298852.14000000013</v>
      </c>
      <c r="R990" s="91">
        <f t="shared" si="37"/>
        <v>1457.3937570799246</v>
      </c>
    </row>
    <row r="991" spans="1:18" ht="24.6" customHeight="1" x14ac:dyDescent="0.7">
      <c r="A991" s="97">
        <v>4</v>
      </c>
      <c r="B991" s="98" t="s">
        <v>44</v>
      </c>
      <c r="C991" s="98" t="s">
        <v>549</v>
      </c>
      <c r="D991" s="98" t="s">
        <v>100</v>
      </c>
      <c r="E991" s="98" t="s">
        <v>550</v>
      </c>
      <c r="F991" s="98" t="s">
        <v>166</v>
      </c>
      <c r="G991" s="98" t="s">
        <v>1334</v>
      </c>
      <c r="H991" s="99">
        <v>3400</v>
      </c>
      <c r="I991" s="97">
        <v>3</v>
      </c>
      <c r="J991" s="100">
        <f>นครพนม!F91</f>
        <v>421932.7</v>
      </c>
      <c r="K991" s="101">
        <f>นครพนม!AP91</f>
        <v>528477.05000000005</v>
      </c>
      <c r="L991" s="102">
        <f>นครพนม!AQ91</f>
        <v>2548588.84</v>
      </c>
      <c r="M991" s="102">
        <f>นครพนม!AR91</f>
        <v>2122018.09</v>
      </c>
      <c r="N991" s="98"/>
      <c r="O991" s="98"/>
      <c r="P991" s="98"/>
      <c r="Q991" s="90">
        <f t="shared" si="36"/>
        <v>426570.75</v>
      </c>
      <c r="R991" s="91">
        <f t="shared" si="37"/>
        <v>749.58495294117643</v>
      </c>
    </row>
    <row r="992" spans="1:18" ht="24.6" customHeight="1" x14ac:dyDescent="0.7">
      <c r="A992" s="97">
        <v>5</v>
      </c>
      <c r="B992" s="98" t="s">
        <v>44</v>
      </c>
      <c r="C992" s="98" t="s">
        <v>549</v>
      </c>
      <c r="D992" s="98" t="s">
        <v>100</v>
      </c>
      <c r="E992" s="98" t="s">
        <v>550</v>
      </c>
      <c r="F992" s="98" t="s">
        <v>166</v>
      </c>
      <c r="G992" s="98" t="s">
        <v>1335</v>
      </c>
      <c r="H992" s="99">
        <v>2389</v>
      </c>
      <c r="I992" s="97">
        <v>2</v>
      </c>
      <c r="J992" s="100">
        <f>นครพนม!F92</f>
        <v>634719.76</v>
      </c>
      <c r="K992" s="101">
        <f>นครพนม!AP92</f>
        <v>690116.26</v>
      </c>
      <c r="L992" s="102">
        <f>นครพนม!AQ92</f>
        <v>2239322.13</v>
      </c>
      <c r="M992" s="102">
        <f>นครพนม!AR92</f>
        <v>1732859.96</v>
      </c>
      <c r="N992" s="98"/>
      <c r="O992" s="98"/>
      <c r="P992" s="98"/>
      <c r="Q992" s="90">
        <f t="shared" si="36"/>
        <v>506462.16999999993</v>
      </c>
      <c r="R992" s="91">
        <f t="shared" si="37"/>
        <v>937.34706153202171</v>
      </c>
    </row>
    <row r="993" spans="1:18" ht="24.6" customHeight="1" x14ac:dyDescent="0.7">
      <c r="A993" s="97">
        <v>6</v>
      </c>
      <c r="B993" s="98" t="s">
        <v>44</v>
      </c>
      <c r="C993" s="98" t="s">
        <v>549</v>
      </c>
      <c r="D993" s="98" t="s">
        <v>100</v>
      </c>
      <c r="E993" s="98" t="s">
        <v>550</v>
      </c>
      <c r="F993" s="98" t="s">
        <v>166</v>
      </c>
      <c r="G993" s="98" t="s">
        <v>1336</v>
      </c>
      <c r="H993" s="99">
        <v>2341</v>
      </c>
      <c r="I993" s="97">
        <v>2</v>
      </c>
      <c r="J993" s="100">
        <f>นครพนม!F93</f>
        <v>506701.81</v>
      </c>
      <c r="K993" s="101">
        <f>นครพนม!AP93</f>
        <v>532621.28</v>
      </c>
      <c r="L993" s="102">
        <f>นครพนม!AQ93</f>
        <v>2462105.7400000002</v>
      </c>
      <c r="M993" s="102">
        <f>นครพนม!AR93</f>
        <v>1902259.6099999999</v>
      </c>
      <c r="N993" s="98"/>
      <c r="O993" s="98"/>
      <c r="P993" s="98"/>
      <c r="Q993" s="90">
        <f t="shared" si="36"/>
        <v>559846.13000000035</v>
      </c>
      <c r="R993" s="91">
        <f t="shared" si="37"/>
        <v>1051.7324818453653</v>
      </c>
    </row>
    <row r="994" spans="1:18" ht="24.6" customHeight="1" x14ac:dyDescent="0.7">
      <c r="A994" s="97">
        <v>7</v>
      </c>
      <c r="B994" s="98" t="s">
        <v>44</v>
      </c>
      <c r="C994" s="98" t="s">
        <v>549</v>
      </c>
      <c r="D994" s="98" t="s">
        <v>100</v>
      </c>
      <c r="E994" s="98" t="s">
        <v>550</v>
      </c>
      <c r="F994" s="98" t="s">
        <v>166</v>
      </c>
      <c r="G994" s="98" t="s">
        <v>1337</v>
      </c>
      <c r="H994" s="99">
        <v>1781</v>
      </c>
      <c r="I994" s="97">
        <v>2</v>
      </c>
      <c r="J994" s="100">
        <f>นครพนม!F94</f>
        <v>307354.71000000002</v>
      </c>
      <c r="K994" s="101">
        <f>นครพนม!AP94</f>
        <v>319864.12</v>
      </c>
      <c r="L994" s="102">
        <f>นครพนม!AQ94</f>
        <v>1498263.19</v>
      </c>
      <c r="M994" s="102">
        <f>นครพนม!AR94</f>
        <v>1239069.4900000002</v>
      </c>
      <c r="N994" s="98"/>
      <c r="O994" s="98"/>
      <c r="P994" s="98"/>
      <c r="Q994" s="90">
        <f t="shared" si="36"/>
        <v>259193.69999999972</v>
      </c>
      <c r="R994" s="91">
        <f t="shared" si="37"/>
        <v>841.24828186412128</v>
      </c>
    </row>
    <row r="995" spans="1:18" ht="24.6" customHeight="1" x14ac:dyDescent="0.7">
      <c r="A995" s="97">
        <v>8</v>
      </c>
      <c r="B995" s="98" t="s">
        <v>44</v>
      </c>
      <c r="C995" s="98" t="s">
        <v>549</v>
      </c>
      <c r="D995" s="98" t="s">
        <v>100</v>
      </c>
      <c r="E995" s="98" t="s">
        <v>550</v>
      </c>
      <c r="F995" s="98" t="s">
        <v>166</v>
      </c>
      <c r="G995" s="98" t="s">
        <v>1338</v>
      </c>
      <c r="H995" s="99">
        <v>2682</v>
      </c>
      <c r="I995" s="97">
        <v>2</v>
      </c>
      <c r="J995" s="100">
        <f>นครพนม!F95</f>
        <v>198753.38</v>
      </c>
      <c r="K995" s="101">
        <f>นครพนม!AP95</f>
        <v>371184.74</v>
      </c>
      <c r="L995" s="102">
        <f>นครพนม!AQ95</f>
        <v>2830501.17</v>
      </c>
      <c r="M995" s="102">
        <f>นครพนม!AR95</f>
        <v>2599121.0300000003</v>
      </c>
      <c r="N995" s="98"/>
      <c r="O995" s="98"/>
      <c r="P995" s="98"/>
      <c r="Q995" s="90">
        <f t="shared" si="36"/>
        <v>231380.13999999966</v>
      </c>
      <c r="R995" s="91">
        <f t="shared" si="37"/>
        <v>1055.3695637583892</v>
      </c>
    </row>
    <row r="996" spans="1:18" ht="24.6" customHeight="1" x14ac:dyDescent="0.7">
      <c r="A996" s="97">
        <v>9</v>
      </c>
      <c r="B996" s="98" t="s">
        <v>44</v>
      </c>
      <c r="C996" s="98" t="s">
        <v>549</v>
      </c>
      <c r="D996" s="98" t="s">
        <v>100</v>
      </c>
      <c r="E996" s="98" t="s">
        <v>550</v>
      </c>
      <c r="F996" s="98" t="s">
        <v>166</v>
      </c>
      <c r="G996" s="98" t="s">
        <v>1339</v>
      </c>
      <c r="H996" s="99">
        <v>1785</v>
      </c>
      <c r="I996" s="97">
        <v>2</v>
      </c>
      <c r="J996" s="100">
        <f>นครพนม!F96</f>
        <v>220728.78</v>
      </c>
      <c r="K996" s="101">
        <f>นครพนม!AP96</f>
        <v>255214.96999999997</v>
      </c>
      <c r="L996" s="102">
        <f>นครพนม!AQ96</f>
        <v>1939717.67</v>
      </c>
      <c r="M996" s="102">
        <f>นครพนม!AR96</f>
        <v>1815387.9000000001</v>
      </c>
      <c r="N996" s="98"/>
      <c r="O996" s="98"/>
      <c r="P996" s="98"/>
      <c r="Q996" s="90">
        <f t="shared" si="36"/>
        <v>124329.76999999979</v>
      </c>
      <c r="R996" s="91">
        <f t="shared" si="37"/>
        <v>1086.6765658263305</v>
      </c>
    </row>
    <row r="997" spans="1:18" ht="24.6" customHeight="1" x14ac:dyDescent="0.7">
      <c r="A997" s="97">
        <v>10</v>
      </c>
      <c r="B997" s="98" t="s">
        <v>44</v>
      </c>
      <c r="C997" s="98" t="s">
        <v>549</v>
      </c>
      <c r="D997" s="98" t="s">
        <v>100</v>
      </c>
      <c r="E997" s="98" t="s">
        <v>550</v>
      </c>
      <c r="F997" s="98" t="s">
        <v>166</v>
      </c>
      <c r="G997" s="98" t="s">
        <v>1340</v>
      </c>
      <c r="H997" s="99">
        <v>3086</v>
      </c>
      <c r="I997" s="97">
        <v>3</v>
      </c>
      <c r="J997" s="100">
        <f>นครพนม!F97</f>
        <v>475042.26</v>
      </c>
      <c r="K997" s="101">
        <f>นครพนม!AP97</f>
        <v>612543.35</v>
      </c>
      <c r="L997" s="102">
        <f>นครพนม!AQ97</f>
        <v>2534709.06</v>
      </c>
      <c r="M997" s="102">
        <f>นครพนม!AR97</f>
        <v>2056344.7</v>
      </c>
      <c r="N997" s="98"/>
      <c r="O997" s="98"/>
      <c r="P997" s="98"/>
      <c r="Q997" s="90">
        <f t="shared" si="36"/>
        <v>478364.3600000001</v>
      </c>
      <c r="R997" s="91">
        <f t="shared" si="37"/>
        <v>821.35744005184711</v>
      </c>
    </row>
    <row r="998" spans="1:18" ht="24.6" customHeight="1" x14ac:dyDescent="0.7">
      <c r="A998" s="97">
        <v>11</v>
      </c>
      <c r="B998" s="98" t="s">
        <v>44</v>
      </c>
      <c r="C998" s="98" t="s">
        <v>549</v>
      </c>
      <c r="D998" s="98" t="s">
        <v>100</v>
      </c>
      <c r="E998" s="98" t="s">
        <v>550</v>
      </c>
      <c r="F998" s="98" t="s">
        <v>166</v>
      </c>
      <c r="G998" s="98" t="s">
        <v>1341</v>
      </c>
      <c r="H998" s="99">
        <v>2935</v>
      </c>
      <c r="I998" s="97">
        <v>2</v>
      </c>
      <c r="J998" s="100">
        <f>นครพนม!F98</f>
        <v>803227.56</v>
      </c>
      <c r="K998" s="101">
        <f>นครพนม!AP98</f>
        <v>852864.85000000009</v>
      </c>
      <c r="L998" s="102">
        <f>นครพนม!AQ98</f>
        <v>2810691.91</v>
      </c>
      <c r="M998" s="102">
        <f>นครพนม!AR98</f>
        <v>2058521.51</v>
      </c>
      <c r="N998" s="98"/>
      <c r="O998" s="98"/>
      <c r="P998" s="98"/>
      <c r="Q998" s="90">
        <f t="shared" si="36"/>
        <v>752170.40000000014</v>
      </c>
      <c r="R998" s="91">
        <f t="shared" si="37"/>
        <v>957.64630664395236</v>
      </c>
    </row>
    <row r="999" spans="1:18" ht="24.6" customHeight="1" x14ac:dyDescent="0.7">
      <c r="A999" s="97">
        <v>12</v>
      </c>
      <c r="B999" s="98" t="s">
        <v>44</v>
      </c>
      <c r="C999" s="98" t="s">
        <v>549</v>
      </c>
      <c r="D999" s="98" t="s">
        <v>100</v>
      </c>
      <c r="E999" s="98" t="s">
        <v>550</v>
      </c>
      <c r="F999" s="98" t="s">
        <v>166</v>
      </c>
      <c r="G999" s="98" t="s">
        <v>1342</v>
      </c>
      <c r="H999" s="99">
        <v>3083</v>
      </c>
      <c r="I999" s="97">
        <v>3</v>
      </c>
      <c r="J999" s="100">
        <f>นครพนม!F99</f>
        <v>669065.4</v>
      </c>
      <c r="K999" s="101">
        <f>นครพนม!AP99</f>
        <v>862156.05</v>
      </c>
      <c r="L999" s="102">
        <f>นครพนม!AQ99</f>
        <v>2997776.9400000004</v>
      </c>
      <c r="M999" s="102">
        <f>นครพนม!AR99</f>
        <v>2167419.5700000003</v>
      </c>
      <c r="N999" s="98"/>
      <c r="O999" s="98"/>
      <c r="P999" s="98"/>
      <c r="Q999" s="90">
        <f t="shared" si="36"/>
        <v>830357.37000000011</v>
      </c>
      <c r="R999" s="91">
        <f t="shared" si="37"/>
        <v>972.35710022705166</v>
      </c>
    </row>
    <row r="1000" spans="1:18" ht="24.6" customHeight="1" x14ac:dyDescent="0.7">
      <c r="A1000" s="97">
        <v>13</v>
      </c>
      <c r="B1000" s="98" t="s">
        <v>44</v>
      </c>
      <c r="C1000" s="98" t="s">
        <v>549</v>
      </c>
      <c r="D1000" s="98" t="s">
        <v>100</v>
      </c>
      <c r="E1000" s="98" t="s">
        <v>550</v>
      </c>
      <c r="F1000" s="98" t="s">
        <v>166</v>
      </c>
      <c r="G1000" s="98" t="s">
        <v>1343</v>
      </c>
      <c r="H1000" s="99">
        <v>2178</v>
      </c>
      <c r="I1000" s="97">
        <v>2</v>
      </c>
      <c r="J1000" s="100">
        <f>นครพนม!F100</f>
        <v>233991.73</v>
      </c>
      <c r="K1000" s="101">
        <f>นครพนม!AP100</f>
        <v>269552.31</v>
      </c>
      <c r="L1000" s="102">
        <f>นครพนม!AQ100</f>
        <v>1416133.41</v>
      </c>
      <c r="M1000" s="102">
        <f>นครพนม!AR100</f>
        <v>1505409.46</v>
      </c>
      <c r="N1000" s="98"/>
      <c r="O1000" s="98"/>
      <c r="P1000" s="98"/>
      <c r="Q1000" s="90">
        <f t="shared" si="36"/>
        <v>-89276.050000000047</v>
      </c>
      <c r="R1000" s="91">
        <f t="shared" si="37"/>
        <v>650.19899449035813</v>
      </c>
    </row>
    <row r="1001" spans="1:18" ht="24.6" customHeight="1" x14ac:dyDescent="0.7">
      <c r="A1001" s="97">
        <v>14</v>
      </c>
      <c r="B1001" s="98" t="s">
        <v>44</v>
      </c>
      <c r="C1001" s="98" t="s">
        <v>549</v>
      </c>
      <c r="D1001" s="98" t="s">
        <v>100</v>
      </c>
      <c r="E1001" s="98" t="s">
        <v>550</v>
      </c>
      <c r="F1001" s="98" t="s">
        <v>166</v>
      </c>
      <c r="G1001" s="98" t="s">
        <v>1344</v>
      </c>
      <c r="H1001" s="99">
        <v>1955</v>
      </c>
      <c r="I1001" s="97">
        <v>2</v>
      </c>
      <c r="J1001" s="100">
        <f>นครพนม!F101</f>
        <v>521065.61</v>
      </c>
      <c r="K1001" s="101">
        <f>นครพนม!AP101</f>
        <v>519106.82999999996</v>
      </c>
      <c r="L1001" s="102">
        <f>นครพนม!AQ101</f>
        <v>2078226.8900000001</v>
      </c>
      <c r="M1001" s="102">
        <f>นครพนม!AR101</f>
        <v>1749842.85</v>
      </c>
      <c r="N1001" s="98"/>
      <c r="O1001" s="98"/>
      <c r="P1001" s="98"/>
      <c r="Q1001" s="90">
        <f t="shared" si="36"/>
        <v>328384.04000000004</v>
      </c>
      <c r="R1001" s="91">
        <f t="shared" si="37"/>
        <v>1063.0316572890026</v>
      </c>
    </row>
    <row r="1002" spans="1:18" ht="24.6" customHeight="1" x14ac:dyDescent="0.7">
      <c r="A1002" s="97">
        <v>15</v>
      </c>
      <c r="B1002" s="98" t="s">
        <v>44</v>
      </c>
      <c r="C1002" s="98" t="s">
        <v>549</v>
      </c>
      <c r="D1002" s="98" t="s">
        <v>100</v>
      </c>
      <c r="E1002" s="98" t="s">
        <v>550</v>
      </c>
      <c r="F1002" s="98" t="s">
        <v>166</v>
      </c>
      <c r="G1002" s="98" t="s">
        <v>1345</v>
      </c>
      <c r="H1002" s="99">
        <v>2753</v>
      </c>
      <c r="I1002" s="97">
        <v>2</v>
      </c>
      <c r="J1002" s="100">
        <f>นครพนม!F102</f>
        <v>294437.15000000002</v>
      </c>
      <c r="K1002" s="101">
        <f>นครพนม!AP102</f>
        <v>348479.88</v>
      </c>
      <c r="L1002" s="102">
        <f>นครพนม!AQ102</f>
        <v>2730070.21</v>
      </c>
      <c r="M1002" s="102">
        <f>นครพนม!AR102</f>
        <v>2824077.2199999997</v>
      </c>
      <c r="N1002" s="98"/>
      <c r="O1002" s="98"/>
      <c r="P1002" s="98"/>
      <c r="Q1002" s="90">
        <f t="shared" si="36"/>
        <v>-94007.009999999776</v>
      </c>
      <c r="R1002" s="91">
        <f t="shared" si="37"/>
        <v>991.67098074827459</v>
      </c>
    </row>
    <row r="1003" spans="1:18" ht="24.6" customHeight="1" x14ac:dyDescent="0.7">
      <c r="A1003" s="97">
        <v>16</v>
      </c>
      <c r="B1003" s="98" t="s">
        <v>44</v>
      </c>
      <c r="C1003" s="98" t="s">
        <v>549</v>
      </c>
      <c r="D1003" s="98" t="s">
        <v>100</v>
      </c>
      <c r="E1003" s="98" t="s">
        <v>550</v>
      </c>
      <c r="F1003" s="98" t="s">
        <v>166</v>
      </c>
      <c r="G1003" s="98" t="s">
        <v>1346</v>
      </c>
      <c r="H1003" s="99">
        <v>2934</v>
      </c>
      <c r="I1003" s="97">
        <v>2</v>
      </c>
      <c r="J1003" s="100">
        <f>นครพนม!F103</f>
        <v>191493.27</v>
      </c>
      <c r="K1003" s="101">
        <f>นครพนม!AP103</f>
        <v>311506.08999999997</v>
      </c>
      <c r="L1003" s="102">
        <f>นครพนม!AQ103</f>
        <v>2537990.96</v>
      </c>
      <c r="M1003" s="102">
        <f>นครพนม!AR103</f>
        <v>2225980.0700000003</v>
      </c>
      <c r="N1003" s="98"/>
      <c r="O1003" s="98"/>
      <c r="P1003" s="98"/>
      <c r="Q1003" s="90">
        <f t="shared" si="36"/>
        <v>312010.88999999966</v>
      </c>
      <c r="R1003" s="91">
        <f t="shared" si="37"/>
        <v>865.02759372869798</v>
      </c>
    </row>
    <row r="1004" spans="1:18" ht="24.6" customHeight="1" x14ac:dyDescent="0.7">
      <c r="A1004" s="97">
        <v>17</v>
      </c>
      <c r="B1004" s="98" t="s">
        <v>44</v>
      </c>
      <c r="C1004" s="98" t="s">
        <v>549</v>
      </c>
      <c r="D1004" s="98" t="s">
        <v>100</v>
      </c>
      <c r="E1004" s="98" t="s">
        <v>550</v>
      </c>
      <c r="F1004" s="98" t="s">
        <v>166</v>
      </c>
      <c r="G1004" s="98" t="s">
        <v>1347</v>
      </c>
      <c r="H1004" s="99">
        <v>3440</v>
      </c>
      <c r="I1004" s="97">
        <v>3</v>
      </c>
      <c r="J1004" s="100">
        <f>นครพนม!F104</f>
        <v>648071.31999999995</v>
      </c>
      <c r="K1004" s="101">
        <f>นครพนม!AP104</f>
        <v>1031440.1699999999</v>
      </c>
      <c r="L1004" s="102">
        <f>นครพนม!AQ104</f>
        <v>1875384.08</v>
      </c>
      <c r="M1004" s="102">
        <f>นครพนม!AR104</f>
        <v>1769824.5799999998</v>
      </c>
      <c r="N1004" s="98"/>
      <c r="O1004" s="98"/>
      <c r="P1004" s="98"/>
      <c r="Q1004" s="90">
        <f t="shared" si="36"/>
        <v>105559.50000000023</v>
      </c>
      <c r="R1004" s="91">
        <f t="shared" si="37"/>
        <v>545.16979069767444</v>
      </c>
    </row>
    <row r="1005" spans="1:18" ht="24.6" customHeight="1" x14ac:dyDescent="0.7">
      <c r="A1005" s="97">
        <v>18</v>
      </c>
      <c r="B1005" s="98" t="s">
        <v>44</v>
      </c>
      <c r="C1005" s="98" t="s">
        <v>549</v>
      </c>
      <c r="D1005" s="98" t="s">
        <v>100</v>
      </c>
      <c r="E1005" s="98" t="s">
        <v>550</v>
      </c>
      <c r="F1005" s="98" t="s">
        <v>166</v>
      </c>
      <c r="G1005" s="98" t="s">
        <v>1348</v>
      </c>
      <c r="H1005" s="99">
        <v>1937</v>
      </c>
      <c r="I1005" s="97">
        <v>2</v>
      </c>
      <c r="J1005" s="100">
        <f>นครพนม!F105</f>
        <v>378124.14</v>
      </c>
      <c r="K1005" s="101">
        <f>นครพนม!AP105</f>
        <v>384904.97</v>
      </c>
      <c r="L1005" s="102">
        <f>นครพนม!AQ105</f>
        <v>2474440.37</v>
      </c>
      <c r="M1005" s="102">
        <f>นครพนม!AR105</f>
        <v>2180400.23</v>
      </c>
      <c r="N1005" s="98"/>
      <c r="O1005" s="98"/>
      <c r="P1005" s="98"/>
      <c r="Q1005" s="90">
        <f t="shared" si="36"/>
        <v>294040.14000000013</v>
      </c>
      <c r="R1005" s="91">
        <f t="shared" si="37"/>
        <v>1277.4601806917915</v>
      </c>
    </row>
    <row r="1006" spans="1:18" ht="24.6" customHeight="1" x14ac:dyDescent="0.7">
      <c r="A1006" s="97">
        <v>19</v>
      </c>
      <c r="B1006" s="98" t="s">
        <v>44</v>
      </c>
      <c r="C1006" s="98" t="s">
        <v>549</v>
      </c>
      <c r="D1006" s="98" t="s">
        <v>100</v>
      </c>
      <c r="E1006" s="98" t="s">
        <v>550</v>
      </c>
      <c r="F1006" s="98" t="s">
        <v>166</v>
      </c>
      <c r="G1006" s="98" t="s">
        <v>1349</v>
      </c>
      <c r="H1006" s="99">
        <v>2642</v>
      </c>
      <c r="I1006" s="97">
        <v>2</v>
      </c>
      <c r="J1006" s="100">
        <f>นครพนม!F106</f>
        <v>601854.31999999995</v>
      </c>
      <c r="K1006" s="101">
        <f>นครพนม!AP106</f>
        <v>591182.18999999994</v>
      </c>
      <c r="L1006" s="102">
        <f>นครพนม!AQ106</f>
        <v>2462280.1100000003</v>
      </c>
      <c r="M1006" s="102">
        <f>นครพนม!AR106</f>
        <v>2064034.44</v>
      </c>
      <c r="N1006" s="98"/>
      <c r="O1006" s="98"/>
      <c r="P1006" s="98"/>
      <c r="Q1006" s="90">
        <f t="shared" si="36"/>
        <v>398245.67000000039</v>
      </c>
      <c r="R1006" s="91">
        <f t="shared" si="37"/>
        <v>931.97581756245279</v>
      </c>
    </row>
    <row r="1007" spans="1:18" ht="24.6" customHeight="1" x14ac:dyDescent="0.7">
      <c r="A1007" s="97">
        <v>20</v>
      </c>
      <c r="B1007" s="98" t="s">
        <v>44</v>
      </c>
      <c r="C1007" s="98" t="s">
        <v>549</v>
      </c>
      <c r="D1007" s="98" t="s">
        <v>100</v>
      </c>
      <c r="E1007" s="98" t="s">
        <v>550</v>
      </c>
      <c r="F1007" s="98" t="s">
        <v>166</v>
      </c>
      <c r="G1007" s="98" t="s">
        <v>1350</v>
      </c>
      <c r="H1007" s="99">
        <v>2293</v>
      </c>
      <c r="I1007" s="97">
        <v>2</v>
      </c>
      <c r="J1007" s="100">
        <f>นครพนม!F107</f>
        <v>1216876.23</v>
      </c>
      <c r="K1007" s="101">
        <f>นครพนม!AP107</f>
        <v>1286680.3599999999</v>
      </c>
      <c r="L1007" s="102">
        <f>นครพนม!AQ107</f>
        <v>1912780.6900000002</v>
      </c>
      <c r="M1007" s="102">
        <f>นครพนม!AR107</f>
        <v>1419487.5399999998</v>
      </c>
      <c r="N1007" s="98"/>
      <c r="O1007" s="98"/>
      <c r="P1007" s="98"/>
      <c r="Q1007" s="90">
        <f t="shared" si="36"/>
        <v>493293.15000000037</v>
      </c>
      <c r="R1007" s="91">
        <f t="shared" si="37"/>
        <v>834.18259485390331</v>
      </c>
    </row>
    <row r="1008" spans="1:18" s="109" customFormat="1" ht="24.6" customHeight="1" x14ac:dyDescent="0.7">
      <c r="A1008" s="103">
        <v>7</v>
      </c>
      <c r="B1008" s="104" t="s">
        <v>44</v>
      </c>
      <c r="C1008" s="104"/>
      <c r="D1008" s="104"/>
      <c r="E1008" s="192" t="s">
        <v>63</v>
      </c>
      <c r="F1008" s="192"/>
      <c r="G1008" s="192" t="s">
        <v>552</v>
      </c>
      <c r="H1008" s="110">
        <f>SUM(H988:H1007)</f>
        <v>48894</v>
      </c>
      <c r="I1008" s="103"/>
      <c r="J1008" s="106">
        <f>SUM(J988:J1007)</f>
        <v>9200203.5000000019</v>
      </c>
      <c r="K1008" s="106">
        <f>SUM(K988:K1007)</f>
        <v>10658127.899999999</v>
      </c>
      <c r="L1008" s="106">
        <f>SUM(L988:L1007)</f>
        <v>43870822.25999999</v>
      </c>
      <c r="M1008" s="106">
        <f>SUM(M988:M1007)</f>
        <v>37392994.25</v>
      </c>
      <c r="N1008" s="104">
        <v>19</v>
      </c>
      <c r="O1008" s="104">
        <v>19</v>
      </c>
      <c r="P1008" s="104">
        <f>N1008-O1008</f>
        <v>0</v>
      </c>
      <c r="Q1008" s="107">
        <f t="shared" si="36"/>
        <v>6477828.0099999905</v>
      </c>
      <c r="R1008" s="108">
        <f>L1008/H1008</f>
        <v>897.26392318075818</v>
      </c>
    </row>
    <row r="1009" spans="1:18" ht="24.6" customHeight="1" x14ac:dyDescent="0.7">
      <c r="A1009" s="97">
        <v>1</v>
      </c>
      <c r="B1009" s="98" t="s">
        <v>44</v>
      </c>
      <c r="C1009" s="98" t="s">
        <v>553</v>
      </c>
      <c r="D1009" s="98" t="s">
        <v>107</v>
      </c>
      <c r="E1009" s="98" t="s">
        <v>554</v>
      </c>
      <c r="F1009" s="98" t="s">
        <v>196</v>
      </c>
      <c r="G1009" s="98" t="s">
        <v>555</v>
      </c>
      <c r="H1009" s="99"/>
      <c r="I1009" s="97"/>
      <c r="J1009" s="100"/>
      <c r="K1009" s="101"/>
      <c r="L1009" s="102"/>
      <c r="M1009" s="102"/>
      <c r="N1009" s="98"/>
      <c r="O1009" s="98"/>
      <c r="P1009" s="98"/>
    </row>
    <row r="1010" spans="1:18" ht="24.6" customHeight="1" x14ac:dyDescent="0.7">
      <c r="A1010" s="97">
        <v>2</v>
      </c>
      <c r="B1010" s="98" t="s">
        <v>44</v>
      </c>
      <c r="C1010" s="98" t="s">
        <v>553</v>
      </c>
      <c r="D1010" s="98" t="s">
        <v>107</v>
      </c>
      <c r="E1010" s="98" t="s">
        <v>554</v>
      </c>
      <c r="F1010" s="98" t="s">
        <v>166</v>
      </c>
      <c r="G1010" s="98" t="s">
        <v>1351</v>
      </c>
      <c r="H1010" s="99">
        <v>2877</v>
      </c>
      <c r="I1010" s="97">
        <v>2</v>
      </c>
      <c r="J1010" s="100">
        <f>นครพนม!F108</f>
        <v>150338.69</v>
      </c>
      <c r="K1010" s="101">
        <f>นครพนม!AP108</f>
        <v>222338.94</v>
      </c>
      <c r="L1010" s="102">
        <f>นครพนม!AQ108</f>
        <v>2090541.5</v>
      </c>
      <c r="M1010" s="102">
        <f>นครพนม!AR108</f>
        <v>1959829.74</v>
      </c>
      <c r="N1010" s="98"/>
      <c r="O1010" s="98"/>
      <c r="P1010" s="98"/>
      <c r="Q1010" s="90">
        <f t="shared" si="36"/>
        <v>130711.76000000001</v>
      </c>
      <c r="R1010" s="91">
        <f t="shared" si="37"/>
        <v>726.63938129996529</v>
      </c>
    </row>
    <row r="1011" spans="1:18" ht="24.6" customHeight="1" x14ac:dyDescent="0.7">
      <c r="A1011" s="97">
        <v>3</v>
      </c>
      <c r="B1011" s="98" t="s">
        <v>44</v>
      </c>
      <c r="C1011" s="98" t="s">
        <v>553</v>
      </c>
      <c r="D1011" s="98" t="s">
        <v>107</v>
      </c>
      <c r="E1011" s="98" t="s">
        <v>554</v>
      </c>
      <c r="F1011" s="98" t="s">
        <v>166</v>
      </c>
      <c r="G1011" s="98" t="s">
        <v>1352</v>
      </c>
      <c r="H1011" s="99">
        <v>2927</v>
      </c>
      <c r="I1011" s="97">
        <v>2</v>
      </c>
      <c r="J1011" s="100">
        <f>นครพนม!F109</f>
        <v>722319.94</v>
      </c>
      <c r="K1011" s="101">
        <f>นครพนม!AP109</f>
        <v>755925.27</v>
      </c>
      <c r="L1011" s="102">
        <f>นครพนม!AQ109</f>
        <v>1729904.44</v>
      </c>
      <c r="M1011" s="102">
        <f>นครพนม!AR109</f>
        <v>1571297.76</v>
      </c>
      <c r="N1011" s="98"/>
      <c r="O1011" s="98"/>
      <c r="P1011" s="98"/>
      <c r="Q1011" s="90">
        <f t="shared" si="36"/>
        <v>158606.67999999993</v>
      </c>
      <c r="R1011" s="91">
        <f t="shared" si="37"/>
        <v>591.01620772121623</v>
      </c>
    </row>
    <row r="1012" spans="1:18" ht="24.6" customHeight="1" x14ac:dyDescent="0.7">
      <c r="A1012" s="97">
        <v>4</v>
      </c>
      <c r="B1012" s="98" t="s">
        <v>44</v>
      </c>
      <c r="C1012" s="98" t="s">
        <v>553</v>
      </c>
      <c r="D1012" s="98" t="s">
        <v>107</v>
      </c>
      <c r="E1012" s="98" t="s">
        <v>554</v>
      </c>
      <c r="F1012" s="98" t="s">
        <v>166</v>
      </c>
      <c r="G1012" s="98" t="s">
        <v>1353</v>
      </c>
      <c r="H1012" s="99">
        <v>4184</v>
      </c>
      <c r="I1012" s="97">
        <v>3</v>
      </c>
      <c r="J1012" s="100">
        <f>นครพนม!F110</f>
        <v>88242.64</v>
      </c>
      <c r="K1012" s="101">
        <f>นครพนม!AP110</f>
        <v>119564.71</v>
      </c>
      <c r="L1012" s="102">
        <f>นครพนม!AQ110</f>
        <v>2190563.2400000002</v>
      </c>
      <c r="M1012" s="102">
        <f>นครพนม!AR110</f>
        <v>2059271.99</v>
      </c>
      <c r="N1012" s="98"/>
      <c r="O1012" s="98"/>
      <c r="P1012" s="98"/>
      <c r="Q1012" s="90">
        <f t="shared" si="36"/>
        <v>131291.25000000023</v>
      </c>
      <c r="R1012" s="91">
        <f t="shared" si="37"/>
        <v>523.55717973231367</v>
      </c>
    </row>
    <row r="1013" spans="1:18" ht="24.6" customHeight="1" x14ac:dyDescent="0.7">
      <c r="A1013" s="97">
        <v>5</v>
      </c>
      <c r="B1013" s="98" t="s">
        <v>44</v>
      </c>
      <c r="C1013" s="98" t="s">
        <v>553</v>
      </c>
      <c r="D1013" s="98" t="s">
        <v>107</v>
      </c>
      <c r="E1013" s="98" t="s">
        <v>554</v>
      </c>
      <c r="F1013" s="98" t="s">
        <v>166</v>
      </c>
      <c r="G1013" s="98" t="s">
        <v>1354</v>
      </c>
      <c r="H1013" s="99">
        <v>4677</v>
      </c>
      <c r="I1013" s="97">
        <v>4</v>
      </c>
      <c r="J1013" s="100">
        <f>นครพนม!F111</f>
        <v>197187.22</v>
      </c>
      <c r="K1013" s="101">
        <f>นครพนม!AP111</f>
        <v>370109.97</v>
      </c>
      <c r="L1013" s="102">
        <f>นครพนม!AQ111</f>
        <v>2372589.92</v>
      </c>
      <c r="M1013" s="102">
        <f>นครพนม!AR111</f>
        <v>2448175</v>
      </c>
      <c r="N1013" s="98"/>
      <c r="O1013" s="98"/>
      <c r="P1013" s="98"/>
      <c r="Q1013" s="90">
        <f t="shared" si="36"/>
        <v>-75585.080000000075</v>
      </c>
      <c r="R1013" s="91">
        <f t="shared" si="37"/>
        <v>507.28884327560399</v>
      </c>
    </row>
    <row r="1014" spans="1:18" ht="24.6" customHeight="1" x14ac:dyDescent="0.7">
      <c r="A1014" s="97">
        <v>6</v>
      </c>
      <c r="B1014" s="98" t="s">
        <v>44</v>
      </c>
      <c r="C1014" s="98" t="s">
        <v>553</v>
      </c>
      <c r="D1014" s="98" t="s">
        <v>107</v>
      </c>
      <c r="E1014" s="98" t="s">
        <v>554</v>
      </c>
      <c r="F1014" s="98" t="s">
        <v>166</v>
      </c>
      <c r="G1014" s="98" t="s">
        <v>1355</v>
      </c>
      <c r="H1014" s="99">
        <v>2227</v>
      </c>
      <c r="I1014" s="97">
        <v>2</v>
      </c>
      <c r="J1014" s="100">
        <f>นครพนม!F112</f>
        <v>339709.54</v>
      </c>
      <c r="K1014" s="101">
        <f>นครพนม!AP112</f>
        <v>359756.33999999997</v>
      </c>
      <c r="L1014" s="102">
        <f>นครพนม!AQ112</f>
        <v>1732769.12</v>
      </c>
      <c r="M1014" s="102">
        <f>นครพนม!AR112</f>
        <v>1660095.68</v>
      </c>
      <c r="N1014" s="98"/>
      <c r="O1014" s="98"/>
      <c r="P1014" s="98"/>
      <c r="Q1014" s="90">
        <f t="shared" si="36"/>
        <v>72673.440000000177</v>
      </c>
      <c r="R1014" s="91">
        <f t="shared" si="37"/>
        <v>778.07324651998204</v>
      </c>
    </row>
    <row r="1015" spans="1:18" ht="24.6" customHeight="1" x14ac:dyDescent="0.7">
      <c r="A1015" s="97">
        <v>7</v>
      </c>
      <c r="B1015" s="98" t="s">
        <v>44</v>
      </c>
      <c r="C1015" s="98" t="s">
        <v>553</v>
      </c>
      <c r="D1015" s="98" t="s">
        <v>107</v>
      </c>
      <c r="E1015" s="98" t="s">
        <v>554</v>
      </c>
      <c r="F1015" s="98" t="s">
        <v>166</v>
      </c>
      <c r="G1015" s="98" t="s">
        <v>1356</v>
      </c>
      <c r="H1015" s="99">
        <v>815</v>
      </c>
      <c r="I1015" s="97">
        <v>1</v>
      </c>
      <c r="J1015" s="100">
        <f>นครพนม!F113</f>
        <v>57254.03</v>
      </c>
      <c r="K1015" s="101">
        <f>นครพนม!AP113</f>
        <v>77375.92</v>
      </c>
      <c r="L1015" s="102">
        <f>นครพนม!AQ113</f>
        <v>1495019.56</v>
      </c>
      <c r="M1015" s="102">
        <f>นครพนม!AR113</f>
        <v>1695813.73</v>
      </c>
      <c r="N1015" s="98"/>
      <c r="O1015" s="98"/>
      <c r="P1015" s="98"/>
      <c r="Q1015" s="90">
        <f t="shared" si="36"/>
        <v>-200794.16999999993</v>
      </c>
      <c r="R1015" s="91">
        <f t="shared" si="37"/>
        <v>1834.3798282208591</v>
      </c>
    </row>
    <row r="1016" spans="1:18" ht="24.6" customHeight="1" x14ac:dyDescent="0.7">
      <c r="A1016" s="97">
        <v>8</v>
      </c>
      <c r="B1016" s="98" t="s">
        <v>44</v>
      </c>
      <c r="C1016" s="98" t="s">
        <v>553</v>
      </c>
      <c r="D1016" s="98" t="s">
        <v>107</v>
      </c>
      <c r="E1016" s="98" t="s">
        <v>554</v>
      </c>
      <c r="F1016" s="98" t="s">
        <v>166</v>
      </c>
      <c r="G1016" s="98" t="s">
        <v>1357</v>
      </c>
      <c r="H1016" s="99">
        <v>3601</v>
      </c>
      <c r="I1016" s="97">
        <v>3</v>
      </c>
      <c r="J1016" s="100">
        <f>นครพนม!F114</f>
        <v>190027.94</v>
      </c>
      <c r="K1016" s="101">
        <f>นครพนม!AP114</f>
        <v>713846.55</v>
      </c>
      <c r="L1016" s="102">
        <f>นครพนม!AQ114</f>
        <v>2815574.17</v>
      </c>
      <c r="M1016" s="102">
        <f>นครพนม!AR114</f>
        <v>2386855.4899999998</v>
      </c>
      <c r="N1016" s="98"/>
      <c r="O1016" s="98"/>
      <c r="P1016" s="98"/>
      <c r="Q1016" s="90">
        <f t="shared" si="36"/>
        <v>428718.68000000017</v>
      </c>
      <c r="R1016" s="91">
        <f t="shared" si="37"/>
        <v>781.8867453485143</v>
      </c>
    </row>
    <row r="1017" spans="1:18" ht="24.6" customHeight="1" x14ac:dyDescent="0.7">
      <c r="A1017" s="97">
        <v>9</v>
      </c>
      <c r="B1017" s="98" t="s">
        <v>44</v>
      </c>
      <c r="C1017" s="98" t="s">
        <v>553</v>
      </c>
      <c r="D1017" s="98" t="s">
        <v>107</v>
      </c>
      <c r="E1017" s="98" t="s">
        <v>554</v>
      </c>
      <c r="F1017" s="98" t="s">
        <v>166</v>
      </c>
      <c r="G1017" s="98" t="s">
        <v>1358</v>
      </c>
      <c r="H1017" s="99">
        <v>2371</v>
      </c>
      <c r="I1017" s="97">
        <v>2</v>
      </c>
      <c r="J1017" s="100">
        <f>นครพนม!F115</f>
        <v>478551.94</v>
      </c>
      <c r="K1017" s="101">
        <f>นครพนม!AP115</f>
        <v>514951.08</v>
      </c>
      <c r="L1017" s="102">
        <f>นครพนม!AQ115</f>
        <v>1788833.84</v>
      </c>
      <c r="M1017" s="102">
        <f>นครพนม!AR115</f>
        <v>1670352.9400000002</v>
      </c>
      <c r="N1017" s="98"/>
      <c r="O1017" s="98"/>
      <c r="P1017" s="98"/>
      <c r="Q1017" s="90">
        <f t="shared" si="36"/>
        <v>118480.89999999991</v>
      </c>
      <c r="R1017" s="91">
        <f t="shared" si="37"/>
        <v>754.46387178405735</v>
      </c>
    </row>
    <row r="1018" spans="1:18" ht="24.6" customHeight="1" x14ac:dyDescent="0.7">
      <c r="A1018" s="97">
        <v>10</v>
      </c>
      <c r="B1018" s="98" t="s">
        <v>44</v>
      </c>
      <c r="C1018" s="98" t="s">
        <v>553</v>
      </c>
      <c r="D1018" s="98" t="s">
        <v>107</v>
      </c>
      <c r="E1018" s="98" t="s">
        <v>554</v>
      </c>
      <c r="F1018" s="98" t="s">
        <v>166</v>
      </c>
      <c r="G1018" s="98" t="s">
        <v>1359</v>
      </c>
      <c r="H1018" s="99">
        <v>1293</v>
      </c>
      <c r="I1018" s="97">
        <v>1</v>
      </c>
      <c r="J1018" s="100">
        <f>นครพนม!F116</f>
        <v>266932.42</v>
      </c>
      <c r="K1018" s="101">
        <f>นครพนม!AP116</f>
        <v>302868.87999999995</v>
      </c>
      <c r="L1018" s="102">
        <f>นครพนม!AQ116</f>
        <v>1716237.48</v>
      </c>
      <c r="M1018" s="102">
        <f>นครพนม!AR116</f>
        <v>1695038.85</v>
      </c>
      <c r="N1018" s="98"/>
      <c r="O1018" s="98"/>
      <c r="P1018" s="98"/>
      <c r="Q1018" s="90">
        <f t="shared" si="36"/>
        <v>21198.629999999888</v>
      </c>
      <c r="R1018" s="91">
        <f t="shared" si="37"/>
        <v>1327.329837587007</v>
      </c>
    </row>
    <row r="1019" spans="1:18" ht="24.6" customHeight="1" x14ac:dyDescent="0.7">
      <c r="A1019" s="97">
        <v>11</v>
      </c>
      <c r="B1019" s="98" t="s">
        <v>44</v>
      </c>
      <c r="C1019" s="98" t="s">
        <v>553</v>
      </c>
      <c r="D1019" s="98" t="s">
        <v>107</v>
      </c>
      <c r="E1019" s="98" t="s">
        <v>554</v>
      </c>
      <c r="F1019" s="98" t="s">
        <v>166</v>
      </c>
      <c r="G1019" s="98" t="s">
        <v>1360</v>
      </c>
      <c r="H1019" s="99">
        <v>3237</v>
      </c>
      <c r="I1019" s="97">
        <v>3</v>
      </c>
      <c r="J1019" s="100">
        <f>นครพนม!F117</f>
        <v>405520</v>
      </c>
      <c r="K1019" s="101">
        <f>นครพนม!AP117</f>
        <v>449303.58</v>
      </c>
      <c r="L1019" s="102">
        <f>นครพนม!AQ117</f>
        <v>2615331.9400000004</v>
      </c>
      <c r="M1019" s="102">
        <f>นครพนม!AR117</f>
        <v>2487080.4300000002</v>
      </c>
      <c r="N1019" s="98"/>
      <c r="O1019" s="98"/>
      <c r="P1019" s="98"/>
      <c r="Q1019" s="90">
        <f t="shared" si="36"/>
        <v>128251.51000000024</v>
      </c>
      <c r="R1019" s="91">
        <f t="shared" si="37"/>
        <v>807.94931726907646</v>
      </c>
    </row>
    <row r="1020" spans="1:18" ht="24.6" customHeight="1" x14ac:dyDescent="0.7">
      <c r="A1020" s="97">
        <v>12</v>
      </c>
      <c r="B1020" s="98" t="s">
        <v>44</v>
      </c>
      <c r="C1020" s="98" t="s">
        <v>553</v>
      </c>
      <c r="D1020" s="98" t="s">
        <v>107</v>
      </c>
      <c r="E1020" s="98" t="s">
        <v>554</v>
      </c>
      <c r="F1020" s="98" t="s">
        <v>166</v>
      </c>
      <c r="G1020" s="98" t="s">
        <v>1361</v>
      </c>
      <c r="H1020" s="99">
        <v>1500</v>
      </c>
      <c r="I1020" s="97">
        <v>1</v>
      </c>
      <c r="J1020" s="100">
        <f>นครพนม!F118</f>
        <v>61249.95</v>
      </c>
      <c r="K1020" s="101">
        <f>นครพนม!AP118</f>
        <v>90785.279999999999</v>
      </c>
      <c r="L1020" s="102">
        <f>นครพนม!AQ118</f>
        <v>1849998.44</v>
      </c>
      <c r="M1020" s="102">
        <f>นครพนม!AR118</f>
        <v>1822626.2399999998</v>
      </c>
      <c r="N1020" s="98"/>
      <c r="O1020" s="98"/>
      <c r="P1020" s="98"/>
      <c r="Q1020" s="90">
        <f t="shared" si="36"/>
        <v>27372.200000000186</v>
      </c>
      <c r="R1020" s="91">
        <f t="shared" si="37"/>
        <v>1233.3322933333334</v>
      </c>
    </row>
    <row r="1021" spans="1:18" ht="24.6" customHeight="1" x14ac:dyDescent="0.7">
      <c r="A1021" s="97">
        <v>13</v>
      </c>
      <c r="B1021" s="98" t="s">
        <v>44</v>
      </c>
      <c r="C1021" s="98" t="s">
        <v>553</v>
      </c>
      <c r="D1021" s="98" t="s">
        <v>107</v>
      </c>
      <c r="E1021" s="98" t="s">
        <v>554</v>
      </c>
      <c r="F1021" s="98" t="s">
        <v>166</v>
      </c>
      <c r="G1021" s="98" t="s">
        <v>1362</v>
      </c>
      <c r="H1021" s="99">
        <v>2077</v>
      </c>
      <c r="I1021" s="97">
        <v>2</v>
      </c>
      <c r="J1021" s="100">
        <f>นครพนม!F119</f>
        <v>123083.21</v>
      </c>
      <c r="K1021" s="101">
        <f>นครพนม!AP119</f>
        <v>175154.41</v>
      </c>
      <c r="L1021" s="102">
        <f>นครพนม!AQ119</f>
        <v>1767745.76</v>
      </c>
      <c r="M1021" s="102">
        <f>นครพนม!AR119</f>
        <v>1659085.25</v>
      </c>
      <c r="N1021" s="98"/>
      <c r="O1021" s="98"/>
      <c r="P1021" s="98"/>
      <c r="Q1021" s="90">
        <f t="shared" si="36"/>
        <v>108660.51000000001</v>
      </c>
      <c r="R1021" s="91">
        <f t="shared" si="37"/>
        <v>851.1053249879634</v>
      </c>
    </row>
    <row r="1022" spans="1:18" ht="24.6" customHeight="1" x14ac:dyDescent="0.7">
      <c r="A1022" s="97">
        <v>14</v>
      </c>
      <c r="B1022" s="98" t="s">
        <v>44</v>
      </c>
      <c r="C1022" s="98" t="s">
        <v>553</v>
      </c>
      <c r="D1022" s="98" t="s">
        <v>107</v>
      </c>
      <c r="E1022" s="98" t="s">
        <v>554</v>
      </c>
      <c r="F1022" s="98" t="s">
        <v>166</v>
      </c>
      <c r="G1022" s="98" t="s">
        <v>1363</v>
      </c>
      <c r="H1022" s="99">
        <v>2981</v>
      </c>
      <c r="I1022" s="97">
        <v>2</v>
      </c>
      <c r="J1022" s="100">
        <f>นครพนม!F120</f>
        <v>347149.46</v>
      </c>
      <c r="K1022" s="101">
        <f>นครพนม!AP120</f>
        <v>382247.32000000007</v>
      </c>
      <c r="L1022" s="102">
        <f>นครพนม!AQ120</f>
        <v>1973341.81</v>
      </c>
      <c r="M1022" s="102">
        <f>นครพนม!AR120</f>
        <v>1689439.24</v>
      </c>
      <c r="N1022" s="98"/>
      <c r="O1022" s="98"/>
      <c r="P1022" s="98"/>
      <c r="Q1022" s="90">
        <f t="shared" si="36"/>
        <v>283902.57000000007</v>
      </c>
      <c r="R1022" s="91">
        <f t="shared" si="37"/>
        <v>661.97309963099633</v>
      </c>
    </row>
    <row r="1023" spans="1:18" ht="24.6" customHeight="1" x14ac:dyDescent="0.7">
      <c r="A1023" s="97">
        <v>15</v>
      </c>
      <c r="B1023" s="98" t="s">
        <v>44</v>
      </c>
      <c r="C1023" s="98" t="s">
        <v>553</v>
      </c>
      <c r="D1023" s="98" t="s">
        <v>107</v>
      </c>
      <c r="E1023" s="98" t="s">
        <v>554</v>
      </c>
      <c r="F1023" s="98" t="s">
        <v>166</v>
      </c>
      <c r="G1023" s="98" t="s">
        <v>1364</v>
      </c>
      <c r="H1023" s="99">
        <v>2573</v>
      </c>
      <c r="I1023" s="97">
        <v>2</v>
      </c>
      <c r="J1023" s="100">
        <f>นครพนม!F121</f>
        <v>287030.21000000002</v>
      </c>
      <c r="K1023" s="101">
        <f>นครพนม!AP121</f>
        <v>-8835.0800000000163</v>
      </c>
      <c r="L1023" s="102">
        <f>นครพนม!AQ121</f>
        <v>2026445.9</v>
      </c>
      <c r="M1023" s="102">
        <f>นครพนม!AR121</f>
        <v>2034640.3800000001</v>
      </c>
      <c r="N1023" s="98"/>
      <c r="O1023" s="98"/>
      <c r="P1023" s="98"/>
      <c r="Q1023" s="90">
        <f t="shared" si="36"/>
        <v>-8194.4800000002142</v>
      </c>
      <c r="R1023" s="91">
        <f t="shared" si="37"/>
        <v>787.58099494753208</v>
      </c>
    </row>
    <row r="1024" spans="1:18" ht="24.6" customHeight="1" x14ac:dyDescent="0.7">
      <c r="A1024" s="97">
        <v>16</v>
      </c>
      <c r="B1024" s="98" t="s">
        <v>44</v>
      </c>
      <c r="C1024" s="98" t="s">
        <v>553</v>
      </c>
      <c r="D1024" s="98" t="s">
        <v>107</v>
      </c>
      <c r="E1024" s="98" t="s">
        <v>554</v>
      </c>
      <c r="F1024" s="98" t="s">
        <v>166</v>
      </c>
      <c r="G1024" s="98" t="s">
        <v>1365</v>
      </c>
      <c r="H1024" s="99">
        <v>1978</v>
      </c>
      <c r="I1024" s="97">
        <v>2</v>
      </c>
      <c r="J1024" s="100">
        <f>นครพนม!F122</f>
        <v>54203.78</v>
      </c>
      <c r="K1024" s="101">
        <f>นครพนม!AP122</f>
        <v>353553.49</v>
      </c>
      <c r="L1024" s="102">
        <f>นครพนม!AQ122</f>
        <v>1156281.07</v>
      </c>
      <c r="M1024" s="102">
        <f>นครพนม!AR122</f>
        <v>1072561.06</v>
      </c>
      <c r="N1024" s="98"/>
      <c r="O1024" s="98"/>
      <c r="P1024" s="98"/>
      <c r="Q1024" s="90">
        <f t="shared" si="36"/>
        <v>83720.010000000009</v>
      </c>
      <c r="R1024" s="91">
        <f t="shared" si="37"/>
        <v>584.57081395348837</v>
      </c>
    </row>
    <row r="1025" spans="1:18" ht="24.6" customHeight="1" x14ac:dyDescent="0.7">
      <c r="A1025" s="97">
        <v>17</v>
      </c>
      <c r="B1025" s="98" t="s">
        <v>44</v>
      </c>
      <c r="C1025" s="98" t="s">
        <v>553</v>
      </c>
      <c r="D1025" s="98" t="s">
        <v>107</v>
      </c>
      <c r="E1025" s="98" t="s">
        <v>554</v>
      </c>
      <c r="F1025" s="98" t="s">
        <v>166</v>
      </c>
      <c r="G1025" s="98" t="s">
        <v>1366</v>
      </c>
      <c r="H1025" s="99">
        <v>2350</v>
      </c>
      <c r="I1025" s="97">
        <v>2</v>
      </c>
      <c r="J1025" s="100">
        <f>นครพนม!F123</f>
        <v>557853.97</v>
      </c>
      <c r="K1025" s="101">
        <f>นครพนม!AP123</f>
        <v>584534.64</v>
      </c>
      <c r="L1025" s="102">
        <f>นครพนม!AQ123</f>
        <v>2126770.9299999997</v>
      </c>
      <c r="M1025" s="102">
        <f>นครพนม!AR123</f>
        <v>1631060.41</v>
      </c>
      <c r="N1025" s="98"/>
      <c r="O1025" s="98"/>
      <c r="P1025" s="98"/>
      <c r="Q1025" s="90">
        <f t="shared" si="36"/>
        <v>495710.51999999979</v>
      </c>
      <c r="R1025" s="91">
        <f t="shared" si="37"/>
        <v>905.00890638297858</v>
      </c>
    </row>
    <row r="1026" spans="1:18" ht="24.6" customHeight="1" x14ac:dyDescent="0.7">
      <c r="A1026" s="97">
        <v>18</v>
      </c>
      <c r="B1026" s="98" t="s">
        <v>44</v>
      </c>
      <c r="C1026" s="98" t="s">
        <v>553</v>
      </c>
      <c r="D1026" s="98" t="s">
        <v>107</v>
      </c>
      <c r="E1026" s="98" t="s">
        <v>554</v>
      </c>
      <c r="F1026" s="98" t="s">
        <v>166</v>
      </c>
      <c r="G1026" s="98" t="s">
        <v>1367</v>
      </c>
      <c r="H1026" s="99">
        <v>1698</v>
      </c>
      <c r="I1026" s="97">
        <v>2</v>
      </c>
      <c r="J1026" s="100">
        <f>นครพนม!F124</f>
        <v>168677.93</v>
      </c>
      <c r="K1026" s="101">
        <f>นครพนม!AP124</f>
        <v>572108.31000000006</v>
      </c>
      <c r="L1026" s="102">
        <f>นครพนม!AQ124</f>
        <v>955839.63</v>
      </c>
      <c r="M1026" s="102">
        <f>นครพนม!AR124</f>
        <v>647558.03999999992</v>
      </c>
      <c r="N1026" s="98"/>
      <c r="O1026" s="98"/>
      <c r="P1026" s="98"/>
      <c r="Q1026" s="90">
        <f t="shared" si="36"/>
        <v>308281.59000000008</v>
      </c>
      <c r="R1026" s="91">
        <f t="shared" si="37"/>
        <v>562.92086572438166</v>
      </c>
    </row>
    <row r="1027" spans="1:18" ht="24.6" customHeight="1" x14ac:dyDescent="0.7">
      <c r="A1027" s="97">
        <v>19</v>
      </c>
      <c r="B1027" s="98" t="s">
        <v>44</v>
      </c>
      <c r="C1027" s="98" t="s">
        <v>553</v>
      </c>
      <c r="D1027" s="98" t="s">
        <v>107</v>
      </c>
      <c r="E1027" s="98" t="s">
        <v>554</v>
      </c>
      <c r="F1027" s="98" t="s">
        <v>166</v>
      </c>
      <c r="G1027" s="98" t="s">
        <v>1368</v>
      </c>
      <c r="H1027" s="99">
        <v>2110</v>
      </c>
      <c r="I1027" s="97">
        <v>2</v>
      </c>
      <c r="J1027" s="100">
        <f>นครพนม!F125</f>
        <v>181292.65</v>
      </c>
      <c r="K1027" s="101">
        <f>นครพนม!AP125</f>
        <v>218626.25</v>
      </c>
      <c r="L1027" s="102">
        <f>นครพนม!AQ125</f>
        <v>1989697.69</v>
      </c>
      <c r="M1027" s="102">
        <f>นครพนม!AR125</f>
        <v>1955744.3399999999</v>
      </c>
      <c r="N1027" s="98"/>
      <c r="O1027" s="98"/>
      <c r="P1027" s="98"/>
      <c r="Q1027" s="90">
        <f t="shared" si="36"/>
        <v>33953.350000000093</v>
      </c>
      <c r="R1027" s="91">
        <f t="shared" si="37"/>
        <v>942.9846872037914</v>
      </c>
    </row>
    <row r="1028" spans="1:18" s="109" customFormat="1" ht="24.6" customHeight="1" x14ac:dyDescent="0.7">
      <c r="A1028" s="103">
        <v>8</v>
      </c>
      <c r="B1028" s="104" t="s">
        <v>44</v>
      </c>
      <c r="C1028" s="104"/>
      <c r="D1028" s="104"/>
      <c r="E1028" s="104" t="s">
        <v>63</v>
      </c>
      <c r="F1028" s="104"/>
      <c r="G1028" s="104" t="s">
        <v>556</v>
      </c>
      <c r="H1028" s="110">
        <f>SUM(H1009:H1027)</f>
        <v>45476</v>
      </c>
      <c r="I1028" s="103"/>
      <c r="J1028" s="106">
        <f>SUM(J1009:J1027)</f>
        <v>4676625.5199999996</v>
      </c>
      <c r="K1028" s="141">
        <f>SUM(K1009:K1027)</f>
        <v>6254215.8599999994</v>
      </c>
      <c r="L1028" s="106">
        <f>SUM(L1009:L1027)</f>
        <v>34393486.439999998</v>
      </c>
      <c r="M1028" s="106">
        <f>SUM(M1009:M1027)</f>
        <v>32146526.569999993</v>
      </c>
      <c r="N1028" s="104">
        <v>18</v>
      </c>
      <c r="O1028" s="104">
        <v>18</v>
      </c>
      <c r="P1028" s="104">
        <f>N1028-O1028</f>
        <v>0</v>
      </c>
      <c r="Q1028" s="107">
        <f t="shared" si="36"/>
        <v>2246959.8700000048</v>
      </c>
      <c r="R1028" s="108">
        <f>L1028/H1028</f>
        <v>756.29972820828561</v>
      </c>
    </row>
    <row r="1029" spans="1:18" ht="24.6" customHeight="1" x14ac:dyDescent="0.7">
      <c r="A1029" s="97">
        <v>1</v>
      </c>
      <c r="B1029" s="98" t="s">
        <v>44</v>
      </c>
      <c r="C1029" s="98" t="s">
        <v>557</v>
      </c>
      <c r="D1029" s="98" t="s">
        <v>113</v>
      </c>
      <c r="E1029" s="98" t="s">
        <v>558</v>
      </c>
      <c r="F1029" s="98" t="s">
        <v>196</v>
      </c>
      <c r="G1029" s="98" t="s">
        <v>559</v>
      </c>
      <c r="H1029" s="99"/>
      <c r="I1029" s="97"/>
      <c r="J1029" s="100"/>
      <c r="K1029" s="101"/>
      <c r="L1029" s="102"/>
      <c r="M1029" s="102"/>
      <c r="N1029" s="98"/>
      <c r="O1029" s="98"/>
      <c r="P1029" s="98"/>
    </row>
    <row r="1030" spans="1:18" ht="24.6" customHeight="1" x14ac:dyDescent="0.7">
      <c r="A1030" s="97">
        <v>2</v>
      </c>
      <c r="B1030" s="98" t="s">
        <v>44</v>
      </c>
      <c r="C1030" s="98" t="s">
        <v>557</v>
      </c>
      <c r="D1030" s="98" t="s">
        <v>113</v>
      </c>
      <c r="E1030" s="98" t="s">
        <v>558</v>
      </c>
      <c r="F1030" s="98" t="s">
        <v>166</v>
      </c>
      <c r="G1030" s="98" t="s">
        <v>1369</v>
      </c>
      <c r="H1030" s="99">
        <v>3653</v>
      </c>
      <c r="I1030" s="97">
        <v>3</v>
      </c>
      <c r="J1030" s="100">
        <f>นครพนม!F126</f>
        <v>599161.06999999995</v>
      </c>
      <c r="K1030" s="101">
        <f>นครพนม!AP126</f>
        <v>806008.44</v>
      </c>
      <c r="L1030" s="102">
        <f>นครพนม!AQ126</f>
        <v>3051927.47</v>
      </c>
      <c r="M1030" s="102">
        <f>นครพนม!AR126</f>
        <v>2534431.15</v>
      </c>
      <c r="N1030" s="98"/>
      <c r="O1030" s="98"/>
      <c r="P1030" s="98"/>
      <c r="Q1030" s="90">
        <f t="shared" ref="Q1030:Q1067" si="38">L1030-M1030</f>
        <v>517496.3200000003</v>
      </c>
      <c r="R1030" s="91">
        <f t="shared" ref="R1030:R1068" si="39">L1030/H1030</f>
        <v>835.45783465644683</v>
      </c>
    </row>
    <row r="1031" spans="1:18" ht="24.6" customHeight="1" x14ac:dyDescent="0.7">
      <c r="A1031" s="97">
        <v>3</v>
      </c>
      <c r="B1031" s="98" t="s">
        <v>44</v>
      </c>
      <c r="C1031" s="98" t="s">
        <v>557</v>
      </c>
      <c r="D1031" s="98" t="s">
        <v>113</v>
      </c>
      <c r="E1031" s="98" t="s">
        <v>558</v>
      </c>
      <c r="F1031" s="98" t="s">
        <v>166</v>
      </c>
      <c r="G1031" s="98" t="s">
        <v>1370</v>
      </c>
      <c r="H1031" s="99">
        <v>1433</v>
      </c>
      <c r="I1031" s="97">
        <v>1</v>
      </c>
      <c r="J1031" s="100">
        <f>นครพนม!F127</f>
        <v>323618.23</v>
      </c>
      <c r="K1031" s="101">
        <f>นครพนม!AP127</f>
        <v>374534.51999999996</v>
      </c>
      <c r="L1031" s="102">
        <f>นครพนม!AQ127</f>
        <v>2005638.6099999999</v>
      </c>
      <c r="M1031" s="102">
        <f>นครพนม!AR127</f>
        <v>1801556.6600000001</v>
      </c>
      <c r="N1031" s="98"/>
      <c r="O1031" s="98"/>
      <c r="P1031" s="98"/>
      <c r="Q1031" s="90">
        <f t="shared" si="38"/>
        <v>204081.94999999972</v>
      </c>
      <c r="R1031" s="91">
        <f t="shared" si="39"/>
        <v>1399.6082414515004</v>
      </c>
    </row>
    <row r="1032" spans="1:18" ht="24.6" customHeight="1" x14ac:dyDescent="0.7">
      <c r="A1032" s="97">
        <v>4</v>
      </c>
      <c r="B1032" s="98" t="s">
        <v>44</v>
      </c>
      <c r="C1032" s="98" t="s">
        <v>557</v>
      </c>
      <c r="D1032" s="98" t="s">
        <v>113</v>
      </c>
      <c r="E1032" s="98" t="s">
        <v>558</v>
      </c>
      <c r="F1032" s="98" t="s">
        <v>166</v>
      </c>
      <c r="G1032" s="98" t="s">
        <v>1371</v>
      </c>
      <c r="H1032" s="99">
        <v>2145</v>
      </c>
      <c r="I1032" s="97">
        <v>2</v>
      </c>
      <c r="J1032" s="100">
        <f>นครพนม!F128</f>
        <v>644006.78</v>
      </c>
      <c r="K1032" s="101">
        <f>นครพนม!AP128</f>
        <v>941654.35000000009</v>
      </c>
      <c r="L1032" s="102">
        <f>นครพนม!AQ128</f>
        <v>2826176.77</v>
      </c>
      <c r="M1032" s="102">
        <f>นครพนม!AR128</f>
        <v>2507932.9900000002</v>
      </c>
      <c r="N1032" s="98"/>
      <c r="O1032" s="98"/>
      <c r="P1032" s="98"/>
      <c r="Q1032" s="90">
        <f t="shared" si="38"/>
        <v>318243.7799999998</v>
      </c>
      <c r="R1032" s="91">
        <f t="shared" si="39"/>
        <v>1317.5649277389277</v>
      </c>
    </row>
    <row r="1033" spans="1:18" ht="24.6" customHeight="1" x14ac:dyDescent="0.7">
      <c r="A1033" s="97">
        <v>5</v>
      </c>
      <c r="B1033" s="98" t="s">
        <v>44</v>
      </c>
      <c r="C1033" s="98" t="s">
        <v>557</v>
      </c>
      <c r="D1033" s="98" t="s">
        <v>113</v>
      </c>
      <c r="E1033" s="98" t="s">
        <v>558</v>
      </c>
      <c r="F1033" s="98" t="s">
        <v>166</v>
      </c>
      <c r="G1033" s="98" t="s">
        <v>1372</v>
      </c>
      <c r="H1033" s="99">
        <v>2238</v>
      </c>
      <c r="I1033" s="97">
        <v>2</v>
      </c>
      <c r="J1033" s="100">
        <f>นครพนม!F129</f>
        <v>283890.51</v>
      </c>
      <c r="K1033" s="101">
        <f>นครพนม!AP129</f>
        <v>332227.63</v>
      </c>
      <c r="L1033" s="102">
        <f>นครพนม!AQ129</f>
        <v>2097569.65</v>
      </c>
      <c r="M1033" s="102">
        <f>นครพนม!AR129</f>
        <v>1861186.1</v>
      </c>
      <c r="N1033" s="98"/>
      <c r="O1033" s="98"/>
      <c r="P1033" s="98"/>
      <c r="Q1033" s="90">
        <f t="shared" si="38"/>
        <v>236383.54999999981</v>
      </c>
      <c r="R1033" s="91">
        <f t="shared" si="39"/>
        <v>937.25185433422689</v>
      </c>
    </row>
    <row r="1034" spans="1:18" ht="24.6" customHeight="1" x14ac:dyDescent="0.7">
      <c r="A1034" s="97">
        <v>6</v>
      </c>
      <c r="B1034" s="98" t="s">
        <v>44</v>
      </c>
      <c r="C1034" s="98" t="s">
        <v>557</v>
      </c>
      <c r="D1034" s="98" t="s">
        <v>113</v>
      </c>
      <c r="E1034" s="98" t="s">
        <v>558</v>
      </c>
      <c r="F1034" s="98" t="s">
        <v>166</v>
      </c>
      <c r="G1034" s="98" t="s">
        <v>1373</v>
      </c>
      <c r="H1034" s="99">
        <v>2480</v>
      </c>
      <c r="I1034" s="97">
        <v>2</v>
      </c>
      <c r="J1034" s="100">
        <f>นครพนม!F130</f>
        <v>258842.06</v>
      </c>
      <c r="K1034" s="101">
        <f>นครพนม!AP130</f>
        <v>312606.44</v>
      </c>
      <c r="L1034" s="102">
        <f>นครพนม!AQ130</f>
        <v>817708.98999999987</v>
      </c>
      <c r="M1034" s="102">
        <f>นครพนม!AR130</f>
        <v>752882.55999999994</v>
      </c>
      <c r="N1034" s="98"/>
      <c r="O1034" s="98"/>
      <c r="P1034" s="98"/>
      <c r="Q1034" s="90">
        <f t="shared" si="38"/>
        <v>64826.429999999935</v>
      </c>
      <c r="R1034" s="91">
        <f t="shared" si="39"/>
        <v>329.72136693548384</v>
      </c>
    </row>
    <row r="1035" spans="1:18" ht="24.6" customHeight="1" x14ac:dyDescent="0.7">
      <c r="A1035" s="97">
        <v>7</v>
      </c>
      <c r="B1035" s="98" t="s">
        <v>44</v>
      </c>
      <c r="C1035" s="98" t="s">
        <v>557</v>
      </c>
      <c r="D1035" s="98" t="s">
        <v>113</v>
      </c>
      <c r="E1035" s="98" t="s">
        <v>558</v>
      </c>
      <c r="F1035" s="98" t="s">
        <v>166</v>
      </c>
      <c r="G1035" s="98" t="s">
        <v>1374</v>
      </c>
      <c r="H1035" s="99">
        <v>3442</v>
      </c>
      <c r="I1035" s="97">
        <v>3</v>
      </c>
      <c r="J1035" s="100">
        <f>นครพนม!F131</f>
        <v>596856.47</v>
      </c>
      <c r="K1035" s="101">
        <f>นครพนม!AP131</f>
        <v>708150.2</v>
      </c>
      <c r="L1035" s="102">
        <f>นครพนม!AQ131</f>
        <v>2881497.92</v>
      </c>
      <c r="M1035" s="102">
        <f>นครพนม!AR131</f>
        <v>2427965.9299999997</v>
      </c>
      <c r="N1035" s="98"/>
      <c r="O1035" s="98"/>
      <c r="P1035" s="98"/>
      <c r="Q1035" s="90">
        <f t="shared" si="38"/>
        <v>453531.99000000022</v>
      </c>
      <c r="R1035" s="91">
        <f t="shared" si="39"/>
        <v>837.15802440441598</v>
      </c>
    </row>
    <row r="1036" spans="1:18" ht="24.6" customHeight="1" x14ac:dyDescent="0.7">
      <c r="A1036" s="97">
        <v>8</v>
      </c>
      <c r="B1036" s="98" t="s">
        <v>44</v>
      </c>
      <c r="C1036" s="98" t="s">
        <v>557</v>
      </c>
      <c r="D1036" s="98" t="s">
        <v>113</v>
      </c>
      <c r="E1036" s="98" t="s">
        <v>558</v>
      </c>
      <c r="F1036" s="98" t="s">
        <v>166</v>
      </c>
      <c r="G1036" s="98" t="s">
        <v>1375</v>
      </c>
      <c r="H1036" s="99">
        <v>3463</v>
      </c>
      <c r="I1036" s="97">
        <v>3</v>
      </c>
      <c r="J1036" s="100">
        <f>นครพนม!F132</f>
        <v>454530.13</v>
      </c>
      <c r="K1036" s="101">
        <f>นครพนม!AP132</f>
        <v>456994.52</v>
      </c>
      <c r="L1036" s="102">
        <f>นครพนม!AQ132</f>
        <v>2804741.01</v>
      </c>
      <c r="M1036" s="102">
        <f>นครพนม!AR132</f>
        <v>2877029.08</v>
      </c>
      <c r="N1036" s="98"/>
      <c r="O1036" s="98"/>
      <c r="P1036" s="98"/>
      <c r="Q1036" s="90">
        <f t="shared" si="38"/>
        <v>-72288.070000000298</v>
      </c>
      <c r="R1036" s="91">
        <f t="shared" si="39"/>
        <v>809.91654923476744</v>
      </c>
    </row>
    <row r="1037" spans="1:18" ht="24.6" customHeight="1" x14ac:dyDescent="0.7">
      <c r="A1037" s="97">
        <v>9</v>
      </c>
      <c r="B1037" s="98" t="s">
        <v>44</v>
      </c>
      <c r="C1037" s="98" t="s">
        <v>557</v>
      </c>
      <c r="D1037" s="98" t="s">
        <v>113</v>
      </c>
      <c r="E1037" s="98" t="s">
        <v>558</v>
      </c>
      <c r="F1037" s="98" t="s">
        <v>166</v>
      </c>
      <c r="G1037" s="98" t="s">
        <v>1376</v>
      </c>
      <c r="H1037" s="99">
        <v>3634</v>
      </c>
      <c r="I1037" s="97">
        <v>3</v>
      </c>
      <c r="J1037" s="100">
        <f>นครพนม!F133</f>
        <v>343038.28</v>
      </c>
      <c r="K1037" s="101">
        <f>นครพนม!AP133</f>
        <v>393271.81000000006</v>
      </c>
      <c r="L1037" s="102">
        <f>นครพนม!AQ133</f>
        <v>2450204.91</v>
      </c>
      <c r="M1037" s="102">
        <f>นครพนม!AR133</f>
        <v>2635733.6999999997</v>
      </c>
      <c r="N1037" s="98"/>
      <c r="O1037" s="98"/>
      <c r="P1037" s="98"/>
      <c r="Q1037" s="90">
        <f t="shared" si="38"/>
        <v>-185528.78999999957</v>
      </c>
      <c r="R1037" s="91">
        <f t="shared" si="39"/>
        <v>674.24460924600999</v>
      </c>
    </row>
    <row r="1038" spans="1:18" ht="24.6" customHeight="1" x14ac:dyDescent="0.7">
      <c r="A1038" s="97">
        <v>10</v>
      </c>
      <c r="B1038" s="98" t="s">
        <v>44</v>
      </c>
      <c r="C1038" s="98" t="s">
        <v>557</v>
      </c>
      <c r="D1038" s="98" t="s">
        <v>113</v>
      </c>
      <c r="E1038" s="98" t="s">
        <v>558</v>
      </c>
      <c r="F1038" s="98" t="s">
        <v>166</v>
      </c>
      <c r="G1038" s="98" t="s">
        <v>1377</v>
      </c>
      <c r="H1038" s="99">
        <v>4283</v>
      </c>
      <c r="I1038" s="97">
        <v>3</v>
      </c>
      <c r="J1038" s="100">
        <f>นครพนม!F134</f>
        <v>277671.78999999998</v>
      </c>
      <c r="K1038" s="101">
        <f>นครพนม!AP134</f>
        <v>347952.88</v>
      </c>
      <c r="L1038" s="102">
        <f>นครพนม!AQ134</f>
        <v>2534228.23</v>
      </c>
      <c r="M1038" s="102">
        <f>นครพนม!AR134</f>
        <v>2554907.33</v>
      </c>
      <c r="N1038" s="98"/>
      <c r="O1038" s="98"/>
      <c r="P1038" s="98"/>
      <c r="Q1038" s="90">
        <f t="shared" si="38"/>
        <v>-20679.100000000093</v>
      </c>
      <c r="R1038" s="91">
        <f t="shared" si="39"/>
        <v>591.69466028484703</v>
      </c>
    </row>
    <row r="1039" spans="1:18" s="109" customFormat="1" ht="24.6" customHeight="1" x14ac:dyDescent="0.7">
      <c r="A1039" s="103">
        <v>9</v>
      </c>
      <c r="B1039" s="104" t="s">
        <v>44</v>
      </c>
      <c r="C1039" s="104"/>
      <c r="D1039" s="104"/>
      <c r="E1039" s="104" t="s">
        <v>63</v>
      </c>
      <c r="F1039" s="104"/>
      <c r="G1039" s="104" t="s">
        <v>560</v>
      </c>
      <c r="H1039" s="110">
        <f>SUM(H1029:H1038)</f>
        <v>26771</v>
      </c>
      <c r="I1039" s="103"/>
      <c r="J1039" s="106">
        <f>SUM(J1029:J1038)</f>
        <v>3781615.3200000003</v>
      </c>
      <c r="K1039" s="106">
        <f>SUM(K1029:K1038)</f>
        <v>4673400.79</v>
      </c>
      <c r="L1039" s="106">
        <f>SUM(L1029:L1038)</f>
        <v>21469693.559999999</v>
      </c>
      <c r="M1039" s="106">
        <f>SUM(M1029:M1038)</f>
        <v>19953625.5</v>
      </c>
      <c r="N1039" s="104">
        <v>9</v>
      </c>
      <c r="O1039" s="104">
        <v>9</v>
      </c>
      <c r="P1039" s="104">
        <f>N1039-O1039</f>
        <v>0</v>
      </c>
      <c r="Q1039" s="107">
        <f t="shared" si="38"/>
        <v>1516068.0599999987</v>
      </c>
      <c r="R1039" s="108">
        <f>L1039/H1039</f>
        <v>801.9757782675282</v>
      </c>
    </row>
    <row r="1040" spans="1:18" ht="24.6" customHeight="1" x14ac:dyDescent="0.7">
      <c r="A1040" s="97">
        <v>1</v>
      </c>
      <c r="B1040" s="98" t="s">
        <v>44</v>
      </c>
      <c r="C1040" s="98" t="s">
        <v>561</v>
      </c>
      <c r="D1040" s="98" t="s">
        <v>118</v>
      </c>
      <c r="E1040" s="98" t="s">
        <v>562</v>
      </c>
      <c r="F1040" s="98" t="s">
        <v>196</v>
      </c>
      <c r="G1040" s="98" t="s">
        <v>563</v>
      </c>
      <c r="H1040" s="99"/>
      <c r="I1040" s="97"/>
      <c r="J1040" s="100"/>
      <c r="K1040" s="101"/>
      <c r="L1040" s="102"/>
      <c r="M1040" s="102"/>
      <c r="N1040" s="98"/>
      <c r="O1040" s="98"/>
      <c r="P1040" s="98"/>
    </row>
    <row r="1041" spans="1:18" ht="24.6" customHeight="1" x14ac:dyDescent="0.7">
      <c r="A1041" s="97">
        <v>2</v>
      </c>
      <c r="B1041" s="98" t="s">
        <v>44</v>
      </c>
      <c r="C1041" s="98" t="s">
        <v>561</v>
      </c>
      <c r="D1041" s="98" t="s">
        <v>118</v>
      </c>
      <c r="E1041" s="98" t="s">
        <v>562</v>
      </c>
      <c r="F1041" s="98" t="s">
        <v>166</v>
      </c>
      <c r="G1041" s="98" t="s">
        <v>1378</v>
      </c>
      <c r="H1041" s="99">
        <v>2029</v>
      </c>
      <c r="I1041" s="97">
        <v>2</v>
      </c>
      <c r="J1041" s="100">
        <f>นครพนม!F135</f>
        <v>924705.61</v>
      </c>
      <c r="K1041" s="101">
        <f>นครพนม!AP135</f>
        <v>1091860.82</v>
      </c>
      <c r="L1041" s="102">
        <f>นครพนม!AQ135</f>
        <v>2690334.77</v>
      </c>
      <c r="M1041" s="102">
        <f>นครพนม!AR135</f>
        <v>1873946.2499999998</v>
      </c>
      <c r="N1041" s="98"/>
      <c r="O1041" s="98"/>
      <c r="P1041" s="98"/>
      <c r="R1041" s="91">
        <f t="shared" si="39"/>
        <v>1325.9412370625923</v>
      </c>
    </row>
    <row r="1042" spans="1:18" ht="24.6" customHeight="1" x14ac:dyDescent="0.7">
      <c r="A1042" s="97">
        <v>3</v>
      </c>
      <c r="B1042" s="98" t="s">
        <v>44</v>
      </c>
      <c r="C1042" s="98" t="s">
        <v>561</v>
      </c>
      <c r="D1042" s="98" t="s">
        <v>118</v>
      </c>
      <c r="E1042" s="98" t="s">
        <v>562</v>
      </c>
      <c r="F1042" s="98" t="s">
        <v>166</v>
      </c>
      <c r="G1042" s="98" t="s">
        <v>1379</v>
      </c>
      <c r="H1042" s="99">
        <v>3205</v>
      </c>
      <c r="I1042" s="97">
        <v>3</v>
      </c>
      <c r="J1042" s="100">
        <f>นครพนม!F136</f>
        <v>721225.25</v>
      </c>
      <c r="K1042" s="101">
        <f>นครพนม!AP136</f>
        <v>1533863.8</v>
      </c>
      <c r="L1042" s="102">
        <f>นครพนม!AQ136</f>
        <v>2339499.41</v>
      </c>
      <c r="M1042" s="102">
        <f>นครพนม!AR136</f>
        <v>1629425.0799999998</v>
      </c>
      <c r="N1042" s="98"/>
      <c r="O1042" s="98"/>
      <c r="P1042" s="98"/>
      <c r="Q1042" s="90">
        <f t="shared" si="38"/>
        <v>710074.33000000031</v>
      </c>
      <c r="R1042" s="91">
        <f t="shared" si="39"/>
        <v>729.9530140405617</v>
      </c>
    </row>
    <row r="1043" spans="1:18" ht="24.6" customHeight="1" x14ac:dyDescent="0.7">
      <c r="A1043" s="97">
        <v>4</v>
      </c>
      <c r="B1043" s="98" t="s">
        <v>44</v>
      </c>
      <c r="C1043" s="98" t="s">
        <v>561</v>
      </c>
      <c r="D1043" s="98" t="s">
        <v>118</v>
      </c>
      <c r="E1043" s="98" t="s">
        <v>562</v>
      </c>
      <c r="F1043" s="98" t="s">
        <v>166</v>
      </c>
      <c r="G1043" s="98" t="s">
        <v>1380</v>
      </c>
      <c r="H1043" s="99">
        <v>1268</v>
      </c>
      <c r="I1043" s="97">
        <v>1</v>
      </c>
      <c r="J1043" s="100">
        <f>นครพนม!F137</f>
        <v>469426</v>
      </c>
      <c r="K1043" s="101">
        <f>นครพนม!AP137</f>
        <v>738442.4</v>
      </c>
      <c r="L1043" s="102">
        <f>นครพนม!AQ137</f>
        <v>818803.92999999993</v>
      </c>
      <c r="M1043" s="102">
        <f>นครพนม!AR137</f>
        <v>475263.08</v>
      </c>
      <c r="N1043" s="98"/>
      <c r="O1043" s="98"/>
      <c r="P1043" s="98"/>
      <c r="Q1043" s="90">
        <f t="shared" si="38"/>
        <v>343540.84999999992</v>
      </c>
      <c r="R1043" s="91">
        <f t="shared" si="39"/>
        <v>645.74442429022076</v>
      </c>
    </row>
    <row r="1044" spans="1:18" ht="24.6" customHeight="1" x14ac:dyDescent="0.7">
      <c r="A1044" s="97">
        <v>5</v>
      </c>
      <c r="B1044" s="98" t="s">
        <v>44</v>
      </c>
      <c r="C1044" s="98" t="s">
        <v>561</v>
      </c>
      <c r="D1044" s="98" t="s">
        <v>118</v>
      </c>
      <c r="E1044" s="98" t="s">
        <v>562</v>
      </c>
      <c r="F1044" s="98" t="s">
        <v>166</v>
      </c>
      <c r="G1044" s="98" t="s">
        <v>1381</v>
      </c>
      <c r="H1044" s="99">
        <v>2239</v>
      </c>
      <c r="I1044" s="97">
        <v>2</v>
      </c>
      <c r="J1044" s="100">
        <f>นครพนม!F138</f>
        <v>277601.32</v>
      </c>
      <c r="K1044" s="101">
        <f>นครพนม!AP138</f>
        <v>879086.3600000001</v>
      </c>
      <c r="L1044" s="102">
        <f>นครพนม!AQ138</f>
        <v>906333.99</v>
      </c>
      <c r="M1044" s="102">
        <f>นครพนม!AR138</f>
        <v>506078.05</v>
      </c>
      <c r="N1044" s="98"/>
      <c r="O1044" s="98"/>
      <c r="P1044" s="98"/>
      <c r="Q1044" s="90">
        <f t="shared" si="38"/>
        <v>400255.94</v>
      </c>
      <c r="R1044" s="91">
        <f t="shared" si="39"/>
        <v>404.7941000446628</v>
      </c>
    </row>
    <row r="1045" spans="1:18" ht="24.6" customHeight="1" x14ac:dyDescent="0.7">
      <c r="A1045" s="97">
        <v>6</v>
      </c>
      <c r="B1045" s="98" t="s">
        <v>44</v>
      </c>
      <c r="C1045" s="98" t="s">
        <v>561</v>
      </c>
      <c r="D1045" s="98" t="s">
        <v>118</v>
      </c>
      <c r="E1045" s="98" t="s">
        <v>562</v>
      </c>
      <c r="F1045" s="98" t="s">
        <v>166</v>
      </c>
      <c r="G1045" s="98" t="s">
        <v>1382</v>
      </c>
      <c r="H1045" s="99">
        <v>4836</v>
      </c>
      <c r="I1045" s="97">
        <v>4</v>
      </c>
      <c r="J1045" s="100">
        <f>นครพนม!F139</f>
        <v>693970.38</v>
      </c>
      <c r="K1045" s="101">
        <f>นครพนม!AP139</f>
        <v>1187161.78</v>
      </c>
      <c r="L1045" s="102">
        <f>นครพนม!AQ139</f>
        <v>2971428.76</v>
      </c>
      <c r="M1045" s="102">
        <f>นครพนม!AR139</f>
        <v>2363040.58</v>
      </c>
      <c r="N1045" s="98"/>
      <c r="O1045" s="98"/>
      <c r="P1045" s="98"/>
      <c r="Q1045" s="90">
        <f t="shared" si="38"/>
        <v>608388.1799999997</v>
      </c>
      <c r="R1045" s="91">
        <f t="shared" si="39"/>
        <v>614.43936311000823</v>
      </c>
    </row>
    <row r="1046" spans="1:18" ht="24.6" customHeight="1" x14ac:dyDescent="0.7">
      <c r="A1046" s="97">
        <v>7</v>
      </c>
      <c r="B1046" s="98" t="s">
        <v>44</v>
      </c>
      <c r="C1046" s="98" t="s">
        <v>561</v>
      </c>
      <c r="D1046" s="98" t="s">
        <v>118</v>
      </c>
      <c r="E1046" s="98" t="s">
        <v>562</v>
      </c>
      <c r="F1046" s="98" t="s">
        <v>166</v>
      </c>
      <c r="G1046" s="98" t="s">
        <v>1383</v>
      </c>
      <c r="H1046" s="99">
        <v>4185</v>
      </c>
      <c r="I1046" s="97">
        <v>3</v>
      </c>
      <c r="J1046" s="100">
        <f>นครพนม!F140</f>
        <v>403807.72</v>
      </c>
      <c r="K1046" s="101">
        <f>นครพนม!AP140</f>
        <v>998210.74</v>
      </c>
      <c r="L1046" s="102">
        <f>นครพนม!AQ140</f>
        <v>1249544.5900000001</v>
      </c>
      <c r="M1046" s="102">
        <f>นครพนม!AR140</f>
        <v>700862.57000000007</v>
      </c>
      <c r="N1046" s="98"/>
      <c r="O1046" s="98"/>
      <c r="P1046" s="98"/>
      <c r="Q1046" s="90">
        <f t="shared" si="38"/>
        <v>548682.02</v>
      </c>
      <c r="R1046" s="91">
        <f t="shared" si="39"/>
        <v>298.57696296296297</v>
      </c>
    </row>
    <row r="1047" spans="1:18" ht="24.6" customHeight="1" x14ac:dyDescent="0.7">
      <c r="A1047" s="97">
        <v>8</v>
      </c>
      <c r="B1047" s="98" t="s">
        <v>44</v>
      </c>
      <c r="C1047" s="98" t="s">
        <v>561</v>
      </c>
      <c r="D1047" s="98" t="s">
        <v>118</v>
      </c>
      <c r="E1047" s="98" t="s">
        <v>562</v>
      </c>
      <c r="F1047" s="98" t="s">
        <v>166</v>
      </c>
      <c r="G1047" s="98" t="s">
        <v>1384</v>
      </c>
      <c r="H1047" s="99">
        <v>4152</v>
      </c>
      <c r="I1047" s="97">
        <v>3</v>
      </c>
      <c r="J1047" s="100">
        <f>นครพนม!F141</f>
        <v>869317.08</v>
      </c>
      <c r="K1047" s="101">
        <f>นครพนม!AP141</f>
        <v>1773791.67</v>
      </c>
      <c r="L1047" s="102">
        <f>นครพนม!AQ141</f>
        <v>2524234.4299999997</v>
      </c>
      <c r="M1047" s="102">
        <f>นครพนม!AR141</f>
        <v>1772391.38</v>
      </c>
      <c r="N1047" s="98"/>
      <c r="O1047" s="98"/>
      <c r="P1047" s="98"/>
      <c r="Q1047" s="90">
        <f t="shared" si="38"/>
        <v>751843.04999999981</v>
      </c>
      <c r="R1047" s="91">
        <f t="shared" si="39"/>
        <v>607.95626926782268</v>
      </c>
    </row>
    <row r="1048" spans="1:18" ht="24.6" customHeight="1" x14ac:dyDescent="0.7">
      <c r="A1048" s="97">
        <v>9</v>
      </c>
      <c r="B1048" s="98" t="s">
        <v>44</v>
      </c>
      <c r="C1048" s="98" t="s">
        <v>561</v>
      </c>
      <c r="D1048" s="98" t="s">
        <v>118</v>
      </c>
      <c r="E1048" s="98" t="s">
        <v>562</v>
      </c>
      <c r="F1048" s="98" t="s">
        <v>166</v>
      </c>
      <c r="G1048" s="98" t="s">
        <v>1385</v>
      </c>
      <c r="H1048" s="99">
        <v>2523</v>
      </c>
      <c r="I1048" s="97">
        <v>2</v>
      </c>
      <c r="J1048" s="100">
        <f>นครพนม!F142</f>
        <v>894721.82</v>
      </c>
      <c r="K1048" s="100">
        <f>นครพนม!AP142</f>
        <v>944149.27999999991</v>
      </c>
      <c r="L1048" s="102">
        <f>นครพนม!AQ142</f>
        <v>3448722.85</v>
      </c>
      <c r="M1048" s="102">
        <f>นครพนม!AR142</f>
        <v>2557371.8000000003</v>
      </c>
      <c r="N1048" s="98"/>
      <c r="O1048" s="98"/>
      <c r="P1048" s="98"/>
      <c r="Q1048" s="90">
        <f t="shared" si="38"/>
        <v>891351.04999999981</v>
      </c>
      <c r="R1048" s="91">
        <f t="shared" si="39"/>
        <v>1366.9135354736425</v>
      </c>
    </row>
    <row r="1049" spans="1:18" ht="24.6" customHeight="1" x14ac:dyDescent="0.7">
      <c r="A1049" s="97">
        <v>10</v>
      </c>
      <c r="B1049" s="98" t="s">
        <v>44</v>
      </c>
      <c r="C1049" s="98" t="s">
        <v>561</v>
      </c>
      <c r="D1049" s="98" t="s">
        <v>118</v>
      </c>
      <c r="E1049" s="98" t="s">
        <v>562</v>
      </c>
      <c r="F1049" s="98" t="s">
        <v>166</v>
      </c>
      <c r="G1049" s="98" t="s">
        <v>1386</v>
      </c>
      <c r="H1049" s="99">
        <v>3309</v>
      </c>
      <c r="I1049" s="97">
        <v>3</v>
      </c>
      <c r="J1049" s="100">
        <f>นครพนม!F143</f>
        <v>874447.97</v>
      </c>
      <c r="K1049" s="100">
        <f>นครพนม!AP143</f>
        <v>892587.65999999992</v>
      </c>
      <c r="L1049" s="102">
        <f>นครพนม!AQ143</f>
        <v>2747947.33</v>
      </c>
      <c r="M1049" s="102">
        <f>นครพนม!AR143</f>
        <v>2295598.96</v>
      </c>
      <c r="N1049" s="98"/>
      <c r="O1049" s="98"/>
      <c r="P1049" s="98"/>
      <c r="Q1049" s="90">
        <f t="shared" si="38"/>
        <v>452348.37000000011</v>
      </c>
      <c r="R1049" s="91">
        <f t="shared" si="39"/>
        <v>830.4464581444546</v>
      </c>
    </row>
    <row r="1050" spans="1:18" ht="24.6" customHeight="1" x14ac:dyDescent="0.7">
      <c r="A1050" s="97">
        <v>11</v>
      </c>
      <c r="B1050" s="98" t="s">
        <v>44</v>
      </c>
      <c r="C1050" s="98" t="s">
        <v>561</v>
      </c>
      <c r="D1050" s="98" t="s">
        <v>118</v>
      </c>
      <c r="E1050" s="98" t="s">
        <v>562</v>
      </c>
      <c r="F1050" s="98" t="s">
        <v>166</v>
      </c>
      <c r="G1050" s="98" t="s">
        <v>1387</v>
      </c>
      <c r="H1050" s="99">
        <v>3484</v>
      </c>
      <c r="I1050" s="97">
        <v>3</v>
      </c>
      <c r="J1050" s="100">
        <f>นครพนม!F144</f>
        <v>734863.3</v>
      </c>
      <c r="K1050" s="101">
        <f>นครพนม!AP144</f>
        <v>915989.8600000001</v>
      </c>
      <c r="L1050" s="102">
        <f>นครพนม!AQ144</f>
        <v>1347785.79</v>
      </c>
      <c r="M1050" s="102">
        <f>นครพนม!AR144</f>
        <v>820220.66</v>
      </c>
      <c r="N1050" s="98"/>
      <c r="O1050" s="98"/>
      <c r="P1050" s="98"/>
      <c r="Q1050" s="90">
        <f t="shared" si="38"/>
        <v>527565.13</v>
      </c>
      <c r="R1050" s="91">
        <f t="shared" si="39"/>
        <v>386.85011194029852</v>
      </c>
    </row>
    <row r="1051" spans="1:18" ht="24.6" customHeight="1" x14ac:dyDescent="0.7">
      <c r="A1051" s="97">
        <v>12</v>
      </c>
      <c r="B1051" s="98" t="s">
        <v>44</v>
      </c>
      <c r="C1051" s="98" t="s">
        <v>561</v>
      </c>
      <c r="D1051" s="98" t="s">
        <v>118</v>
      </c>
      <c r="E1051" s="98" t="s">
        <v>562</v>
      </c>
      <c r="F1051" s="98" t="s">
        <v>166</v>
      </c>
      <c r="G1051" s="98" t="s">
        <v>1388</v>
      </c>
      <c r="H1051" s="99">
        <v>3542</v>
      </c>
      <c r="I1051" s="97">
        <v>3</v>
      </c>
      <c r="J1051" s="100">
        <f>นครพนม!F145</f>
        <v>1376752.87</v>
      </c>
      <c r="K1051" s="101">
        <f>นครพนม!AP145</f>
        <v>1673431.3800000001</v>
      </c>
      <c r="L1051" s="102">
        <f>นครพนม!AQ145</f>
        <v>2595251.4000000004</v>
      </c>
      <c r="M1051" s="102">
        <f>นครพนม!AR145</f>
        <v>1510399.1900000002</v>
      </c>
      <c r="N1051" s="98"/>
      <c r="O1051" s="98"/>
      <c r="P1051" s="98"/>
      <c r="Q1051" s="90">
        <f t="shared" si="38"/>
        <v>1084852.2100000002</v>
      </c>
      <c r="R1051" s="91">
        <f t="shared" si="39"/>
        <v>732.70790513834004</v>
      </c>
    </row>
    <row r="1052" spans="1:18" s="109" customFormat="1" ht="24.6" customHeight="1" x14ac:dyDescent="0.7">
      <c r="A1052" s="103">
        <v>10</v>
      </c>
      <c r="B1052" s="104" t="s">
        <v>44</v>
      </c>
      <c r="C1052" s="104"/>
      <c r="D1052" s="104"/>
      <c r="E1052" s="104" t="s">
        <v>63</v>
      </c>
      <c r="F1052" s="104"/>
      <c r="G1052" s="104" t="s">
        <v>564</v>
      </c>
      <c r="H1052" s="110">
        <f>SUM(H1040:H1051)</f>
        <v>34772</v>
      </c>
      <c r="I1052" s="103"/>
      <c r="J1052" s="106">
        <f>SUM(J1040:J1051)</f>
        <v>8240839.3199999994</v>
      </c>
      <c r="K1052" s="141">
        <f>SUM(K1040:K1051)</f>
        <v>12628575.75</v>
      </c>
      <c r="L1052" s="106">
        <f>SUM(L1040:L1051)</f>
        <v>23639887.25</v>
      </c>
      <c r="M1052" s="106">
        <f>SUM(M1040:M1051)</f>
        <v>16504597.6</v>
      </c>
      <c r="N1052" s="104">
        <v>11</v>
      </c>
      <c r="O1052" s="104">
        <v>11</v>
      </c>
      <c r="P1052" s="104">
        <f>N1052-O1052</f>
        <v>0</v>
      </c>
      <c r="Q1052" s="107">
        <f t="shared" si="38"/>
        <v>7135289.6500000004</v>
      </c>
      <c r="R1052" s="108">
        <f>L1052/H1052</f>
        <v>679.85411394225241</v>
      </c>
    </row>
    <row r="1053" spans="1:18" ht="24.6" customHeight="1" x14ac:dyDescent="0.7">
      <c r="A1053" s="97">
        <v>1</v>
      </c>
      <c r="B1053" s="98" t="s">
        <v>44</v>
      </c>
      <c r="C1053" s="98" t="s">
        <v>565</v>
      </c>
      <c r="D1053" s="98" t="s">
        <v>86</v>
      </c>
      <c r="E1053" s="98" t="s">
        <v>566</v>
      </c>
      <c r="F1053" s="98" t="s">
        <v>196</v>
      </c>
      <c r="G1053" s="98" t="s">
        <v>567</v>
      </c>
      <c r="H1053" s="99"/>
      <c r="I1053" s="97"/>
      <c r="J1053" s="100"/>
      <c r="K1053" s="101"/>
      <c r="L1053" s="102"/>
      <c r="M1053" s="102"/>
      <c r="N1053" s="98"/>
      <c r="O1053" s="98"/>
      <c r="P1053" s="98"/>
    </row>
    <row r="1054" spans="1:18" ht="24.6" customHeight="1" x14ac:dyDescent="0.7">
      <c r="A1054" s="97">
        <v>2</v>
      </c>
      <c r="B1054" s="98" t="s">
        <v>44</v>
      </c>
      <c r="C1054" s="98" t="s">
        <v>565</v>
      </c>
      <c r="D1054" s="98" t="s">
        <v>86</v>
      </c>
      <c r="E1054" s="98" t="s">
        <v>566</v>
      </c>
      <c r="F1054" s="98" t="s">
        <v>166</v>
      </c>
      <c r="G1054" s="98" t="s">
        <v>1389</v>
      </c>
      <c r="H1054" s="99">
        <v>2245</v>
      </c>
      <c r="I1054" s="97">
        <v>2</v>
      </c>
      <c r="J1054" s="100">
        <f>นครพนม!F146</f>
        <v>556038.39</v>
      </c>
      <c r="K1054" s="101">
        <f>นครพนม!AP146</f>
        <v>1523298.07</v>
      </c>
      <c r="L1054" s="102">
        <f>นครพนม!AQ146</f>
        <v>2775407.8499999996</v>
      </c>
      <c r="M1054" s="102">
        <f>นครพนม!AR146</f>
        <v>1673325.91</v>
      </c>
      <c r="N1054" s="98"/>
      <c r="O1054" s="98"/>
      <c r="P1054" s="98"/>
      <c r="Q1054" s="90">
        <f t="shared" si="38"/>
        <v>1102081.9399999997</v>
      </c>
      <c r="R1054" s="91">
        <f t="shared" si="39"/>
        <v>1236.2618485523383</v>
      </c>
    </row>
    <row r="1055" spans="1:18" ht="24.6" customHeight="1" x14ac:dyDescent="0.7">
      <c r="A1055" s="97">
        <v>3</v>
      </c>
      <c r="B1055" s="98" t="s">
        <v>44</v>
      </c>
      <c r="C1055" s="98" t="s">
        <v>565</v>
      </c>
      <c r="D1055" s="98" t="s">
        <v>86</v>
      </c>
      <c r="E1055" s="98" t="s">
        <v>566</v>
      </c>
      <c r="F1055" s="98" t="s">
        <v>166</v>
      </c>
      <c r="G1055" s="98" t="s">
        <v>1390</v>
      </c>
      <c r="H1055" s="99">
        <v>3530</v>
      </c>
      <c r="I1055" s="97">
        <v>3</v>
      </c>
      <c r="J1055" s="100">
        <f>นครพนม!F147</f>
        <v>417351.86</v>
      </c>
      <c r="K1055" s="101">
        <f>นครพนม!AP147</f>
        <v>667958.38</v>
      </c>
      <c r="L1055" s="102">
        <f>นครพนม!AQ147</f>
        <v>3448400.48</v>
      </c>
      <c r="M1055" s="102">
        <f>นครพนม!AR147</f>
        <v>2552094.92</v>
      </c>
      <c r="N1055" s="98"/>
      <c r="O1055" s="98"/>
      <c r="P1055" s="98"/>
      <c r="Q1055" s="90">
        <f t="shared" si="38"/>
        <v>896305.56</v>
      </c>
      <c r="R1055" s="91">
        <f t="shared" si="39"/>
        <v>976.88398866855528</v>
      </c>
    </row>
    <row r="1056" spans="1:18" ht="24.6" customHeight="1" x14ac:dyDescent="0.7">
      <c r="A1056" s="97">
        <v>4</v>
      </c>
      <c r="B1056" s="98" t="s">
        <v>44</v>
      </c>
      <c r="C1056" s="98" t="s">
        <v>565</v>
      </c>
      <c r="D1056" s="98" t="s">
        <v>86</v>
      </c>
      <c r="E1056" s="98" t="s">
        <v>566</v>
      </c>
      <c r="F1056" s="98" t="s">
        <v>166</v>
      </c>
      <c r="G1056" s="98" t="s">
        <v>1391</v>
      </c>
      <c r="H1056" s="99">
        <v>4925</v>
      </c>
      <c r="I1056" s="97">
        <v>4</v>
      </c>
      <c r="J1056" s="100">
        <f>นครพนม!F148</f>
        <v>347077.39</v>
      </c>
      <c r="K1056" s="101">
        <f>นครพนม!AP148</f>
        <v>428357.66000000003</v>
      </c>
      <c r="L1056" s="102">
        <f>นครพนม!AQ148</f>
        <v>2808496.63</v>
      </c>
      <c r="M1056" s="102">
        <f>นครพนม!AR148</f>
        <v>2466972.73</v>
      </c>
      <c r="N1056" s="98"/>
      <c r="O1056" s="98"/>
      <c r="P1056" s="98"/>
      <c r="Q1056" s="90">
        <f t="shared" si="38"/>
        <v>341523.89999999991</v>
      </c>
      <c r="R1056" s="91">
        <f t="shared" si="39"/>
        <v>570.25312284263953</v>
      </c>
    </row>
    <row r="1057" spans="1:18" ht="24.6" customHeight="1" x14ac:dyDescent="0.7">
      <c r="A1057" s="97">
        <v>5</v>
      </c>
      <c r="B1057" s="98" t="s">
        <v>44</v>
      </c>
      <c r="C1057" s="98" t="s">
        <v>568</v>
      </c>
      <c r="D1057" s="98" t="s">
        <v>86</v>
      </c>
      <c r="E1057" s="98" t="s">
        <v>566</v>
      </c>
      <c r="F1057" s="98" t="s">
        <v>166</v>
      </c>
      <c r="G1057" s="98" t="s">
        <v>1392</v>
      </c>
      <c r="H1057" s="99">
        <v>2110</v>
      </c>
      <c r="I1057" s="97">
        <v>2</v>
      </c>
      <c r="J1057" s="100">
        <f>นครพนม!F149</f>
        <v>236162.44</v>
      </c>
      <c r="K1057" s="101">
        <f>นครพนม!AP149</f>
        <v>689285.72</v>
      </c>
      <c r="L1057" s="102">
        <f>นครพนม!AQ149</f>
        <v>2643352.0700000003</v>
      </c>
      <c r="M1057" s="102">
        <f>นครพนม!AR149</f>
        <v>2197927.33</v>
      </c>
      <c r="N1057" s="98"/>
      <c r="O1057" s="98"/>
      <c r="P1057" s="98"/>
      <c r="Q1057" s="90">
        <f t="shared" si="38"/>
        <v>445424.74000000022</v>
      </c>
      <c r="R1057" s="91">
        <f t="shared" si="39"/>
        <v>1252.7734928909954</v>
      </c>
    </row>
    <row r="1058" spans="1:18" ht="24.6" customHeight="1" x14ac:dyDescent="0.7">
      <c r="A1058" s="97">
        <v>6</v>
      </c>
      <c r="B1058" s="98" t="s">
        <v>44</v>
      </c>
      <c r="C1058" s="98" t="s">
        <v>569</v>
      </c>
      <c r="D1058" s="98" t="s">
        <v>86</v>
      </c>
      <c r="E1058" s="98" t="s">
        <v>566</v>
      </c>
      <c r="F1058" s="98" t="s">
        <v>166</v>
      </c>
      <c r="G1058" s="98" t="s">
        <v>1393</v>
      </c>
      <c r="H1058" s="99">
        <v>2011</v>
      </c>
      <c r="I1058" s="97">
        <v>2</v>
      </c>
      <c r="J1058" s="100">
        <f>นครพนม!F150</f>
        <v>285538.81</v>
      </c>
      <c r="K1058" s="101">
        <f>นครพนม!AP150</f>
        <v>407407.83</v>
      </c>
      <c r="L1058" s="102">
        <f>นครพนม!AQ150</f>
        <v>1770148.61</v>
      </c>
      <c r="M1058" s="102">
        <f>นครพนม!AR150</f>
        <v>1464407.33</v>
      </c>
      <c r="N1058" s="98"/>
      <c r="O1058" s="98"/>
      <c r="P1058" s="98"/>
      <c r="Q1058" s="90">
        <f>L1058-M1058</f>
        <v>305741.28000000003</v>
      </c>
      <c r="R1058" s="91">
        <f>L1058/H1058</f>
        <v>880.23302337145708</v>
      </c>
    </row>
    <row r="1059" spans="1:18" s="109" customFormat="1" ht="24.6" customHeight="1" x14ac:dyDescent="0.7">
      <c r="A1059" s="103">
        <v>11</v>
      </c>
      <c r="B1059" s="104" t="s">
        <v>44</v>
      </c>
      <c r="C1059" s="104"/>
      <c r="D1059" s="104"/>
      <c r="E1059" s="104" t="s">
        <v>63</v>
      </c>
      <c r="F1059" s="104"/>
      <c r="G1059" s="104" t="s">
        <v>570</v>
      </c>
      <c r="H1059" s="110">
        <f>SUM(H1054:H1058)</f>
        <v>14821</v>
      </c>
      <c r="I1059" s="103"/>
      <c r="J1059" s="106">
        <f>SUM(J1053:J1058)</f>
        <v>1842168.8900000001</v>
      </c>
      <c r="K1059" s="141">
        <f>SUM(K1053:K1058)</f>
        <v>3716307.66</v>
      </c>
      <c r="L1059" s="106">
        <f>SUM(L1054:L1058)</f>
        <v>13445805.640000001</v>
      </c>
      <c r="M1059" s="106">
        <f>SUM(M1054:M1058)</f>
        <v>10354728.220000001</v>
      </c>
      <c r="N1059" s="104">
        <v>5</v>
      </c>
      <c r="O1059" s="104">
        <v>5</v>
      </c>
      <c r="P1059" s="104">
        <f>N1059-O1059</f>
        <v>0</v>
      </c>
      <c r="Q1059" s="107">
        <f t="shared" si="38"/>
        <v>3091077.42</v>
      </c>
      <c r="R1059" s="108">
        <f>L1059/H1059</f>
        <v>907.21311922272457</v>
      </c>
    </row>
    <row r="1060" spans="1:18" ht="24.6" customHeight="1" x14ac:dyDescent="0.7">
      <c r="A1060" s="97">
        <v>1</v>
      </c>
      <c r="B1060" s="98" t="s">
        <v>44</v>
      </c>
      <c r="C1060" s="98" t="s">
        <v>549</v>
      </c>
      <c r="D1060" s="98" t="s">
        <v>100</v>
      </c>
      <c r="E1060" s="98" t="s">
        <v>571</v>
      </c>
      <c r="F1060" s="98" t="s">
        <v>196</v>
      </c>
      <c r="G1060" s="98" t="s">
        <v>572</v>
      </c>
      <c r="H1060" s="99"/>
      <c r="I1060" s="97"/>
      <c r="J1060" s="100"/>
      <c r="K1060" s="101"/>
      <c r="L1060" s="102"/>
      <c r="M1060" s="102"/>
      <c r="N1060" s="98"/>
      <c r="O1060" s="98"/>
      <c r="P1060" s="98"/>
    </row>
    <row r="1061" spans="1:18" ht="24.6" customHeight="1" x14ac:dyDescent="0.7">
      <c r="A1061" s="97">
        <v>2</v>
      </c>
      <c r="B1061" s="98" t="s">
        <v>44</v>
      </c>
      <c r="C1061" s="98" t="s">
        <v>549</v>
      </c>
      <c r="D1061" s="98" t="s">
        <v>100</v>
      </c>
      <c r="E1061" s="98" t="s">
        <v>571</v>
      </c>
      <c r="F1061" s="98" t="s">
        <v>166</v>
      </c>
      <c r="G1061" s="98" t="s">
        <v>1394</v>
      </c>
      <c r="H1061" s="99">
        <v>2552</v>
      </c>
      <c r="I1061" s="97">
        <v>2</v>
      </c>
      <c r="J1061" s="100">
        <f>นครพนม!F151</f>
        <v>70616.06</v>
      </c>
      <c r="K1061" s="101">
        <f>นครพนม!AP151</f>
        <v>161767.57999999999</v>
      </c>
      <c r="L1061" s="102">
        <f>นครพนม!AQ151</f>
        <v>2191542.71</v>
      </c>
      <c r="M1061" s="102">
        <f>นครพนม!AR151</f>
        <v>2176113.84</v>
      </c>
      <c r="N1061" s="98"/>
      <c r="O1061" s="98"/>
      <c r="P1061" s="98"/>
      <c r="Q1061" s="90">
        <f t="shared" si="38"/>
        <v>15428.870000000112</v>
      </c>
      <c r="R1061" s="91">
        <f t="shared" si="39"/>
        <v>858.75498040752348</v>
      </c>
    </row>
    <row r="1062" spans="1:18" ht="24.6" customHeight="1" x14ac:dyDescent="0.7">
      <c r="A1062" s="97">
        <v>3</v>
      </c>
      <c r="B1062" s="98" t="s">
        <v>44</v>
      </c>
      <c r="C1062" s="98" t="s">
        <v>549</v>
      </c>
      <c r="D1062" s="98" t="s">
        <v>100</v>
      </c>
      <c r="E1062" s="98" t="s">
        <v>571</v>
      </c>
      <c r="F1062" s="98" t="s">
        <v>166</v>
      </c>
      <c r="G1062" s="98" t="s">
        <v>1395</v>
      </c>
      <c r="H1062" s="99">
        <v>996</v>
      </c>
      <c r="I1062" s="97">
        <v>1</v>
      </c>
      <c r="J1062" s="100">
        <f>นครพนม!F152</f>
        <v>392772.82</v>
      </c>
      <c r="K1062" s="101">
        <f>นครพนม!AP152</f>
        <v>722761.17999999993</v>
      </c>
      <c r="L1062" s="102">
        <f>นครพนม!AQ152</f>
        <v>1968172.49</v>
      </c>
      <c r="M1062" s="102">
        <f>นครพนม!AR152</f>
        <v>1337244.42</v>
      </c>
      <c r="N1062" s="98"/>
      <c r="O1062" s="98"/>
      <c r="P1062" s="98"/>
      <c r="Q1062" s="90">
        <f t="shared" si="38"/>
        <v>630928.07000000007</v>
      </c>
      <c r="R1062" s="91">
        <f t="shared" si="39"/>
        <v>1976.0767971887551</v>
      </c>
    </row>
    <row r="1063" spans="1:18" ht="24.6" customHeight="1" x14ac:dyDescent="0.7">
      <c r="A1063" s="97">
        <v>4</v>
      </c>
      <c r="B1063" s="98" t="s">
        <v>44</v>
      </c>
      <c r="C1063" s="98" t="s">
        <v>549</v>
      </c>
      <c r="D1063" s="98" t="s">
        <v>100</v>
      </c>
      <c r="E1063" s="98" t="s">
        <v>571</v>
      </c>
      <c r="F1063" s="98" t="s">
        <v>166</v>
      </c>
      <c r="G1063" s="98" t="s">
        <v>1396</v>
      </c>
      <c r="H1063" s="99">
        <v>3861</v>
      </c>
      <c r="I1063" s="97">
        <v>3</v>
      </c>
      <c r="J1063" s="100">
        <f>นครพนม!F153</f>
        <v>419565.41</v>
      </c>
      <c r="K1063" s="101">
        <f>นครพนม!AP153</f>
        <v>394099.43</v>
      </c>
      <c r="L1063" s="102">
        <f>นครพนม!AQ153</f>
        <v>2232317.36</v>
      </c>
      <c r="M1063" s="102">
        <f>นครพนม!AR153</f>
        <v>2380781.63</v>
      </c>
      <c r="N1063" s="98"/>
      <c r="O1063" s="98"/>
      <c r="P1063" s="98"/>
      <c r="Q1063" s="90">
        <f t="shared" si="38"/>
        <v>-148464.27000000002</v>
      </c>
      <c r="R1063" s="91">
        <f t="shared" si="39"/>
        <v>578.17077441077436</v>
      </c>
    </row>
    <row r="1064" spans="1:18" ht="24.6" customHeight="1" x14ac:dyDescent="0.7">
      <c r="A1064" s="97">
        <v>5</v>
      </c>
      <c r="B1064" s="98" t="s">
        <v>44</v>
      </c>
      <c r="C1064" s="98" t="s">
        <v>549</v>
      </c>
      <c r="D1064" s="98" t="s">
        <v>100</v>
      </c>
      <c r="E1064" s="98" t="s">
        <v>571</v>
      </c>
      <c r="F1064" s="98" t="s">
        <v>166</v>
      </c>
      <c r="G1064" s="98" t="s">
        <v>1397</v>
      </c>
      <c r="H1064" s="99">
        <v>1812</v>
      </c>
      <c r="I1064" s="97">
        <v>2</v>
      </c>
      <c r="J1064" s="100">
        <f>นครพนม!F154</f>
        <v>41312.449999999997</v>
      </c>
      <c r="K1064" s="101">
        <f>นครพนม!AP154</f>
        <v>197842.09000000003</v>
      </c>
      <c r="L1064" s="102">
        <f>นครพนม!AQ154</f>
        <v>2019000.7999999998</v>
      </c>
      <c r="M1064" s="102">
        <f>นครพนม!AR154</f>
        <v>1985791.08</v>
      </c>
      <c r="N1064" s="98"/>
      <c r="O1064" s="98"/>
      <c r="P1064" s="98"/>
      <c r="Q1064" s="90">
        <f t="shared" si="38"/>
        <v>33209.719999999739</v>
      </c>
      <c r="R1064" s="91">
        <f t="shared" si="39"/>
        <v>1114.2388520971301</v>
      </c>
    </row>
    <row r="1065" spans="1:18" s="109" customFormat="1" ht="24.6" customHeight="1" x14ac:dyDescent="0.7">
      <c r="A1065" s="103">
        <v>12</v>
      </c>
      <c r="B1065" s="104" t="s">
        <v>44</v>
      </c>
      <c r="C1065" s="104"/>
      <c r="D1065" s="104"/>
      <c r="E1065" s="104" t="s">
        <v>63</v>
      </c>
      <c r="F1065" s="104"/>
      <c r="G1065" s="104" t="s">
        <v>573</v>
      </c>
      <c r="H1065" s="110">
        <f>SUM(H1061:H1064)</f>
        <v>9221</v>
      </c>
      <c r="I1065" s="103"/>
      <c r="J1065" s="106">
        <f>SUM(J1060:J1064)</f>
        <v>924266.74</v>
      </c>
      <c r="K1065" s="141">
        <f>SUM(K1060:K1064)</f>
        <v>1476470.28</v>
      </c>
      <c r="L1065" s="106">
        <f>SUM(L1060:L1064)</f>
        <v>8411033.3599999994</v>
      </c>
      <c r="M1065" s="106">
        <f>SUM(M1060:M1064)</f>
        <v>7879930.9699999997</v>
      </c>
      <c r="N1065" s="104">
        <v>4</v>
      </c>
      <c r="O1065" s="104">
        <v>4</v>
      </c>
      <c r="P1065" s="104">
        <f>N1065-O1065</f>
        <v>0</v>
      </c>
      <c r="Q1065" s="107">
        <f t="shared" si="38"/>
        <v>531102.38999999966</v>
      </c>
      <c r="R1065" s="108">
        <f t="shared" si="39"/>
        <v>912.16065068864543</v>
      </c>
    </row>
    <row r="1066" spans="1:18" s="109" customFormat="1" ht="24.6" customHeight="1" x14ac:dyDescent="0.7">
      <c r="A1066" s="172"/>
      <c r="B1066" s="173" t="s">
        <v>44</v>
      </c>
      <c r="C1066" s="173" t="s">
        <v>44</v>
      </c>
      <c r="D1066" s="173" t="s">
        <v>44</v>
      </c>
      <c r="E1066" s="173" t="s">
        <v>44</v>
      </c>
      <c r="F1066" s="173"/>
      <c r="G1066" s="173" t="s">
        <v>574</v>
      </c>
      <c r="H1066" s="174">
        <f>H917+H928+H947+H958+H975+H987+H1008+H1028+H1039+H1052+H1059+H1065</f>
        <v>429728</v>
      </c>
      <c r="I1066" s="172"/>
      <c r="J1066" s="175">
        <f t="shared" ref="J1066:O1066" si="40">J917+J928+J947+J958+J975+J987+J1008+J1028+J1039+J1052+J1059+J1065</f>
        <v>71705125.11999999</v>
      </c>
      <c r="K1066" s="176">
        <f t="shared" si="40"/>
        <v>91331934.959999993</v>
      </c>
      <c r="L1066" s="175">
        <f t="shared" si="40"/>
        <v>318786282.82999998</v>
      </c>
      <c r="M1066" s="175">
        <f t="shared" si="40"/>
        <v>280189917.27000004</v>
      </c>
      <c r="N1066" s="173">
        <f t="shared" si="40"/>
        <v>151</v>
      </c>
      <c r="O1066" s="173">
        <f t="shared" si="40"/>
        <v>151</v>
      </c>
      <c r="P1066" s="173">
        <f>N1066-O1066</f>
        <v>0</v>
      </c>
      <c r="Q1066" s="107">
        <f t="shared" si="38"/>
        <v>38596365.559999943</v>
      </c>
      <c r="R1066" s="108">
        <f t="shared" si="39"/>
        <v>741.83270075489611</v>
      </c>
    </row>
    <row r="1067" spans="1:18" ht="24.6" customHeight="1" x14ac:dyDescent="0.7">
      <c r="A1067" s="193"/>
      <c r="B1067" s="194"/>
      <c r="C1067" s="194"/>
      <c r="D1067" s="194"/>
      <c r="E1067" s="371" t="s">
        <v>575</v>
      </c>
      <c r="F1067" s="372"/>
      <c r="G1067" s="373"/>
      <c r="H1067" s="195"/>
      <c r="I1067" s="193"/>
      <c r="J1067" s="196">
        <f>J1066/O1066</f>
        <v>474868.37827814562</v>
      </c>
      <c r="K1067" s="197">
        <f>K1066/O1066</f>
        <v>604847.2513907284</v>
      </c>
      <c r="L1067" s="196">
        <f>L1066/O1066</f>
        <v>2111167.4359602649</v>
      </c>
      <c r="M1067" s="196">
        <f>M1066/O1066</f>
        <v>1855562.3660264902</v>
      </c>
      <c r="N1067" s="198"/>
      <c r="O1067" s="198"/>
      <c r="P1067" s="194"/>
      <c r="Q1067" s="90">
        <f t="shared" si="38"/>
        <v>255605.06993377465</v>
      </c>
      <c r="R1067" s="108"/>
    </row>
    <row r="1068" spans="1:18" s="109" customFormat="1" ht="24.6" customHeight="1" x14ac:dyDescent="0.7">
      <c r="A1068" s="198"/>
      <c r="B1068" s="198"/>
      <c r="C1068" s="198"/>
      <c r="D1068" s="198"/>
      <c r="E1068" s="358" t="s">
        <v>580</v>
      </c>
      <c r="F1068" s="359"/>
      <c r="G1068" s="360"/>
      <c r="H1068" s="199">
        <f>H82+H179+H432+H589+H683+H889+H1066</f>
        <v>3402936</v>
      </c>
      <c r="I1068" s="200"/>
      <c r="J1068" s="196">
        <f t="shared" ref="J1068:P1068" si="41">J82+J179+J432+J589+J683+J889+J1066</f>
        <v>610962555.85000002</v>
      </c>
      <c r="K1068" s="197">
        <f t="shared" si="41"/>
        <v>740942411.93599999</v>
      </c>
      <c r="L1068" s="196">
        <f t="shared" si="41"/>
        <v>2617468692.04</v>
      </c>
      <c r="M1068" s="196">
        <f t="shared" si="41"/>
        <v>2290556532.0240002</v>
      </c>
      <c r="N1068" s="201">
        <f t="shared" si="41"/>
        <v>873</v>
      </c>
      <c r="O1068" s="201">
        <f t="shared" si="41"/>
        <v>873</v>
      </c>
      <c r="P1068" s="201">
        <f t="shared" si="41"/>
        <v>0</v>
      </c>
      <c r="Q1068" s="107">
        <f>L1068-M1068</f>
        <v>326912160.01599979</v>
      </c>
      <c r="R1068" s="108">
        <f t="shared" si="39"/>
        <v>769.17952381120301</v>
      </c>
    </row>
    <row r="1069" spans="1:18" s="109" customFormat="1" ht="24.6" customHeight="1" x14ac:dyDescent="0.7">
      <c r="A1069" s="198"/>
      <c r="B1069" s="198"/>
      <c r="C1069" s="198"/>
      <c r="D1069" s="198"/>
      <c r="E1069" s="358" t="s">
        <v>581</v>
      </c>
      <c r="F1069" s="359"/>
      <c r="G1069" s="360"/>
      <c r="H1069" s="199"/>
      <c r="I1069" s="200"/>
      <c r="J1069" s="196">
        <f>J1068/O1068</f>
        <v>699842.56111111119</v>
      </c>
      <c r="K1069" s="196">
        <f>K1068/O1068</f>
        <v>848731.28515005729</v>
      </c>
      <c r="L1069" s="196">
        <f>L1068/O1068</f>
        <v>2998245.9244444445</v>
      </c>
      <c r="M1069" s="196">
        <f>M1068/O1068</f>
        <v>2623776.096247423</v>
      </c>
      <c r="N1069" s="198"/>
      <c r="O1069" s="198"/>
      <c r="P1069" s="198"/>
      <c r="Q1069" s="107">
        <f>L1069-M1069</f>
        <v>374469.8281970215</v>
      </c>
      <c r="R1069" s="108"/>
    </row>
    <row r="1072" spans="1:18" x14ac:dyDescent="0.7">
      <c r="K1072" s="203"/>
      <c r="M1072" s="203"/>
    </row>
    <row r="1073" spans="11:13" x14ac:dyDescent="0.7">
      <c r="K1073" s="203"/>
      <c r="M1073" s="203"/>
    </row>
    <row r="1074" spans="11:13" x14ac:dyDescent="0.7">
      <c r="K1074" s="203"/>
      <c r="M1074" s="203"/>
    </row>
    <row r="1075" spans="11:13" x14ac:dyDescent="0.7">
      <c r="K1075" s="203"/>
      <c r="M1075" s="203"/>
    </row>
    <row r="1076" spans="11:13" x14ac:dyDescent="0.7">
      <c r="K1076" s="203"/>
      <c r="M1076" s="203"/>
    </row>
    <row r="1077" spans="11:13" x14ac:dyDescent="0.7">
      <c r="K1077" s="203"/>
      <c r="M1077" s="203"/>
    </row>
    <row r="1078" spans="11:13" x14ac:dyDescent="0.7">
      <c r="K1078" s="203"/>
      <c r="M1078" s="203"/>
    </row>
    <row r="1079" spans="11:13" x14ac:dyDescent="0.7">
      <c r="K1079" s="203"/>
      <c r="M1079" s="203"/>
    </row>
    <row r="1080" spans="11:13" x14ac:dyDescent="0.7">
      <c r="K1080" s="203"/>
      <c r="M1080" s="203"/>
    </row>
  </sheetData>
  <autoFilter ref="A4:WVM1069"/>
  <mergeCells count="27">
    <mergeCell ref="E1069:G1069"/>
    <mergeCell ref="A1:L1"/>
    <mergeCell ref="A2:L2"/>
    <mergeCell ref="E684:G684"/>
    <mergeCell ref="E890:G890"/>
    <mergeCell ref="E590:G590"/>
    <mergeCell ref="A3:A4"/>
    <mergeCell ref="B3:B4"/>
    <mergeCell ref="C3:C4"/>
    <mergeCell ref="D3:D4"/>
    <mergeCell ref="E3:E4"/>
    <mergeCell ref="E180:G180"/>
    <mergeCell ref="E433:G433"/>
    <mergeCell ref="L3:L4"/>
    <mergeCell ref="R3:R4"/>
    <mergeCell ref="N3:P3"/>
    <mergeCell ref="M3:M4"/>
    <mergeCell ref="Q3:Q4"/>
    <mergeCell ref="E1068:G1068"/>
    <mergeCell ref="E83:G83"/>
    <mergeCell ref="J3:J4"/>
    <mergeCell ref="K3:K4"/>
    <mergeCell ref="F3:F4"/>
    <mergeCell ref="G3:G4"/>
    <mergeCell ref="H3:H4"/>
    <mergeCell ref="I3:I4"/>
    <mergeCell ref="E1067:G1067"/>
  </mergeCells>
  <conditionalFormatting sqref="L1060:M1060 L21:M21 L35:M35 L48:M48 L53:M53 L59:M59 L67:M67 L75:M75 L1070:M1048576 L416:M416 L419:M419 L3:M19 L84:M104 L106:M118 L120:M134 L136:M153 L155:M168 L170:M177 L210:M210 L223:M223 L254:M254 L265:M265 L281:M281 L289:M289 L295:M295 L309:M309 L321:M321 L338:M338 L360:M360 L371:M371 L386:M386 L393:M393 L399:M399 L410:M410 L426:M426 L434:M453 L455:M460 L462:M476 L478:M488 L490:M503 L505:M510 L512:M518 L520:M529 L531:M548 L550:M555 L557:M562 L564:M570 L572:M580 L582:M587 L591:M608 L610:M620 L622:M637 L639:M645 L647:M652 L654:M657 L659:M666 L668:M674 L676:M681 L685:M709 L711:M717 L719:M724 L726:M740 L742:M749 L751:M760 L762:M766 L768:M786 L788:M794 L796:M806 L808:M819 L821:M841 L843:M847 L849:M853 L855:M860 L862:M868 L891:M916 L918:M927 L929:M946 L948:M957 L959:M974 L976:M986 L988:M1007 L1009:M1027 L1029:M1038 L1040:M1051 L1053:M1058 L236:M236 L879:M887 L870:M877 L181:M181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1:M1064">
    <cfRule type="containsText" dxfId="6" priority="10" operator="containsText" text="น้อยกว่ากลุ่ม">
      <formula>NOT(ISERROR(SEARCH("น้อยกว่ากลุ่ม",L1061)))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18" right="0.17" top="0.4" bottom="0.35433070866141736" header="0.31496062992125984" footer="0.19685039370078741"/>
  <pageSetup paperSize="9" scale="60" orientation="portrait" r:id="rId1"/>
  <headerFooter>
    <oddFooter>หน้าที่ &amp;P จาก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N151"/>
  <sheetViews>
    <sheetView topLeftCell="G13" zoomScale="98" zoomScaleNormal="98" workbookViewId="0">
      <selection activeCell="Q2" sqref="Q2"/>
    </sheetView>
  </sheetViews>
  <sheetFormatPr defaultColWidth="4.8984375" defaultRowHeight="13.8" x14ac:dyDescent="0.25"/>
  <cols>
    <col min="1" max="1" width="6.09765625" style="240" bestFit="1" customWidth="1"/>
    <col min="2" max="2" width="13.19921875" style="240" bestFit="1" customWidth="1"/>
    <col min="3" max="3" width="8.19921875" style="240" bestFit="1" customWidth="1"/>
    <col min="4" max="4" width="27.3984375" style="240" bestFit="1" customWidth="1"/>
    <col min="5" max="5" width="26.3984375" bestFit="1" customWidth="1"/>
    <col min="6" max="9" width="8.796875" style="297"/>
    <col min="10" max="12" width="8.796875"/>
    <col min="13" max="18" width="8.796875" style="297"/>
    <col min="19" max="22" width="8.796875"/>
    <col min="23" max="28" width="8.796875" style="297"/>
    <col min="29" max="34" width="8.796875"/>
    <col min="35" max="35" width="15.09765625" style="242" bestFit="1" customWidth="1"/>
    <col min="36" max="36" width="15.69921875" style="254" bestFit="1" customWidth="1"/>
    <col min="37" max="37" width="14" style="244" bestFit="1" customWidth="1"/>
    <col min="38" max="38" width="15.8984375" style="255" bestFit="1" customWidth="1"/>
    <col min="39" max="39" width="16.59765625" style="256" bestFit="1" customWidth="1"/>
    <col min="40" max="40" width="14.8984375" style="244" bestFit="1" customWidth="1"/>
    <col min="41" max="16384" width="4.8984375" style="248"/>
  </cols>
  <sheetData>
    <row r="1" spans="1:40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s="297" t="s">
        <v>2448</v>
      </c>
      <c r="N1" s="297" t="s">
        <v>2449</v>
      </c>
      <c r="O1" s="297" t="s">
        <v>3340</v>
      </c>
      <c r="P1" s="297" t="s">
        <v>3334</v>
      </c>
      <c r="Q1" s="297" t="s">
        <v>2450</v>
      </c>
      <c r="R1" s="297" t="s">
        <v>2451</v>
      </c>
      <c r="S1" t="s">
        <v>2452</v>
      </c>
      <c r="T1" t="s">
        <v>2453</v>
      </c>
      <c r="U1" t="s">
        <v>2454</v>
      </c>
      <c r="V1" t="s">
        <v>2455</v>
      </c>
      <c r="W1" s="297" t="s">
        <v>2456</v>
      </c>
      <c r="X1" s="297" t="s">
        <v>2457</v>
      </c>
      <c r="Y1" s="297" t="s">
        <v>2458</v>
      </c>
      <c r="Z1" s="297" t="s">
        <v>2459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2467</v>
      </c>
      <c r="AI1" s="242" t="s">
        <v>6</v>
      </c>
      <c r="AJ1" s="243" t="s">
        <v>7</v>
      </c>
      <c r="AK1" s="244" t="s">
        <v>8</v>
      </c>
      <c r="AL1" s="245" t="s">
        <v>9</v>
      </c>
      <c r="AM1" s="246" t="s">
        <v>10</v>
      </c>
      <c r="AN1" s="247" t="s">
        <v>11</v>
      </c>
    </row>
    <row r="2" spans="1:40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s="297" t="s">
        <v>2476</v>
      </c>
      <c r="N2" s="297" t="s">
        <v>2477</v>
      </c>
      <c r="O2" s="297" t="s">
        <v>3341</v>
      </c>
      <c r="P2" s="297" t="s">
        <v>3335</v>
      </c>
      <c r="Q2" s="297" t="s">
        <v>2478</v>
      </c>
      <c r="R2" s="297" t="s">
        <v>2479</v>
      </c>
      <c r="S2" t="s">
        <v>2480</v>
      </c>
      <c r="T2" t="s">
        <v>2481</v>
      </c>
      <c r="U2" t="s">
        <v>2482</v>
      </c>
      <c r="V2" t="s">
        <v>2483</v>
      </c>
      <c r="W2" s="297" t="s">
        <v>2484</v>
      </c>
      <c r="X2" s="297" t="s">
        <v>2485</v>
      </c>
      <c r="Y2" s="297" t="s">
        <v>2486</v>
      </c>
      <c r="Z2" s="297" t="s">
        <v>2487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2495</v>
      </c>
    </row>
    <row r="3" spans="1:40" x14ac:dyDescent="0.25">
      <c r="E3" t="s">
        <v>2496</v>
      </c>
      <c r="F3" s="297">
        <v>43241752.780000001</v>
      </c>
      <c r="G3" s="297">
        <v>5261831.1399999997</v>
      </c>
      <c r="H3" s="297">
        <v>4574166.3600000003</v>
      </c>
      <c r="I3" s="297">
        <v>21469</v>
      </c>
      <c r="J3">
        <v>63715251.780000001</v>
      </c>
      <c r="K3">
        <v>30585073.039999999</v>
      </c>
      <c r="L3">
        <v>74000</v>
      </c>
      <c r="M3" s="297">
        <v>378030</v>
      </c>
      <c r="N3" s="297">
        <v>4652.53</v>
      </c>
      <c r="O3" s="297">
        <v>299520</v>
      </c>
      <c r="P3" s="297">
        <v>4604.17</v>
      </c>
      <c r="Q3" s="297">
        <v>15301228.76</v>
      </c>
      <c r="R3" s="297">
        <v>16422735.6</v>
      </c>
      <c r="S3">
        <v>-8392629.6099999994</v>
      </c>
      <c r="T3">
        <v>1434767.19</v>
      </c>
      <c r="U3">
        <v>7145295.8700000001</v>
      </c>
      <c r="V3">
        <v>120966928.34</v>
      </c>
      <c r="W3" s="297">
        <v>3925.69</v>
      </c>
      <c r="X3" s="297">
        <v>85098349.620000005</v>
      </c>
      <c r="Y3" s="297">
        <v>6364251.0199999996</v>
      </c>
      <c r="Z3" s="297">
        <v>46394.05</v>
      </c>
      <c r="AA3" s="297">
        <v>65308980.039999999</v>
      </c>
      <c r="AB3" s="297">
        <v>11690032.42</v>
      </c>
      <c r="AC3">
        <v>86480165.079999998</v>
      </c>
      <c r="AD3">
        <v>612807.80000000005</v>
      </c>
      <c r="AE3">
        <v>278044.92</v>
      </c>
      <c r="AF3">
        <v>61858523</v>
      </c>
      <c r="AG3">
        <v>10514832.08</v>
      </c>
      <c r="AH3">
        <v>1276049.1599999999</v>
      </c>
      <c r="AI3" s="242">
        <f t="shared" ref="AI3:AN3" si="0">SUM(AI4:AI71)</f>
        <v>53099219.280000016</v>
      </c>
      <c r="AJ3" s="249">
        <f t="shared" si="0"/>
        <v>15957143.48</v>
      </c>
      <c r="AK3" s="244">
        <f t="shared" si="0"/>
        <v>37142075.800000012</v>
      </c>
      <c r="AL3" s="250">
        <f t="shared" si="0"/>
        <v>168219529.88999993</v>
      </c>
      <c r="AM3" s="251">
        <f t="shared" si="0"/>
        <v>168510840.32999992</v>
      </c>
      <c r="AN3" s="244">
        <f t="shared" si="0"/>
        <v>-291310.44000000262</v>
      </c>
    </row>
    <row r="4" spans="1:40" x14ac:dyDescent="0.25">
      <c r="E4" t="s">
        <v>2497</v>
      </c>
      <c r="F4" s="297">
        <v>72788.070000000007</v>
      </c>
      <c r="H4" s="297">
        <v>24185</v>
      </c>
      <c r="J4">
        <v>1077529.03</v>
      </c>
      <c r="K4">
        <v>13.04</v>
      </c>
      <c r="M4" s="297">
        <v>4900</v>
      </c>
      <c r="R4" s="297">
        <v>0</v>
      </c>
      <c r="U4">
        <v>-1659785.21</v>
      </c>
      <c r="V4">
        <v>2794467.22</v>
      </c>
      <c r="X4" s="297">
        <v>52260</v>
      </c>
      <c r="Z4" s="297">
        <v>48.72</v>
      </c>
      <c r="AA4" s="297">
        <v>568000</v>
      </c>
      <c r="AB4" s="297">
        <v>183056</v>
      </c>
      <c r="AC4">
        <v>679467</v>
      </c>
      <c r="AD4">
        <v>3000</v>
      </c>
      <c r="AE4">
        <v>4712</v>
      </c>
      <c r="AF4">
        <v>28526.82</v>
      </c>
      <c r="AG4">
        <v>52725.77</v>
      </c>
      <c r="AI4" s="242">
        <f t="shared" ref="AI4:AI9" si="1">SUM(F4:H4)</f>
        <v>96973.07</v>
      </c>
      <c r="AJ4" s="249">
        <f t="shared" ref="AJ4:AJ9" si="2">SUM(L4:P4)</f>
        <v>4900</v>
      </c>
      <c r="AK4" s="244">
        <f>AI4-AJ4</f>
        <v>92073.07</v>
      </c>
      <c r="AL4" s="250">
        <f t="shared" ref="AL4:AL9" si="3">SUM(U4:Y4)</f>
        <v>1186942.0100000002</v>
      </c>
      <c r="AM4" s="251">
        <f t="shared" ref="AM4:AM9" si="4">SUM(Z4:AH4)</f>
        <v>1519536.31</v>
      </c>
      <c r="AN4" s="244">
        <f>AL4-AM4</f>
        <v>-332594.29999999981</v>
      </c>
    </row>
    <row r="5" spans="1:40" x14ac:dyDescent="0.25">
      <c r="E5" t="s">
        <v>3336</v>
      </c>
      <c r="F5" s="297">
        <v>92317.28</v>
      </c>
      <c r="G5" s="297">
        <v>30000</v>
      </c>
      <c r="J5">
        <v>1856981.03</v>
      </c>
      <c r="K5">
        <v>77286</v>
      </c>
      <c r="P5" s="297">
        <v>4604.17</v>
      </c>
      <c r="R5" s="297">
        <v>16402609.58</v>
      </c>
      <c r="S5">
        <v>-8464080.6099999994</v>
      </c>
      <c r="U5">
        <v>-2222928.63</v>
      </c>
      <c r="AA5" s="297">
        <v>1511100</v>
      </c>
      <c r="AC5">
        <v>1711918</v>
      </c>
      <c r="AD5">
        <v>3700</v>
      </c>
      <c r="AE5">
        <v>2193.92</v>
      </c>
      <c r="AF5">
        <v>3456908.28</v>
      </c>
      <c r="AI5" s="242">
        <f t="shared" si="1"/>
        <v>122317.28</v>
      </c>
      <c r="AJ5" s="249">
        <f t="shared" si="2"/>
        <v>4604.17</v>
      </c>
      <c r="AK5" s="244">
        <f t="shared" ref="AK5:AK9" si="5">AI5-AJ5</f>
        <v>117713.11</v>
      </c>
      <c r="AL5" s="250">
        <f t="shared" si="3"/>
        <v>-2222928.63</v>
      </c>
      <c r="AM5" s="251">
        <f t="shared" si="4"/>
        <v>6685820.1999999993</v>
      </c>
      <c r="AN5" s="244">
        <f t="shared" ref="AN5:AN69" si="6">AL5-AM5</f>
        <v>-8908748.8299999982</v>
      </c>
    </row>
    <row r="6" spans="1:40" x14ac:dyDescent="0.25">
      <c r="E6" t="s">
        <v>2498</v>
      </c>
      <c r="F6" s="297">
        <v>105484.02</v>
      </c>
      <c r="G6" s="297">
        <v>0</v>
      </c>
      <c r="H6" s="297">
        <v>10142</v>
      </c>
      <c r="J6">
        <v>2474220.42</v>
      </c>
      <c r="K6">
        <v>16202.27</v>
      </c>
      <c r="R6" s="297">
        <v>39151</v>
      </c>
      <c r="U6">
        <v>1746351.47</v>
      </c>
      <c r="V6">
        <v>840540.25</v>
      </c>
      <c r="X6" s="297">
        <v>100000</v>
      </c>
      <c r="Y6" s="297">
        <v>220920</v>
      </c>
      <c r="Z6" s="297">
        <v>49.52</v>
      </c>
      <c r="AA6" s="297">
        <v>1082323</v>
      </c>
      <c r="AC6">
        <v>1082323</v>
      </c>
      <c r="AE6">
        <v>3652</v>
      </c>
      <c r="AF6">
        <v>223678.33</v>
      </c>
      <c r="AG6">
        <v>113633.2</v>
      </c>
      <c r="AI6" s="242">
        <f t="shared" si="1"/>
        <v>115626.02</v>
      </c>
      <c r="AJ6" s="249">
        <f t="shared" si="2"/>
        <v>0</v>
      </c>
      <c r="AK6" s="244">
        <f t="shared" si="5"/>
        <v>115626.02</v>
      </c>
      <c r="AL6" s="250">
        <f t="shared" si="3"/>
        <v>2907811.7199999997</v>
      </c>
      <c r="AM6" s="251">
        <f t="shared" si="4"/>
        <v>2505659.0500000003</v>
      </c>
      <c r="AN6" s="244">
        <f t="shared" si="6"/>
        <v>402152.66999999946</v>
      </c>
    </row>
    <row r="7" spans="1:40" x14ac:dyDescent="0.25">
      <c r="E7" t="s">
        <v>3347</v>
      </c>
      <c r="F7" s="297">
        <v>132326.07</v>
      </c>
      <c r="G7" s="297">
        <v>32584</v>
      </c>
      <c r="H7" s="297">
        <v>0</v>
      </c>
      <c r="J7">
        <v>368417.54</v>
      </c>
      <c r="K7">
        <v>3</v>
      </c>
      <c r="M7" s="297">
        <v>9300</v>
      </c>
      <c r="Q7" s="297">
        <v>13200</v>
      </c>
      <c r="R7" s="297">
        <v>0</v>
      </c>
      <c r="U7">
        <v>-1704605.67</v>
      </c>
      <c r="V7">
        <v>2129382.7599999998</v>
      </c>
      <c r="Z7" s="297">
        <v>10.55</v>
      </c>
      <c r="AA7" s="297">
        <v>822724</v>
      </c>
      <c r="AB7" s="297">
        <v>3184256</v>
      </c>
      <c r="AC7">
        <v>1076988</v>
      </c>
      <c r="AE7">
        <v>31167</v>
      </c>
      <c r="AF7">
        <v>194605.42</v>
      </c>
      <c r="AG7">
        <v>69233.3</v>
      </c>
      <c r="AH7">
        <v>750000</v>
      </c>
      <c r="AI7" s="242">
        <f t="shared" si="1"/>
        <v>164910.07</v>
      </c>
      <c r="AJ7" s="249">
        <f t="shared" si="2"/>
        <v>9300</v>
      </c>
      <c r="AK7" s="244">
        <f t="shared" si="5"/>
        <v>155610.07</v>
      </c>
      <c r="AL7" s="250">
        <f t="shared" si="3"/>
        <v>424777.08999999985</v>
      </c>
      <c r="AM7" s="251">
        <f t="shared" si="4"/>
        <v>6128984.2699999996</v>
      </c>
      <c r="AN7" s="244">
        <f t="shared" si="6"/>
        <v>-5704207.1799999997</v>
      </c>
    </row>
    <row r="8" spans="1:40" x14ac:dyDescent="0.25">
      <c r="E8" t="s">
        <v>3343</v>
      </c>
      <c r="F8" s="297">
        <v>-52809.68</v>
      </c>
      <c r="H8" s="297">
        <v>-8500</v>
      </c>
      <c r="J8">
        <v>5069300</v>
      </c>
      <c r="K8">
        <v>-11472.56</v>
      </c>
      <c r="M8" s="297">
        <v>0</v>
      </c>
      <c r="R8" s="297">
        <v>-1333</v>
      </c>
      <c r="T8">
        <v>-199699.61</v>
      </c>
      <c r="U8">
        <v>5274593.1500000004</v>
      </c>
      <c r="AA8" s="297">
        <v>138850.5</v>
      </c>
      <c r="AC8">
        <v>138850.5</v>
      </c>
      <c r="AF8">
        <v>59990</v>
      </c>
      <c r="AG8">
        <v>17052.78</v>
      </c>
      <c r="AI8" s="242">
        <f t="shared" si="1"/>
        <v>-61309.68</v>
      </c>
      <c r="AJ8" s="249">
        <f t="shared" si="2"/>
        <v>0</v>
      </c>
      <c r="AK8" s="244">
        <f t="shared" si="5"/>
        <v>-61309.68</v>
      </c>
      <c r="AL8" s="250">
        <f t="shared" si="3"/>
        <v>5274593.1500000004</v>
      </c>
      <c r="AM8" s="251">
        <f t="shared" si="4"/>
        <v>354743.78</v>
      </c>
      <c r="AN8" s="244">
        <f t="shared" si="6"/>
        <v>4919849.37</v>
      </c>
    </row>
    <row r="9" spans="1:40" x14ac:dyDescent="0.25">
      <c r="AI9" s="242">
        <f t="shared" si="1"/>
        <v>0</v>
      </c>
      <c r="AJ9" s="249">
        <f t="shared" si="2"/>
        <v>0</v>
      </c>
      <c r="AK9" s="244">
        <f t="shared" si="5"/>
        <v>0</v>
      </c>
      <c r="AL9" s="250">
        <f t="shared" si="3"/>
        <v>0</v>
      </c>
      <c r="AM9" s="251">
        <f t="shared" si="4"/>
        <v>0</v>
      </c>
      <c r="AN9" s="244">
        <f t="shared" si="6"/>
        <v>0</v>
      </c>
    </row>
    <row r="10" spans="1:40" x14ac:dyDescent="0.25">
      <c r="A10" s="240" t="s">
        <v>161</v>
      </c>
      <c r="B10" s="240" t="s">
        <v>162</v>
      </c>
      <c r="C10" s="240">
        <v>9017</v>
      </c>
      <c r="D10" s="240" t="s">
        <v>167</v>
      </c>
      <c r="E10" t="s">
        <v>167</v>
      </c>
      <c r="F10" s="297">
        <v>1749333.39</v>
      </c>
      <c r="G10" s="297">
        <v>142504</v>
      </c>
      <c r="H10" s="297">
        <v>116684.09</v>
      </c>
      <c r="J10">
        <v>204461.01</v>
      </c>
      <c r="K10">
        <v>360470.54</v>
      </c>
      <c r="Q10" s="297">
        <v>616321</v>
      </c>
      <c r="R10" s="297">
        <v>2387.08</v>
      </c>
      <c r="U10">
        <v>-517077.45</v>
      </c>
      <c r="V10">
        <v>2551638.71</v>
      </c>
      <c r="X10" s="297">
        <v>2278659.35</v>
      </c>
      <c r="Z10" s="297">
        <v>1937.42</v>
      </c>
      <c r="AA10" s="297">
        <v>1915554</v>
      </c>
      <c r="AB10" s="297">
        <v>-50000</v>
      </c>
      <c r="AC10">
        <v>2209623</v>
      </c>
      <c r="AE10">
        <v>4060</v>
      </c>
      <c r="AF10">
        <v>1570588.7</v>
      </c>
      <c r="AG10">
        <v>293605.38</v>
      </c>
      <c r="AH10">
        <v>1200</v>
      </c>
      <c r="AI10" s="242">
        <f>SUM(F10:I10)</f>
        <v>2008521.48</v>
      </c>
      <c r="AJ10" s="249">
        <f>SUM(M10:R10)</f>
        <v>618708.07999999996</v>
      </c>
      <c r="AK10" s="244">
        <f>AI10-AJ10</f>
        <v>1389813.4</v>
      </c>
      <c r="AL10" s="250">
        <f>SUM(W10:AB10)</f>
        <v>4146150.7699999996</v>
      </c>
      <c r="AM10" s="251">
        <f>SUM(AC10:AH10)</f>
        <v>4079077.08</v>
      </c>
      <c r="AN10" s="244">
        <f t="shared" si="6"/>
        <v>67073.689999999478</v>
      </c>
    </row>
    <row r="11" spans="1:40" x14ac:dyDescent="0.25">
      <c r="A11" s="240" t="s">
        <v>161</v>
      </c>
      <c r="B11" s="240" t="s">
        <v>162</v>
      </c>
      <c r="C11" s="240">
        <v>4386</v>
      </c>
      <c r="D11" s="240" t="s">
        <v>169</v>
      </c>
      <c r="E11" t="s">
        <v>169</v>
      </c>
      <c r="F11" s="297">
        <v>1347730.44</v>
      </c>
      <c r="G11" s="297">
        <v>0</v>
      </c>
      <c r="H11" s="297">
        <v>132857.01</v>
      </c>
      <c r="J11">
        <v>1868722.03</v>
      </c>
      <c r="K11">
        <v>574379.72</v>
      </c>
      <c r="M11" s="297">
        <v>0</v>
      </c>
      <c r="Q11" s="297">
        <v>166478.03</v>
      </c>
      <c r="R11" s="297">
        <v>0</v>
      </c>
      <c r="U11">
        <v>1330380.94</v>
      </c>
      <c r="V11">
        <v>2241809.08</v>
      </c>
      <c r="X11" s="297">
        <v>1739293.7</v>
      </c>
      <c r="Y11" s="297">
        <v>143000</v>
      </c>
      <c r="Z11" s="297">
        <v>1101.81</v>
      </c>
      <c r="AA11" s="297">
        <v>1076330</v>
      </c>
      <c r="AC11">
        <v>1392525</v>
      </c>
      <c r="AD11">
        <v>8336</v>
      </c>
      <c r="AF11">
        <v>841837.72</v>
      </c>
      <c r="AG11">
        <v>368636.61</v>
      </c>
      <c r="AH11">
        <v>5000</v>
      </c>
      <c r="AI11" s="242">
        <f t="shared" ref="AI11:AI71" si="7">SUM(F11:I11)</f>
        <v>1480587.45</v>
      </c>
      <c r="AJ11" s="249">
        <f t="shared" ref="AJ11:AJ71" si="8">SUM(M11:R11)</f>
        <v>166478.03</v>
      </c>
      <c r="AK11" s="244">
        <f t="shared" ref="AK11:AK71" si="9">AI11-AJ11</f>
        <v>1314109.42</v>
      </c>
      <c r="AL11" s="250">
        <f t="shared" ref="AL11:AL71" si="10">SUM(W11:AB11)</f>
        <v>2959725.51</v>
      </c>
      <c r="AM11" s="251">
        <f t="shared" ref="AM11:AM71" si="11">SUM(AC11:AH11)</f>
        <v>2616335.3299999996</v>
      </c>
      <c r="AN11" s="244">
        <f t="shared" si="6"/>
        <v>343390.18000000017</v>
      </c>
    </row>
    <row r="12" spans="1:40" x14ac:dyDescent="0.25">
      <c r="A12" s="240" t="s">
        <v>161</v>
      </c>
      <c r="B12" s="240" t="s">
        <v>162</v>
      </c>
      <c r="C12" s="240">
        <v>3088</v>
      </c>
      <c r="D12" s="240" t="s">
        <v>171</v>
      </c>
      <c r="E12" t="s">
        <v>171</v>
      </c>
      <c r="F12" s="297">
        <v>927311.37</v>
      </c>
      <c r="G12" s="297">
        <v>456033.38</v>
      </c>
      <c r="H12" s="297">
        <v>74437.919999999998</v>
      </c>
      <c r="J12">
        <v>915896.98</v>
      </c>
      <c r="K12">
        <v>534385.4</v>
      </c>
      <c r="M12" s="297">
        <v>0</v>
      </c>
      <c r="Q12" s="297">
        <v>379737.85</v>
      </c>
      <c r="R12" s="297">
        <v>0</v>
      </c>
      <c r="U12">
        <v>616123.66</v>
      </c>
      <c r="V12">
        <v>1390481.55</v>
      </c>
      <c r="X12" s="297">
        <v>2508885.12</v>
      </c>
      <c r="Y12" s="297">
        <v>261800</v>
      </c>
      <c r="Z12" s="297">
        <v>795.53</v>
      </c>
      <c r="AA12" s="297">
        <v>1127640</v>
      </c>
      <c r="AC12">
        <v>1356195</v>
      </c>
      <c r="AD12">
        <v>1698</v>
      </c>
      <c r="AE12">
        <v>40068</v>
      </c>
      <c r="AF12">
        <v>1303651.22</v>
      </c>
      <c r="AG12">
        <v>258366.44</v>
      </c>
      <c r="AH12">
        <v>480</v>
      </c>
      <c r="AI12" s="242">
        <f t="shared" si="7"/>
        <v>1457782.67</v>
      </c>
      <c r="AJ12" s="249">
        <f t="shared" si="8"/>
        <v>379737.85</v>
      </c>
      <c r="AK12" s="244">
        <f t="shared" si="9"/>
        <v>1078044.8199999998</v>
      </c>
      <c r="AL12" s="250">
        <f t="shared" si="10"/>
        <v>3899120.65</v>
      </c>
      <c r="AM12" s="251">
        <f t="shared" si="11"/>
        <v>2960458.6599999997</v>
      </c>
      <c r="AN12" s="244">
        <f t="shared" si="6"/>
        <v>938661.99000000022</v>
      </c>
    </row>
    <row r="13" spans="1:40" x14ac:dyDescent="0.25">
      <c r="A13" s="240" t="s">
        <v>161</v>
      </c>
      <c r="B13" s="240" t="s">
        <v>162</v>
      </c>
      <c r="C13" s="240">
        <v>2345</v>
      </c>
      <c r="D13" s="240" t="s">
        <v>173</v>
      </c>
      <c r="E13" t="s">
        <v>173</v>
      </c>
      <c r="F13" s="297">
        <v>1255240.75</v>
      </c>
      <c r="G13" s="297">
        <v>5499.5</v>
      </c>
      <c r="H13" s="297">
        <v>71591.59</v>
      </c>
      <c r="J13">
        <v>231782.29</v>
      </c>
      <c r="K13">
        <v>598470.02</v>
      </c>
      <c r="M13" s="297">
        <v>-85000</v>
      </c>
      <c r="Q13" s="297">
        <v>66488.899999999994</v>
      </c>
      <c r="R13" s="297">
        <v>1323.95</v>
      </c>
      <c r="U13">
        <v>25804.74</v>
      </c>
      <c r="V13">
        <v>1997230.39</v>
      </c>
      <c r="X13" s="297">
        <v>1979500.31</v>
      </c>
      <c r="Z13" s="297">
        <v>1499.4</v>
      </c>
      <c r="AA13" s="297">
        <v>1029469</v>
      </c>
      <c r="AB13" s="297">
        <v>1528.25</v>
      </c>
      <c r="AC13">
        <v>1487249.25</v>
      </c>
      <c r="AD13">
        <v>6260</v>
      </c>
      <c r="AF13">
        <v>875218.08</v>
      </c>
      <c r="AG13">
        <v>256688.82</v>
      </c>
      <c r="AI13" s="242">
        <f t="shared" si="7"/>
        <v>1332331.8400000001</v>
      </c>
      <c r="AJ13" s="249">
        <f t="shared" si="8"/>
        <v>-17187.150000000005</v>
      </c>
      <c r="AK13" s="244">
        <f t="shared" si="9"/>
        <v>1349518.99</v>
      </c>
      <c r="AL13" s="250">
        <f t="shared" si="10"/>
        <v>3011996.96</v>
      </c>
      <c r="AM13" s="251">
        <f t="shared" si="11"/>
        <v>2625416.15</v>
      </c>
      <c r="AN13" s="244">
        <f t="shared" si="6"/>
        <v>386580.81000000006</v>
      </c>
    </row>
    <row r="14" spans="1:40" s="252" customFormat="1" x14ac:dyDescent="0.25">
      <c r="A14" s="240" t="s">
        <v>161</v>
      </c>
      <c r="B14" s="240" t="s">
        <v>162</v>
      </c>
      <c r="C14" s="240">
        <v>6935</v>
      </c>
      <c r="D14" s="240" t="s">
        <v>175</v>
      </c>
      <c r="E14" t="s">
        <v>175</v>
      </c>
      <c r="F14" s="297">
        <v>1303408.73</v>
      </c>
      <c r="G14" s="297">
        <v>18235</v>
      </c>
      <c r="H14" s="297">
        <v>56151.99</v>
      </c>
      <c r="I14" s="297"/>
      <c r="J14">
        <v>413819.04</v>
      </c>
      <c r="K14">
        <v>248395.63</v>
      </c>
      <c r="L14"/>
      <c r="M14" s="297">
        <v>-83200</v>
      </c>
      <c r="N14" s="297"/>
      <c r="O14" s="297"/>
      <c r="P14" s="297"/>
      <c r="Q14" s="297">
        <v>289970</v>
      </c>
      <c r="R14" s="297">
        <v>1762.38</v>
      </c>
      <c r="S14"/>
      <c r="T14"/>
      <c r="U14">
        <v>-1007765.38</v>
      </c>
      <c r="V14">
        <v>2502473.91</v>
      </c>
      <c r="W14" s="297"/>
      <c r="X14" s="297">
        <v>2562496.16</v>
      </c>
      <c r="Y14" s="297">
        <v>0</v>
      </c>
      <c r="Z14" s="297">
        <v>1140.8900000000001</v>
      </c>
      <c r="AA14" s="297">
        <v>1568834.8</v>
      </c>
      <c r="AB14" s="297"/>
      <c r="AC14">
        <v>2225996.7999999998</v>
      </c>
      <c r="AD14">
        <v>2200</v>
      </c>
      <c r="AE14"/>
      <c r="AF14">
        <v>1167711.5900000001</v>
      </c>
      <c r="AG14">
        <v>120942.53</v>
      </c>
      <c r="AH14"/>
      <c r="AI14" s="242">
        <f t="shared" si="7"/>
        <v>1377795.72</v>
      </c>
      <c r="AJ14" s="249">
        <f t="shared" si="8"/>
        <v>208532.38</v>
      </c>
      <c r="AK14" s="244">
        <f t="shared" si="9"/>
        <v>1169263.3399999999</v>
      </c>
      <c r="AL14" s="250">
        <f t="shared" si="10"/>
        <v>4132471.8500000006</v>
      </c>
      <c r="AM14" s="251">
        <f t="shared" si="11"/>
        <v>3516850.9199999995</v>
      </c>
      <c r="AN14" s="244">
        <f t="shared" si="6"/>
        <v>615620.9300000011</v>
      </c>
    </row>
    <row r="15" spans="1:40" x14ac:dyDescent="0.25">
      <c r="A15" s="240" t="s">
        <v>161</v>
      </c>
      <c r="B15" s="240" t="s">
        <v>162</v>
      </c>
      <c r="C15" s="240">
        <v>5524</v>
      </c>
      <c r="D15" s="240" t="s">
        <v>177</v>
      </c>
      <c r="E15" t="s">
        <v>177</v>
      </c>
      <c r="F15" s="297">
        <v>723941.21</v>
      </c>
      <c r="G15" s="297">
        <v>14800</v>
      </c>
      <c r="H15" s="297">
        <v>416232.1</v>
      </c>
      <c r="J15">
        <v>83826.509999999995</v>
      </c>
      <c r="K15">
        <v>627761.22</v>
      </c>
      <c r="M15" s="297">
        <v>8500</v>
      </c>
      <c r="Q15" s="297">
        <v>335975.19</v>
      </c>
      <c r="R15" s="297">
        <v>11010.21</v>
      </c>
      <c r="U15">
        <v>-280526.63</v>
      </c>
      <c r="V15">
        <v>2525004.41</v>
      </c>
      <c r="X15" s="297">
        <v>1368345.43</v>
      </c>
      <c r="Z15" s="297">
        <v>825.55</v>
      </c>
      <c r="AA15" s="297">
        <v>1608723.9</v>
      </c>
      <c r="AC15">
        <v>1845353.9</v>
      </c>
      <c r="AD15">
        <v>35520</v>
      </c>
      <c r="AF15">
        <v>1273553.68</v>
      </c>
      <c r="AG15">
        <v>375319.44</v>
      </c>
      <c r="AI15" s="242">
        <f t="shared" si="7"/>
        <v>1154973.31</v>
      </c>
      <c r="AJ15" s="249">
        <f t="shared" si="8"/>
        <v>355485.4</v>
      </c>
      <c r="AK15" s="244">
        <f t="shared" si="9"/>
        <v>799487.91</v>
      </c>
      <c r="AL15" s="250">
        <f t="shared" si="10"/>
        <v>2977894.88</v>
      </c>
      <c r="AM15" s="251">
        <f t="shared" si="11"/>
        <v>3529747.02</v>
      </c>
      <c r="AN15" s="244">
        <f t="shared" si="6"/>
        <v>-551852.14000000013</v>
      </c>
    </row>
    <row r="16" spans="1:40" x14ac:dyDescent="0.25">
      <c r="A16" s="240" t="s">
        <v>161</v>
      </c>
      <c r="B16" s="240" t="s">
        <v>162</v>
      </c>
      <c r="C16" s="240">
        <v>5657</v>
      </c>
      <c r="D16" s="240" t="s">
        <v>179</v>
      </c>
      <c r="E16" t="s">
        <v>179</v>
      </c>
      <c r="F16" s="297">
        <v>499527.22</v>
      </c>
      <c r="G16" s="297">
        <v>11692</v>
      </c>
      <c r="H16" s="297">
        <v>213181.36</v>
      </c>
      <c r="J16">
        <v>189886.43</v>
      </c>
      <c r="K16">
        <v>810924.89</v>
      </c>
      <c r="Q16" s="297">
        <v>553731</v>
      </c>
      <c r="R16" s="297">
        <v>2848.96</v>
      </c>
      <c r="U16">
        <v>-2973935.87</v>
      </c>
      <c r="V16">
        <v>4613167.97</v>
      </c>
      <c r="X16" s="297">
        <v>1555953.66</v>
      </c>
      <c r="Z16" s="297">
        <v>318.11</v>
      </c>
      <c r="AC16">
        <v>458264.24</v>
      </c>
      <c r="AF16">
        <v>1343246.98</v>
      </c>
      <c r="AG16">
        <v>86324.92</v>
      </c>
      <c r="AI16" s="242">
        <f t="shared" si="7"/>
        <v>724400.58</v>
      </c>
      <c r="AJ16" s="249">
        <f t="shared" si="8"/>
        <v>556579.96</v>
      </c>
      <c r="AK16" s="244">
        <f t="shared" si="9"/>
        <v>167820.62</v>
      </c>
      <c r="AL16" s="250">
        <f t="shared" si="10"/>
        <v>1556271.77</v>
      </c>
      <c r="AM16" s="251">
        <f t="shared" si="11"/>
        <v>1887836.14</v>
      </c>
      <c r="AN16" s="244">
        <f t="shared" si="6"/>
        <v>-331564.36999999988</v>
      </c>
    </row>
    <row r="17" spans="1:40" x14ac:dyDescent="0.25">
      <c r="A17" s="240" t="s">
        <v>161</v>
      </c>
      <c r="B17" s="240" t="s">
        <v>162</v>
      </c>
      <c r="C17" s="240">
        <v>4057</v>
      </c>
      <c r="D17" s="240" t="s">
        <v>181</v>
      </c>
      <c r="E17" t="s">
        <v>181</v>
      </c>
      <c r="F17" s="297">
        <v>361719.02</v>
      </c>
      <c r="G17" s="297">
        <v>1121.53</v>
      </c>
      <c r="H17" s="297">
        <v>178943.11</v>
      </c>
      <c r="J17">
        <v>1563370.45</v>
      </c>
      <c r="K17">
        <v>680647.75</v>
      </c>
      <c r="M17" s="297">
        <v>0</v>
      </c>
      <c r="Q17" s="297">
        <v>289428.36</v>
      </c>
      <c r="R17" s="297">
        <v>10333</v>
      </c>
      <c r="U17">
        <v>-116185.75</v>
      </c>
      <c r="V17">
        <v>2841083.43</v>
      </c>
      <c r="X17" s="297">
        <v>1321243.52</v>
      </c>
      <c r="Z17" s="297">
        <v>601.52</v>
      </c>
      <c r="AA17" s="297">
        <v>899730</v>
      </c>
      <c r="AB17" s="297">
        <v>86836.53</v>
      </c>
      <c r="AC17">
        <v>1500406</v>
      </c>
      <c r="AE17">
        <v>42600</v>
      </c>
      <c r="AF17">
        <v>458120.64</v>
      </c>
      <c r="AG17">
        <v>115104.03</v>
      </c>
      <c r="AI17" s="242">
        <f t="shared" si="7"/>
        <v>541783.66</v>
      </c>
      <c r="AJ17" s="249">
        <f t="shared" si="8"/>
        <v>299761.36</v>
      </c>
      <c r="AK17" s="244">
        <f t="shared" si="9"/>
        <v>242022.30000000005</v>
      </c>
      <c r="AL17" s="250">
        <f t="shared" si="10"/>
        <v>2308411.5699999998</v>
      </c>
      <c r="AM17" s="251">
        <f t="shared" si="11"/>
        <v>2116230.67</v>
      </c>
      <c r="AN17" s="244">
        <f t="shared" si="6"/>
        <v>192180.89999999991</v>
      </c>
    </row>
    <row r="18" spans="1:40" x14ac:dyDescent="0.25">
      <c r="A18" s="240" t="s">
        <v>161</v>
      </c>
      <c r="B18" s="240" t="s">
        <v>162</v>
      </c>
      <c r="C18" s="240">
        <v>2737</v>
      </c>
      <c r="D18" s="240" t="s">
        <v>183</v>
      </c>
      <c r="E18" t="s">
        <v>183</v>
      </c>
      <c r="F18" s="297">
        <v>637067.51</v>
      </c>
      <c r="G18" s="297">
        <v>0</v>
      </c>
      <c r="H18" s="297">
        <v>40954.89</v>
      </c>
      <c r="J18">
        <v>3668331.73</v>
      </c>
      <c r="K18">
        <v>372981.72</v>
      </c>
      <c r="M18" s="297">
        <v>0</v>
      </c>
      <c r="Q18" s="297">
        <v>511468.61</v>
      </c>
      <c r="R18" s="297">
        <v>419.45</v>
      </c>
      <c r="T18">
        <v>2424646.83</v>
      </c>
      <c r="V18">
        <v>675062.61</v>
      </c>
      <c r="X18" s="297">
        <v>918488.89</v>
      </c>
      <c r="Z18" s="297">
        <v>742.06</v>
      </c>
      <c r="AA18" s="297">
        <v>2109911.2999999998</v>
      </c>
      <c r="AB18" s="297">
        <v>230000</v>
      </c>
      <c r="AC18">
        <v>1195463.46</v>
      </c>
      <c r="AE18">
        <v>8184</v>
      </c>
      <c r="AF18">
        <v>727855.91</v>
      </c>
      <c r="AG18">
        <v>294208.57</v>
      </c>
      <c r="AI18" s="242">
        <f t="shared" si="7"/>
        <v>678022.4</v>
      </c>
      <c r="AJ18" s="249">
        <f t="shared" si="8"/>
        <v>511888.06</v>
      </c>
      <c r="AK18" s="244">
        <f t="shared" si="9"/>
        <v>166134.34000000003</v>
      </c>
      <c r="AL18" s="250">
        <f t="shared" si="10"/>
        <v>3259142.25</v>
      </c>
      <c r="AM18" s="251">
        <f t="shared" si="11"/>
        <v>2225711.94</v>
      </c>
      <c r="AN18" s="244">
        <f t="shared" si="6"/>
        <v>1033430.31</v>
      </c>
    </row>
    <row r="19" spans="1:40" x14ac:dyDescent="0.25">
      <c r="A19" s="240" t="s">
        <v>161</v>
      </c>
      <c r="B19" s="240" t="s">
        <v>162</v>
      </c>
      <c r="C19" s="240">
        <v>4167</v>
      </c>
      <c r="D19" s="240" t="s">
        <v>185</v>
      </c>
      <c r="E19" t="s">
        <v>185</v>
      </c>
      <c r="F19" s="297">
        <v>532509.9</v>
      </c>
      <c r="G19" s="297">
        <v>218525.93</v>
      </c>
      <c r="H19" s="297">
        <v>76401.490000000005</v>
      </c>
      <c r="J19">
        <v>151611</v>
      </c>
      <c r="K19">
        <v>1084782.51</v>
      </c>
      <c r="M19" s="297">
        <v>0</v>
      </c>
      <c r="Q19" s="297">
        <v>291466.96000000002</v>
      </c>
      <c r="R19" s="297">
        <v>14932.55</v>
      </c>
      <c r="U19">
        <v>-271654.02</v>
      </c>
      <c r="V19">
        <v>1767990.24</v>
      </c>
      <c r="X19" s="297">
        <v>2586610.37</v>
      </c>
      <c r="Z19" s="297">
        <v>827</v>
      </c>
      <c r="AA19" s="297">
        <v>1217990</v>
      </c>
      <c r="AC19">
        <v>1518802</v>
      </c>
      <c r="AD19">
        <v>8840</v>
      </c>
      <c r="AF19">
        <v>1681838.91</v>
      </c>
      <c r="AG19">
        <v>158951.35999999999</v>
      </c>
      <c r="AI19" s="242">
        <f t="shared" si="7"/>
        <v>827437.32000000007</v>
      </c>
      <c r="AJ19" s="249">
        <f t="shared" si="8"/>
        <v>306399.51</v>
      </c>
      <c r="AK19" s="244">
        <f t="shared" si="9"/>
        <v>521037.81000000006</v>
      </c>
      <c r="AL19" s="250">
        <f t="shared" si="10"/>
        <v>3805427.37</v>
      </c>
      <c r="AM19" s="251">
        <f t="shared" si="11"/>
        <v>3368432.27</v>
      </c>
      <c r="AN19" s="244">
        <f t="shared" si="6"/>
        <v>436995.10000000009</v>
      </c>
    </row>
    <row r="20" spans="1:40" x14ac:dyDescent="0.25">
      <c r="A20" s="240" t="s">
        <v>161</v>
      </c>
      <c r="B20" s="240" t="s">
        <v>162</v>
      </c>
      <c r="C20" s="240">
        <v>7036</v>
      </c>
      <c r="D20" s="240" t="s">
        <v>187</v>
      </c>
      <c r="E20" t="s">
        <v>187</v>
      </c>
      <c r="F20" s="297">
        <v>505737.19</v>
      </c>
      <c r="G20" s="297">
        <v>36828</v>
      </c>
      <c r="H20" s="297">
        <v>150087.07999999999</v>
      </c>
      <c r="J20">
        <v>3560004.72</v>
      </c>
      <c r="K20">
        <v>906057.79</v>
      </c>
      <c r="Q20" s="297">
        <v>241628.7</v>
      </c>
      <c r="R20" s="297">
        <v>20265.240000000002</v>
      </c>
      <c r="T20">
        <v>3333463.4</v>
      </c>
      <c r="U20">
        <v>-102177.58</v>
      </c>
      <c r="V20">
        <v>938360.62</v>
      </c>
      <c r="X20" s="297">
        <v>1869578.44</v>
      </c>
      <c r="AA20" s="297">
        <v>2111246.1</v>
      </c>
      <c r="AC20">
        <v>2605057.1</v>
      </c>
      <c r="AF20">
        <v>989007.5</v>
      </c>
      <c r="AG20">
        <v>215993.19</v>
      </c>
      <c r="AI20" s="242">
        <f t="shared" si="7"/>
        <v>692652.2699999999</v>
      </c>
      <c r="AJ20" s="249">
        <f t="shared" si="8"/>
        <v>261893.94</v>
      </c>
      <c r="AK20" s="244">
        <f t="shared" si="9"/>
        <v>430758.3299999999</v>
      </c>
      <c r="AL20" s="250">
        <f t="shared" si="10"/>
        <v>3980824.54</v>
      </c>
      <c r="AM20" s="251">
        <f t="shared" si="11"/>
        <v>3810057.79</v>
      </c>
      <c r="AN20" s="244">
        <f t="shared" si="6"/>
        <v>170766.75</v>
      </c>
    </row>
    <row r="21" spans="1:40" x14ac:dyDescent="0.25">
      <c r="A21" s="240" t="s">
        <v>161</v>
      </c>
      <c r="B21" s="240" t="s">
        <v>162</v>
      </c>
      <c r="C21" s="240">
        <v>4248</v>
      </c>
      <c r="D21" s="240" t="s">
        <v>189</v>
      </c>
      <c r="E21" t="s">
        <v>189</v>
      </c>
      <c r="F21" s="297">
        <v>866806.59</v>
      </c>
      <c r="G21" s="297">
        <v>11700</v>
      </c>
      <c r="H21" s="297">
        <v>84686.56</v>
      </c>
      <c r="J21">
        <v>229823.35</v>
      </c>
      <c r="K21">
        <v>798320.43</v>
      </c>
      <c r="Q21" s="297">
        <v>400110.99</v>
      </c>
      <c r="R21" s="297">
        <v>4811.45</v>
      </c>
      <c r="U21">
        <v>1245479.32</v>
      </c>
      <c r="V21">
        <v>909939.73</v>
      </c>
      <c r="X21" s="297">
        <v>1101938.1399999999</v>
      </c>
      <c r="Z21" s="297">
        <v>1154.5</v>
      </c>
      <c r="AA21" s="297">
        <v>1447300</v>
      </c>
      <c r="AC21">
        <v>2004483</v>
      </c>
      <c r="AF21">
        <v>671211.04</v>
      </c>
      <c r="AG21">
        <v>181003.16</v>
      </c>
      <c r="AI21" s="242">
        <f t="shared" si="7"/>
        <v>963193.14999999991</v>
      </c>
      <c r="AJ21" s="249">
        <f t="shared" si="8"/>
        <v>404922.44</v>
      </c>
      <c r="AK21" s="244">
        <f t="shared" si="9"/>
        <v>558270.71</v>
      </c>
      <c r="AL21" s="250">
        <f t="shared" si="10"/>
        <v>2550392.6399999997</v>
      </c>
      <c r="AM21" s="251">
        <f t="shared" si="11"/>
        <v>2856697.2</v>
      </c>
      <c r="AN21" s="244">
        <f t="shared" si="6"/>
        <v>-306304.56000000052</v>
      </c>
    </row>
    <row r="22" spans="1:40" x14ac:dyDescent="0.25">
      <c r="A22" s="240" t="s">
        <v>161</v>
      </c>
      <c r="B22" s="240" t="s">
        <v>162</v>
      </c>
      <c r="C22" s="240">
        <v>4016</v>
      </c>
      <c r="D22" s="240" t="s">
        <v>191</v>
      </c>
      <c r="E22" t="s">
        <v>191</v>
      </c>
      <c r="F22" s="297">
        <v>1205120.18</v>
      </c>
      <c r="G22" s="297">
        <v>672732.75</v>
      </c>
      <c r="H22" s="297">
        <v>122143.6</v>
      </c>
      <c r="J22">
        <v>635672.61</v>
      </c>
      <c r="K22">
        <v>562335.12</v>
      </c>
      <c r="M22" s="297">
        <v>0</v>
      </c>
      <c r="Q22" s="297">
        <v>1176683.51</v>
      </c>
      <c r="R22" s="297">
        <v>67975.360000000001</v>
      </c>
      <c r="U22">
        <v>385101.72</v>
      </c>
      <c r="V22">
        <v>1741975.93</v>
      </c>
      <c r="X22" s="297">
        <v>2119752.77</v>
      </c>
      <c r="Y22" s="297">
        <v>7780</v>
      </c>
      <c r="AA22" s="297">
        <v>916410</v>
      </c>
      <c r="AC22">
        <v>1026313</v>
      </c>
      <c r="AE22">
        <v>9196</v>
      </c>
      <c r="AF22">
        <v>1914037.34</v>
      </c>
      <c r="AG22">
        <v>91978.69</v>
      </c>
      <c r="AI22" s="242">
        <f t="shared" si="7"/>
        <v>1999996.53</v>
      </c>
      <c r="AJ22" s="249">
        <f t="shared" si="8"/>
        <v>1244658.8700000001</v>
      </c>
      <c r="AK22" s="244">
        <f t="shared" si="9"/>
        <v>755337.65999999992</v>
      </c>
      <c r="AL22" s="250">
        <f t="shared" si="10"/>
        <v>3043942.77</v>
      </c>
      <c r="AM22" s="251">
        <f t="shared" si="11"/>
        <v>3041525.03</v>
      </c>
      <c r="AN22" s="244">
        <f t="shared" si="6"/>
        <v>2417.7400000002235</v>
      </c>
    </row>
    <row r="23" spans="1:40" x14ac:dyDescent="0.25">
      <c r="A23" s="240" t="s">
        <v>161</v>
      </c>
      <c r="B23" s="240" t="s">
        <v>162</v>
      </c>
      <c r="C23" s="240">
        <v>1202</v>
      </c>
      <c r="D23" s="240" t="s">
        <v>193</v>
      </c>
      <c r="E23" t="s">
        <v>193</v>
      </c>
      <c r="F23" s="297">
        <v>794584.49</v>
      </c>
      <c r="G23" s="297">
        <v>51287.34</v>
      </c>
      <c r="H23" s="297">
        <v>304349.51</v>
      </c>
      <c r="J23">
        <v>1749062.06</v>
      </c>
      <c r="K23">
        <v>412765.62</v>
      </c>
      <c r="M23" s="297">
        <v>0</v>
      </c>
      <c r="Q23" s="297">
        <v>420572.15</v>
      </c>
      <c r="R23" s="297">
        <v>326.55</v>
      </c>
      <c r="U23">
        <v>850249.28</v>
      </c>
      <c r="V23">
        <v>2083742</v>
      </c>
      <c r="X23" s="297">
        <v>1244842.92</v>
      </c>
      <c r="Z23" s="297">
        <v>6226.26</v>
      </c>
      <c r="AA23" s="297">
        <v>662020</v>
      </c>
      <c r="AC23">
        <v>1047607</v>
      </c>
      <c r="AE23">
        <v>5740</v>
      </c>
      <c r="AF23">
        <v>525985.09</v>
      </c>
      <c r="AG23">
        <v>169098.05</v>
      </c>
      <c r="AI23" s="242">
        <f t="shared" si="7"/>
        <v>1150221.3399999999</v>
      </c>
      <c r="AJ23" s="249">
        <f t="shared" si="8"/>
        <v>420898.7</v>
      </c>
      <c r="AK23" s="244">
        <f t="shared" si="9"/>
        <v>729322.6399999999</v>
      </c>
      <c r="AL23" s="250">
        <f t="shared" si="10"/>
        <v>1913089.18</v>
      </c>
      <c r="AM23" s="251">
        <f t="shared" si="11"/>
        <v>1748430.14</v>
      </c>
      <c r="AN23" s="244">
        <f t="shared" si="6"/>
        <v>164659.04000000004</v>
      </c>
    </row>
    <row r="24" spans="1:40" x14ac:dyDescent="0.25">
      <c r="A24" s="240" t="s">
        <v>165</v>
      </c>
      <c r="B24" s="240" t="s">
        <v>195</v>
      </c>
      <c r="C24" s="240">
        <v>6244</v>
      </c>
      <c r="D24" s="240" t="s">
        <v>198</v>
      </c>
      <c r="E24" t="s">
        <v>198</v>
      </c>
      <c r="F24" s="297">
        <v>586394.89</v>
      </c>
      <c r="G24" s="297">
        <v>0</v>
      </c>
      <c r="H24" s="297">
        <v>12345.53</v>
      </c>
      <c r="J24">
        <v>161872.38</v>
      </c>
      <c r="K24">
        <v>33227.269999999997</v>
      </c>
      <c r="N24" s="297">
        <v>2435</v>
      </c>
      <c r="R24" s="297">
        <v>0</v>
      </c>
      <c r="T24">
        <v>-183930.23999999999</v>
      </c>
      <c r="U24">
        <v>654578</v>
      </c>
      <c r="X24" s="297">
        <v>2876530.92</v>
      </c>
      <c r="Z24" s="297">
        <v>382.11</v>
      </c>
      <c r="AA24" s="297">
        <v>1566040</v>
      </c>
      <c r="AB24" s="297">
        <v>13500</v>
      </c>
      <c r="AC24">
        <v>2193648</v>
      </c>
      <c r="AE24">
        <v>3000</v>
      </c>
      <c r="AF24">
        <v>1613995.22</v>
      </c>
      <c r="AG24">
        <v>94177.5</v>
      </c>
      <c r="AI24" s="242">
        <f t="shared" si="7"/>
        <v>598740.42000000004</v>
      </c>
      <c r="AJ24" s="249">
        <f t="shared" si="8"/>
        <v>2435</v>
      </c>
      <c r="AK24" s="244">
        <f t="shared" si="9"/>
        <v>596305.42000000004</v>
      </c>
      <c r="AL24" s="250">
        <f t="shared" si="10"/>
        <v>4456453.0299999993</v>
      </c>
      <c r="AM24" s="251">
        <f t="shared" si="11"/>
        <v>3904820.7199999997</v>
      </c>
      <c r="AN24" s="244">
        <f t="shared" si="6"/>
        <v>551632.30999999959</v>
      </c>
    </row>
    <row r="25" spans="1:40" x14ac:dyDescent="0.25">
      <c r="A25" s="240" t="s">
        <v>165</v>
      </c>
      <c r="B25" s="240" t="s">
        <v>195</v>
      </c>
      <c r="C25" s="240">
        <v>4760</v>
      </c>
      <c r="D25" s="240" t="s">
        <v>199</v>
      </c>
      <c r="E25" t="s">
        <v>199</v>
      </c>
      <c r="F25" s="297">
        <v>306933.34000000003</v>
      </c>
      <c r="G25" s="297">
        <v>0</v>
      </c>
      <c r="H25" s="297">
        <v>14914.94</v>
      </c>
      <c r="J25">
        <v>865756.28</v>
      </c>
      <c r="K25">
        <v>1319290.92</v>
      </c>
      <c r="R25" s="297">
        <v>214</v>
      </c>
      <c r="T25">
        <v>-160236.91</v>
      </c>
      <c r="U25">
        <v>2645305.21</v>
      </c>
      <c r="X25" s="297">
        <v>2030738.23</v>
      </c>
      <c r="Z25" s="297">
        <v>307.24</v>
      </c>
      <c r="AA25" s="297">
        <v>1779100</v>
      </c>
      <c r="AB25" s="297">
        <v>30000</v>
      </c>
      <c r="AC25">
        <v>1950758.97</v>
      </c>
      <c r="AD25">
        <v>5000</v>
      </c>
      <c r="AF25">
        <v>1213357.03</v>
      </c>
      <c r="AG25">
        <v>197328.3</v>
      </c>
      <c r="AH25">
        <v>16117.99</v>
      </c>
      <c r="AI25" s="242">
        <f t="shared" si="7"/>
        <v>321848.28000000003</v>
      </c>
      <c r="AJ25" s="249">
        <f t="shared" si="8"/>
        <v>214</v>
      </c>
      <c r="AK25" s="244">
        <f t="shared" si="9"/>
        <v>321634.28000000003</v>
      </c>
      <c r="AL25" s="250">
        <f t="shared" si="10"/>
        <v>3840145.4699999997</v>
      </c>
      <c r="AM25" s="251">
        <f t="shared" si="11"/>
        <v>3382562.29</v>
      </c>
      <c r="AN25" s="244">
        <f t="shared" si="6"/>
        <v>457583.1799999997</v>
      </c>
    </row>
    <row r="26" spans="1:40" x14ac:dyDescent="0.25">
      <c r="A26" s="240" t="s">
        <v>165</v>
      </c>
      <c r="B26" s="240" t="s">
        <v>195</v>
      </c>
      <c r="C26" s="240">
        <v>3665</v>
      </c>
      <c r="D26" s="240" t="s">
        <v>200</v>
      </c>
      <c r="E26" t="s">
        <v>200</v>
      </c>
      <c r="F26" s="297">
        <v>300427.90999999997</v>
      </c>
      <c r="G26" s="297">
        <v>1953663.5</v>
      </c>
      <c r="H26" s="297">
        <v>140264.71</v>
      </c>
      <c r="J26">
        <v>334691.08</v>
      </c>
      <c r="K26">
        <v>2211274.77</v>
      </c>
      <c r="Q26" s="297">
        <v>232636</v>
      </c>
      <c r="R26" s="297">
        <v>50346.58</v>
      </c>
      <c r="S26">
        <v>-47100</v>
      </c>
      <c r="U26">
        <v>2356065.7799999998</v>
      </c>
      <c r="V26">
        <v>1839928.23</v>
      </c>
      <c r="X26" s="297">
        <v>1491866.14</v>
      </c>
      <c r="AA26" s="297">
        <v>1103200</v>
      </c>
      <c r="AB26" s="297">
        <v>110400</v>
      </c>
      <c r="AC26">
        <v>1474151</v>
      </c>
      <c r="AF26">
        <v>460705.96</v>
      </c>
      <c r="AG26">
        <v>13888.8</v>
      </c>
      <c r="AI26" s="242">
        <f t="shared" si="7"/>
        <v>2394356.12</v>
      </c>
      <c r="AJ26" s="249">
        <f t="shared" si="8"/>
        <v>282982.58</v>
      </c>
      <c r="AK26" s="244">
        <f t="shared" si="9"/>
        <v>2111373.54</v>
      </c>
      <c r="AL26" s="250">
        <f t="shared" si="10"/>
        <v>2705466.1399999997</v>
      </c>
      <c r="AM26" s="251">
        <f t="shared" si="11"/>
        <v>1948745.76</v>
      </c>
      <c r="AN26" s="244">
        <f t="shared" si="6"/>
        <v>756720.37999999966</v>
      </c>
    </row>
    <row r="27" spans="1:40" x14ac:dyDescent="0.25">
      <c r="A27" s="240" t="s">
        <v>165</v>
      </c>
      <c r="B27" s="240" t="s">
        <v>195</v>
      </c>
      <c r="C27" s="240">
        <v>4355</v>
      </c>
      <c r="D27" s="240" t="s">
        <v>201</v>
      </c>
      <c r="E27" t="s">
        <v>201</v>
      </c>
      <c r="F27" s="297">
        <v>194511.59</v>
      </c>
      <c r="G27" s="297">
        <v>0</v>
      </c>
      <c r="H27" s="297">
        <v>4761.99</v>
      </c>
      <c r="J27">
        <v>2066952.35</v>
      </c>
      <c r="K27">
        <v>711712.45</v>
      </c>
      <c r="R27" s="297">
        <v>1232</v>
      </c>
      <c r="U27">
        <v>-216749.42</v>
      </c>
      <c r="V27">
        <v>3263098.4</v>
      </c>
      <c r="W27" s="297">
        <v>294</v>
      </c>
      <c r="X27" s="297">
        <v>60528</v>
      </c>
      <c r="AA27" s="297">
        <v>120010</v>
      </c>
      <c r="AC27">
        <v>170270</v>
      </c>
      <c r="AF27">
        <v>62221</v>
      </c>
      <c r="AG27">
        <v>17983.599999999999</v>
      </c>
      <c r="AI27" s="242">
        <f t="shared" si="7"/>
        <v>199273.58</v>
      </c>
      <c r="AJ27" s="249">
        <f t="shared" si="8"/>
        <v>1232</v>
      </c>
      <c r="AK27" s="244">
        <f t="shared" si="9"/>
        <v>198041.58</v>
      </c>
      <c r="AL27" s="250">
        <f t="shared" si="10"/>
        <v>180832</v>
      </c>
      <c r="AM27" s="251">
        <f t="shared" si="11"/>
        <v>250474.6</v>
      </c>
      <c r="AN27" s="244">
        <f t="shared" si="6"/>
        <v>-69642.600000000006</v>
      </c>
    </row>
    <row r="28" spans="1:40" x14ac:dyDescent="0.25">
      <c r="A28" s="240" t="s">
        <v>165</v>
      </c>
      <c r="B28" s="240" t="s">
        <v>195</v>
      </c>
      <c r="C28" s="240">
        <v>2703</v>
      </c>
      <c r="D28" s="240" t="s">
        <v>202</v>
      </c>
      <c r="E28" t="s">
        <v>202</v>
      </c>
      <c r="F28" s="297">
        <v>243368.19</v>
      </c>
      <c r="G28" s="297">
        <v>0</v>
      </c>
      <c r="H28" s="297">
        <v>16707.52</v>
      </c>
      <c r="J28">
        <v>1924995.55</v>
      </c>
      <c r="K28">
        <v>181814.61</v>
      </c>
      <c r="R28" s="297">
        <v>13905</v>
      </c>
      <c r="U28">
        <v>-567793.26</v>
      </c>
      <c r="V28">
        <v>3122820.6</v>
      </c>
      <c r="X28" s="297">
        <v>1266208.44</v>
      </c>
      <c r="AA28" s="297">
        <v>654400</v>
      </c>
      <c r="AC28">
        <v>1083940</v>
      </c>
      <c r="AF28">
        <v>630738.47</v>
      </c>
      <c r="AG28">
        <v>261526.44</v>
      </c>
      <c r="AI28" s="242">
        <f t="shared" si="7"/>
        <v>260075.71</v>
      </c>
      <c r="AJ28" s="249">
        <f t="shared" si="8"/>
        <v>13905</v>
      </c>
      <c r="AK28" s="244">
        <f t="shared" si="9"/>
        <v>246170.71</v>
      </c>
      <c r="AL28" s="250">
        <f t="shared" si="10"/>
        <v>1920608.44</v>
      </c>
      <c r="AM28" s="251">
        <f t="shared" si="11"/>
        <v>1976204.91</v>
      </c>
      <c r="AN28" s="244">
        <f t="shared" si="6"/>
        <v>-55596.469999999972</v>
      </c>
    </row>
    <row r="29" spans="1:40" x14ac:dyDescent="0.25">
      <c r="A29" s="240" t="s">
        <v>165</v>
      </c>
      <c r="B29" s="240" t="s">
        <v>195</v>
      </c>
      <c r="C29" s="240">
        <v>3283</v>
      </c>
      <c r="D29" s="240" t="s">
        <v>203</v>
      </c>
      <c r="E29" t="s">
        <v>203</v>
      </c>
      <c r="F29" s="297">
        <v>280821.11</v>
      </c>
      <c r="G29" s="297">
        <v>0</v>
      </c>
      <c r="H29" s="297">
        <v>71355.09</v>
      </c>
      <c r="J29">
        <v>1042185.86</v>
      </c>
      <c r="K29">
        <v>960464.71</v>
      </c>
      <c r="Q29" s="297">
        <v>268675</v>
      </c>
      <c r="R29" s="297">
        <v>5411</v>
      </c>
      <c r="U29">
        <v>2155793.19</v>
      </c>
      <c r="X29" s="297">
        <v>1470996.54</v>
      </c>
      <c r="Y29" s="297">
        <v>-154000</v>
      </c>
      <c r="Z29" s="297">
        <v>668.43</v>
      </c>
      <c r="AA29" s="297">
        <v>457360</v>
      </c>
      <c r="AB29" s="297">
        <v>14100</v>
      </c>
      <c r="AC29">
        <v>944338</v>
      </c>
      <c r="AE29">
        <v>1048</v>
      </c>
      <c r="AF29">
        <v>675312.96</v>
      </c>
      <c r="AG29">
        <v>84278.43</v>
      </c>
      <c r="AI29" s="242">
        <f t="shared" si="7"/>
        <v>352176.19999999995</v>
      </c>
      <c r="AJ29" s="249">
        <f t="shared" si="8"/>
        <v>274086</v>
      </c>
      <c r="AK29" s="244">
        <f t="shared" si="9"/>
        <v>78090.199999999953</v>
      </c>
      <c r="AL29" s="250">
        <f t="shared" si="10"/>
        <v>1789124.97</v>
      </c>
      <c r="AM29" s="251">
        <f t="shared" si="11"/>
        <v>1704977.39</v>
      </c>
      <c r="AN29" s="244">
        <f t="shared" si="6"/>
        <v>84147.580000000075</v>
      </c>
    </row>
    <row r="30" spans="1:40" x14ac:dyDescent="0.25">
      <c r="A30" s="240" t="s">
        <v>165</v>
      </c>
      <c r="B30" s="240" t="s">
        <v>195</v>
      </c>
      <c r="C30" s="240">
        <v>1804</v>
      </c>
      <c r="D30" s="240" t="s">
        <v>204</v>
      </c>
      <c r="E30" t="s">
        <v>204</v>
      </c>
      <c r="F30" s="297">
        <v>814879.5</v>
      </c>
      <c r="G30" s="297">
        <v>69214.5</v>
      </c>
      <c r="H30" s="297">
        <v>113516.29</v>
      </c>
      <c r="J30">
        <v>798872.82</v>
      </c>
      <c r="K30">
        <v>1002453.7</v>
      </c>
      <c r="Q30" s="297">
        <v>231674</v>
      </c>
      <c r="R30" s="297">
        <v>-1663</v>
      </c>
      <c r="T30">
        <v>-210876.62</v>
      </c>
      <c r="U30">
        <v>2709594.88</v>
      </c>
      <c r="X30" s="297">
        <v>1063283.3600000001</v>
      </c>
      <c r="Z30" s="297">
        <v>49.35</v>
      </c>
      <c r="AA30" s="297">
        <v>657720</v>
      </c>
      <c r="AC30">
        <v>925368</v>
      </c>
      <c r="AF30">
        <v>368954.96</v>
      </c>
      <c r="AG30">
        <v>205322.2</v>
      </c>
      <c r="AI30" s="242">
        <f t="shared" si="7"/>
        <v>997610.29</v>
      </c>
      <c r="AJ30" s="249">
        <f t="shared" si="8"/>
        <v>230011</v>
      </c>
      <c r="AK30" s="244">
        <f t="shared" si="9"/>
        <v>767599.29</v>
      </c>
      <c r="AL30" s="250">
        <f t="shared" si="10"/>
        <v>1721052.7100000002</v>
      </c>
      <c r="AM30" s="251">
        <f t="shared" si="11"/>
        <v>1499645.16</v>
      </c>
      <c r="AN30" s="244">
        <f t="shared" si="6"/>
        <v>221407.55000000028</v>
      </c>
    </row>
    <row r="31" spans="1:40" x14ac:dyDescent="0.25">
      <c r="A31" s="240" t="s">
        <v>165</v>
      </c>
      <c r="B31" s="240" t="s">
        <v>195</v>
      </c>
      <c r="C31" s="240">
        <v>2904</v>
      </c>
      <c r="D31" s="240" t="s">
        <v>205</v>
      </c>
      <c r="E31" t="s">
        <v>205</v>
      </c>
      <c r="F31" s="297">
        <v>473007.27</v>
      </c>
      <c r="G31" s="297">
        <v>0</v>
      </c>
      <c r="H31" s="297">
        <v>3281.27</v>
      </c>
      <c r="I31" s="297">
        <v>21469</v>
      </c>
      <c r="J31">
        <v>37571</v>
      </c>
      <c r="K31">
        <v>526955.27</v>
      </c>
      <c r="R31" s="297">
        <v>20000</v>
      </c>
      <c r="S31">
        <v>551</v>
      </c>
      <c r="T31">
        <v>-2190280.75</v>
      </c>
      <c r="U31">
        <v>41156.1</v>
      </c>
      <c r="V31">
        <v>3095144.84</v>
      </c>
      <c r="X31" s="297">
        <v>1086201.3400000001</v>
      </c>
      <c r="Y31" s="297">
        <v>275111</v>
      </c>
      <c r="Z31" s="297">
        <v>483.52</v>
      </c>
      <c r="AA31" s="297">
        <v>1522700</v>
      </c>
      <c r="AB31" s="297">
        <v>90869</v>
      </c>
      <c r="AC31">
        <v>1825061</v>
      </c>
      <c r="AF31">
        <v>653385.24</v>
      </c>
      <c r="AG31">
        <v>207986</v>
      </c>
      <c r="AI31" s="242">
        <f t="shared" si="7"/>
        <v>497757.54000000004</v>
      </c>
      <c r="AJ31" s="249">
        <f t="shared" si="8"/>
        <v>20000</v>
      </c>
      <c r="AK31" s="244">
        <f t="shared" si="9"/>
        <v>477757.54000000004</v>
      </c>
      <c r="AL31" s="250">
        <f t="shared" si="10"/>
        <v>2975364.8600000003</v>
      </c>
      <c r="AM31" s="251">
        <f t="shared" si="11"/>
        <v>2686432.24</v>
      </c>
      <c r="AN31" s="244">
        <f t="shared" si="6"/>
        <v>288932.62000000011</v>
      </c>
    </row>
    <row r="32" spans="1:40" x14ac:dyDescent="0.25">
      <c r="A32" s="240" t="s">
        <v>165</v>
      </c>
      <c r="B32" s="240" t="s">
        <v>195</v>
      </c>
      <c r="C32" s="240">
        <v>6953</v>
      </c>
      <c r="D32" s="240" t="s">
        <v>206</v>
      </c>
      <c r="E32" t="s">
        <v>206</v>
      </c>
      <c r="F32" s="297">
        <v>94832.1</v>
      </c>
      <c r="G32" s="297">
        <v>0</v>
      </c>
      <c r="H32" s="297">
        <v>10272</v>
      </c>
      <c r="J32">
        <v>767834.66</v>
      </c>
      <c r="K32">
        <v>2710465.51</v>
      </c>
      <c r="R32" s="297">
        <v>6194</v>
      </c>
      <c r="U32">
        <v>3943255.19</v>
      </c>
      <c r="X32" s="297">
        <v>1414992.42</v>
      </c>
      <c r="AA32" s="297">
        <v>1515750</v>
      </c>
      <c r="AC32">
        <v>2017389</v>
      </c>
      <c r="AF32">
        <v>806159.04</v>
      </c>
      <c r="AG32">
        <v>381909.3</v>
      </c>
      <c r="AI32" s="242">
        <f t="shared" si="7"/>
        <v>105104.1</v>
      </c>
      <c r="AJ32" s="249">
        <f t="shared" si="8"/>
        <v>6194</v>
      </c>
      <c r="AK32" s="244">
        <f t="shared" si="9"/>
        <v>98910.1</v>
      </c>
      <c r="AL32" s="250">
        <f t="shared" si="10"/>
        <v>2930742.42</v>
      </c>
      <c r="AM32" s="251">
        <f t="shared" si="11"/>
        <v>3205457.34</v>
      </c>
      <c r="AN32" s="244">
        <f t="shared" si="6"/>
        <v>-274714.91999999993</v>
      </c>
    </row>
    <row r="33" spans="1:40" x14ac:dyDescent="0.25">
      <c r="A33" s="240" t="s">
        <v>165</v>
      </c>
      <c r="B33" s="240" t="s">
        <v>195</v>
      </c>
      <c r="C33" s="240">
        <v>5358</v>
      </c>
      <c r="D33" s="240" t="s">
        <v>207</v>
      </c>
      <c r="E33" t="s">
        <v>207</v>
      </c>
      <c r="F33" s="297">
        <v>285961.62</v>
      </c>
      <c r="G33" s="297">
        <v>15000</v>
      </c>
      <c r="H33" s="297">
        <v>17669.34</v>
      </c>
      <c r="J33">
        <v>1252036.54</v>
      </c>
      <c r="K33">
        <v>24174</v>
      </c>
      <c r="R33" s="297">
        <v>5487</v>
      </c>
      <c r="U33">
        <v>-40536.97</v>
      </c>
      <c r="V33">
        <v>1455376.69</v>
      </c>
      <c r="X33" s="297">
        <v>1088321.98</v>
      </c>
      <c r="Z33" s="297">
        <v>198.66</v>
      </c>
      <c r="AC33">
        <v>452496</v>
      </c>
      <c r="AF33">
        <v>235500</v>
      </c>
      <c r="AG33">
        <v>64459.86</v>
      </c>
      <c r="AI33" s="242">
        <f t="shared" si="7"/>
        <v>318630.96000000002</v>
      </c>
      <c r="AJ33" s="249">
        <f t="shared" si="8"/>
        <v>5487</v>
      </c>
      <c r="AK33" s="244">
        <f t="shared" si="9"/>
        <v>313143.96000000002</v>
      </c>
      <c r="AL33" s="250">
        <f t="shared" si="10"/>
        <v>1088520.6399999999</v>
      </c>
      <c r="AM33" s="251">
        <f t="shared" si="11"/>
        <v>752455.86</v>
      </c>
      <c r="AN33" s="244">
        <f t="shared" si="6"/>
        <v>336064.77999999991</v>
      </c>
    </row>
    <row r="34" spans="1:40" x14ac:dyDescent="0.25">
      <c r="A34" s="240" t="s">
        <v>165</v>
      </c>
      <c r="B34" s="240" t="s">
        <v>195</v>
      </c>
      <c r="C34" s="240">
        <v>1450</v>
      </c>
      <c r="D34" s="240" t="s">
        <v>208</v>
      </c>
      <c r="E34" t="s">
        <v>208</v>
      </c>
      <c r="F34" s="297">
        <v>386976.66</v>
      </c>
      <c r="G34" s="297">
        <v>79703.520000000004</v>
      </c>
      <c r="H34" s="297">
        <v>123867.04</v>
      </c>
      <c r="J34">
        <v>644375.87</v>
      </c>
      <c r="K34">
        <v>250255.09</v>
      </c>
      <c r="R34" s="297">
        <v>0</v>
      </c>
      <c r="U34">
        <v>293859.27</v>
      </c>
      <c r="V34">
        <v>1829621.52</v>
      </c>
      <c r="X34" s="297">
        <v>1645129.11</v>
      </c>
      <c r="Z34" s="297">
        <v>531.4</v>
      </c>
      <c r="AC34">
        <v>610744</v>
      </c>
      <c r="AF34">
        <v>955063.02</v>
      </c>
      <c r="AG34">
        <v>199336.1</v>
      </c>
      <c r="AI34" s="242">
        <f t="shared" si="7"/>
        <v>590547.22</v>
      </c>
      <c r="AJ34" s="249">
        <f t="shared" si="8"/>
        <v>0</v>
      </c>
      <c r="AK34" s="244">
        <f t="shared" si="9"/>
        <v>590547.22</v>
      </c>
      <c r="AL34" s="250">
        <f t="shared" si="10"/>
        <v>1645660.51</v>
      </c>
      <c r="AM34" s="251">
        <f t="shared" si="11"/>
        <v>1765143.12</v>
      </c>
      <c r="AN34" s="244">
        <f t="shared" si="6"/>
        <v>-119482.6100000001</v>
      </c>
    </row>
    <row r="35" spans="1:40" x14ac:dyDescent="0.25">
      <c r="A35" s="240" t="s">
        <v>165</v>
      </c>
      <c r="B35" s="240" t="s">
        <v>195</v>
      </c>
      <c r="C35" s="240">
        <v>1590</v>
      </c>
      <c r="D35" s="240" t="s">
        <v>209</v>
      </c>
      <c r="E35" t="s">
        <v>209</v>
      </c>
      <c r="F35" s="297">
        <v>388688.73</v>
      </c>
      <c r="G35" s="297">
        <v>21120</v>
      </c>
      <c r="H35" s="297">
        <v>92462.720000000001</v>
      </c>
      <c r="J35">
        <v>331558.93</v>
      </c>
      <c r="K35">
        <v>138477.1</v>
      </c>
      <c r="L35">
        <v>1</v>
      </c>
      <c r="Q35" s="297">
        <v>349174</v>
      </c>
      <c r="R35" s="297">
        <v>-5083</v>
      </c>
      <c r="U35">
        <v>-1995822.78</v>
      </c>
      <c r="V35">
        <v>2563303.2200000002</v>
      </c>
      <c r="X35" s="297">
        <v>1564724.28</v>
      </c>
      <c r="AA35" s="297">
        <v>58890</v>
      </c>
      <c r="AC35">
        <v>906923</v>
      </c>
      <c r="AF35">
        <v>303446.43</v>
      </c>
      <c r="AG35">
        <v>115757.81</v>
      </c>
      <c r="AI35" s="242">
        <f t="shared" si="7"/>
        <v>502271.44999999995</v>
      </c>
      <c r="AJ35" s="249">
        <f t="shared" si="8"/>
        <v>344091</v>
      </c>
      <c r="AK35" s="244">
        <f t="shared" si="9"/>
        <v>158180.44999999995</v>
      </c>
      <c r="AL35" s="250">
        <f t="shared" si="10"/>
        <v>1623614.28</v>
      </c>
      <c r="AM35" s="251">
        <f t="shared" si="11"/>
        <v>1326127.24</v>
      </c>
      <c r="AN35" s="244">
        <f t="shared" si="6"/>
        <v>297487.04000000004</v>
      </c>
    </row>
    <row r="36" spans="1:40" x14ac:dyDescent="0.25">
      <c r="A36" s="240" t="s">
        <v>168</v>
      </c>
      <c r="B36" s="240" t="s">
        <v>211</v>
      </c>
      <c r="C36" s="240">
        <v>6255</v>
      </c>
      <c r="D36" s="240" t="s">
        <v>213</v>
      </c>
      <c r="E36" t="s">
        <v>213</v>
      </c>
      <c r="F36" s="297">
        <v>1370058.63</v>
      </c>
      <c r="G36" s="297">
        <v>4928</v>
      </c>
      <c r="H36" s="297">
        <v>36065.85</v>
      </c>
      <c r="J36">
        <v>456102.12</v>
      </c>
      <c r="K36">
        <v>110698.86</v>
      </c>
      <c r="M36" s="297">
        <v>367010</v>
      </c>
      <c r="N36" s="297">
        <v>684.81</v>
      </c>
      <c r="Q36" s="297">
        <v>525496</v>
      </c>
      <c r="R36" s="297">
        <v>2017.09</v>
      </c>
      <c r="U36">
        <v>-2756755.41</v>
      </c>
      <c r="V36">
        <v>3551030.77</v>
      </c>
      <c r="X36" s="297">
        <v>2127200.58</v>
      </c>
      <c r="Z36" s="297">
        <v>1106.51</v>
      </c>
      <c r="AA36" s="297">
        <v>1971964.74</v>
      </c>
      <c r="AB36" s="297">
        <v>31880</v>
      </c>
      <c r="AC36">
        <v>2460972.7400000002</v>
      </c>
      <c r="AD36">
        <v>36561.800000000003</v>
      </c>
      <c r="AF36">
        <v>1082087.95</v>
      </c>
      <c r="AG36">
        <v>132089.14000000001</v>
      </c>
      <c r="AH36">
        <v>20000</v>
      </c>
      <c r="AI36" s="242">
        <f t="shared" si="7"/>
        <v>1411052.48</v>
      </c>
      <c r="AJ36" s="249">
        <f t="shared" si="8"/>
        <v>895207.9</v>
      </c>
      <c r="AK36" s="244">
        <f t="shared" si="9"/>
        <v>515844.57999999996</v>
      </c>
      <c r="AL36" s="250">
        <f t="shared" si="10"/>
        <v>4132151.83</v>
      </c>
      <c r="AM36" s="251">
        <f t="shared" si="11"/>
        <v>3731711.6300000004</v>
      </c>
      <c r="AN36" s="244">
        <f t="shared" si="6"/>
        <v>400440.19999999972</v>
      </c>
    </row>
    <row r="37" spans="1:40" x14ac:dyDescent="0.25">
      <c r="A37" s="240" t="s">
        <v>168</v>
      </c>
      <c r="B37" s="240" t="s">
        <v>211</v>
      </c>
      <c r="C37" s="240">
        <v>4295</v>
      </c>
      <c r="D37" s="240" t="s">
        <v>214</v>
      </c>
      <c r="E37" t="s">
        <v>214</v>
      </c>
      <c r="F37" s="297">
        <v>359352.07</v>
      </c>
      <c r="G37" s="297">
        <v>66017.53</v>
      </c>
      <c r="H37" s="297">
        <v>72904.39</v>
      </c>
      <c r="J37">
        <v>229385</v>
      </c>
      <c r="K37">
        <v>143874.14000000001</v>
      </c>
      <c r="M37" s="297">
        <v>5500</v>
      </c>
      <c r="Q37" s="297">
        <v>37200</v>
      </c>
      <c r="R37" s="297">
        <v>791.76</v>
      </c>
      <c r="U37">
        <v>-719783.87</v>
      </c>
      <c r="V37">
        <v>1997207.95</v>
      </c>
      <c r="X37" s="297">
        <v>1244601.6399999999</v>
      </c>
      <c r="Z37" s="297">
        <v>1048.05</v>
      </c>
      <c r="AA37" s="297">
        <v>820680</v>
      </c>
      <c r="AC37">
        <v>1321251</v>
      </c>
      <c r="AD37">
        <v>4390</v>
      </c>
      <c r="AF37">
        <v>1025513.77</v>
      </c>
      <c r="AG37">
        <v>66178.36</v>
      </c>
      <c r="AI37" s="242">
        <f t="shared" si="7"/>
        <v>498273.99</v>
      </c>
      <c r="AJ37" s="249">
        <f t="shared" si="8"/>
        <v>43491.76</v>
      </c>
      <c r="AK37" s="244">
        <f t="shared" si="9"/>
        <v>454782.23</v>
      </c>
      <c r="AL37" s="250">
        <f t="shared" si="10"/>
        <v>2066329.69</v>
      </c>
      <c r="AM37" s="251">
        <f t="shared" si="11"/>
        <v>2417333.13</v>
      </c>
      <c r="AN37" s="244">
        <f t="shared" si="6"/>
        <v>-351003.43999999994</v>
      </c>
    </row>
    <row r="38" spans="1:40" x14ac:dyDescent="0.25">
      <c r="A38" s="240" t="s">
        <v>168</v>
      </c>
      <c r="B38" s="240" t="s">
        <v>211</v>
      </c>
      <c r="C38" s="240">
        <v>5791</v>
      </c>
      <c r="D38" s="240" t="s">
        <v>215</v>
      </c>
      <c r="E38" t="s">
        <v>215</v>
      </c>
      <c r="F38" s="297">
        <v>167223</v>
      </c>
      <c r="G38" s="297">
        <v>52987.82</v>
      </c>
      <c r="H38" s="297">
        <v>66925.77</v>
      </c>
      <c r="J38">
        <v>139694.06</v>
      </c>
      <c r="K38">
        <v>89787.35</v>
      </c>
      <c r="M38" s="297">
        <v>12542</v>
      </c>
      <c r="Q38" s="297">
        <v>163285.98000000001</v>
      </c>
      <c r="R38" s="297">
        <v>5335.14</v>
      </c>
      <c r="U38">
        <v>-2481032.38</v>
      </c>
      <c r="V38">
        <v>2854572.07</v>
      </c>
      <c r="X38" s="297">
        <v>1598654.91</v>
      </c>
      <c r="Y38" s="297">
        <v>2767374.02</v>
      </c>
      <c r="Z38" s="297">
        <v>311</v>
      </c>
      <c r="AA38" s="297">
        <v>1077195</v>
      </c>
      <c r="AC38">
        <v>1413026.04</v>
      </c>
      <c r="AD38">
        <v>3648</v>
      </c>
      <c r="AE38">
        <v>3296</v>
      </c>
      <c r="AF38">
        <v>3875633.24</v>
      </c>
      <c r="AG38">
        <v>45961.5</v>
      </c>
      <c r="AH38">
        <v>20000</v>
      </c>
      <c r="AI38" s="242">
        <f t="shared" si="7"/>
        <v>287136.59000000003</v>
      </c>
      <c r="AJ38" s="249">
        <f t="shared" si="8"/>
        <v>181163.12000000002</v>
      </c>
      <c r="AK38" s="244">
        <f t="shared" si="9"/>
        <v>105973.47</v>
      </c>
      <c r="AL38" s="250">
        <f t="shared" si="10"/>
        <v>5443534.9299999997</v>
      </c>
      <c r="AM38" s="251">
        <f t="shared" si="11"/>
        <v>5361564.78</v>
      </c>
      <c r="AN38" s="244">
        <f t="shared" si="6"/>
        <v>81970.149999999441</v>
      </c>
    </row>
    <row r="39" spans="1:40" x14ac:dyDescent="0.25">
      <c r="A39" s="240" t="s">
        <v>168</v>
      </c>
      <c r="B39" s="240" t="s">
        <v>211</v>
      </c>
      <c r="C39" s="240">
        <v>2483</v>
      </c>
      <c r="D39" s="240" t="s">
        <v>216</v>
      </c>
      <c r="E39" t="s">
        <v>216</v>
      </c>
      <c r="F39" s="297">
        <v>809464.48</v>
      </c>
      <c r="G39" s="297">
        <v>35869.25</v>
      </c>
      <c r="H39" s="297">
        <v>26475.82</v>
      </c>
      <c r="J39">
        <v>322886.84999999998</v>
      </c>
      <c r="K39">
        <v>111479.05</v>
      </c>
      <c r="M39" s="297">
        <v>4000</v>
      </c>
      <c r="Q39" s="297">
        <v>175860</v>
      </c>
      <c r="R39" s="297">
        <v>0</v>
      </c>
      <c r="U39">
        <v>-399490.11</v>
      </c>
      <c r="V39">
        <v>1440362.48</v>
      </c>
      <c r="X39" s="297">
        <v>942577.81</v>
      </c>
      <c r="Z39" s="297">
        <v>587.30999999999995</v>
      </c>
      <c r="AB39" s="297">
        <v>120039</v>
      </c>
      <c r="AC39">
        <v>222056</v>
      </c>
      <c r="AD39">
        <v>12781</v>
      </c>
      <c r="AF39">
        <v>441427.01</v>
      </c>
      <c r="AG39">
        <v>189260.53</v>
      </c>
      <c r="AI39" s="242">
        <f t="shared" si="7"/>
        <v>871809.54999999993</v>
      </c>
      <c r="AJ39" s="249">
        <f t="shared" si="8"/>
        <v>179860</v>
      </c>
      <c r="AK39" s="244">
        <f t="shared" si="9"/>
        <v>691949.54999999993</v>
      </c>
      <c r="AL39" s="250">
        <f t="shared" si="10"/>
        <v>1063204.1200000001</v>
      </c>
      <c r="AM39" s="251">
        <f t="shared" si="11"/>
        <v>865524.54</v>
      </c>
      <c r="AN39" s="244">
        <f t="shared" si="6"/>
        <v>197679.58000000007</v>
      </c>
    </row>
    <row r="40" spans="1:40" x14ac:dyDescent="0.25">
      <c r="A40" s="240" t="s">
        <v>168</v>
      </c>
      <c r="B40" s="240" t="s">
        <v>211</v>
      </c>
      <c r="C40" s="240">
        <v>2151</v>
      </c>
      <c r="D40" s="240" t="s">
        <v>217</v>
      </c>
      <c r="E40" t="s">
        <v>217</v>
      </c>
      <c r="F40" s="297">
        <v>584060.97</v>
      </c>
      <c r="G40" s="297">
        <v>37839.35</v>
      </c>
      <c r="H40" s="297">
        <v>16774.189999999999</v>
      </c>
      <c r="J40">
        <v>2437789.2799999998</v>
      </c>
      <c r="K40">
        <v>283766.32</v>
      </c>
      <c r="M40" s="297">
        <v>0</v>
      </c>
      <c r="Q40" s="297">
        <v>186014.9</v>
      </c>
      <c r="R40" s="297">
        <v>52.33</v>
      </c>
      <c r="U40">
        <v>2689157.8</v>
      </c>
      <c r="V40">
        <v>455164.99</v>
      </c>
      <c r="X40" s="297">
        <v>903335.56</v>
      </c>
      <c r="Y40" s="297">
        <v>28500</v>
      </c>
      <c r="Z40" s="297">
        <v>549.62</v>
      </c>
      <c r="AA40" s="297">
        <v>1380467.2</v>
      </c>
      <c r="AC40">
        <v>1584701.2</v>
      </c>
      <c r="AD40">
        <v>3956</v>
      </c>
      <c r="AF40">
        <v>521153.44</v>
      </c>
      <c r="AG40">
        <v>262184.96000000002</v>
      </c>
      <c r="AI40" s="242">
        <f t="shared" si="7"/>
        <v>638674.50999999989</v>
      </c>
      <c r="AJ40" s="249">
        <f t="shared" si="8"/>
        <v>186067.22999999998</v>
      </c>
      <c r="AK40" s="244">
        <f t="shared" si="9"/>
        <v>452607.27999999991</v>
      </c>
      <c r="AL40" s="250">
        <f t="shared" si="10"/>
        <v>2312852.38</v>
      </c>
      <c r="AM40" s="251">
        <f t="shared" si="11"/>
        <v>2371995.6</v>
      </c>
      <c r="AN40" s="244">
        <f t="shared" si="6"/>
        <v>-59143.220000000205</v>
      </c>
    </row>
    <row r="41" spans="1:40" x14ac:dyDescent="0.25">
      <c r="A41" s="240" t="s">
        <v>168</v>
      </c>
      <c r="B41" s="240" t="s">
        <v>211</v>
      </c>
      <c r="C41" s="240">
        <v>2636</v>
      </c>
      <c r="D41" s="240" t="s">
        <v>218</v>
      </c>
      <c r="E41" t="s">
        <v>218</v>
      </c>
      <c r="F41" s="297">
        <v>362668.88</v>
      </c>
      <c r="G41" s="297">
        <v>4787</v>
      </c>
      <c r="H41" s="297">
        <v>158139.25</v>
      </c>
      <c r="J41">
        <v>184939.86</v>
      </c>
      <c r="K41">
        <v>384176.16</v>
      </c>
      <c r="R41" s="297">
        <v>9588.2099999999991</v>
      </c>
      <c r="U41">
        <v>-966153.17</v>
      </c>
      <c r="V41">
        <v>1976836.89</v>
      </c>
      <c r="X41" s="297">
        <v>932765.83</v>
      </c>
      <c r="Z41" s="297">
        <v>500.53</v>
      </c>
      <c r="AA41" s="297">
        <v>977102</v>
      </c>
      <c r="AB41" s="297">
        <v>126331</v>
      </c>
      <c r="AC41">
        <v>1088926</v>
      </c>
      <c r="AD41">
        <v>28955</v>
      </c>
      <c r="AF41">
        <v>726167.12</v>
      </c>
      <c r="AG41">
        <v>110786.02</v>
      </c>
      <c r="AI41" s="242">
        <f t="shared" si="7"/>
        <v>525595.13</v>
      </c>
      <c r="AJ41" s="249">
        <f t="shared" si="8"/>
        <v>9588.2099999999991</v>
      </c>
      <c r="AK41" s="244">
        <f t="shared" si="9"/>
        <v>516006.92</v>
      </c>
      <c r="AL41" s="250">
        <f t="shared" si="10"/>
        <v>2036699.3599999999</v>
      </c>
      <c r="AM41" s="251">
        <f t="shared" si="11"/>
        <v>1954834.1400000001</v>
      </c>
      <c r="AN41" s="244">
        <f t="shared" si="6"/>
        <v>81865.219999999739</v>
      </c>
    </row>
    <row r="42" spans="1:40" x14ac:dyDescent="0.25">
      <c r="A42" s="240" t="s">
        <v>168</v>
      </c>
      <c r="B42" s="240" t="s">
        <v>211</v>
      </c>
      <c r="C42" s="240">
        <v>4545</v>
      </c>
      <c r="D42" s="240" t="s">
        <v>219</v>
      </c>
      <c r="E42" t="s">
        <v>219</v>
      </c>
      <c r="F42" s="297">
        <v>879768.95</v>
      </c>
      <c r="G42" s="297">
        <v>77815.009999999995</v>
      </c>
      <c r="H42" s="297">
        <v>57919.09</v>
      </c>
      <c r="J42">
        <v>326976.49</v>
      </c>
      <c r="K42">
        <v>264985.21999999997</v>
      </c>
      <c r="M42" s="297">
        <v>0</v>
      </c>
      <c r="Q42" s="297">
        <v>163837.4</v>
      </c>
      <c r="R42" s="297">
        <v>2805.71</v>
      </c>
      <c r="U42">
        <v>-657163.15</v>
      </c>
      <c r="V42">
        <v>1732965.71</v>
      </c>
      <c r="X42" s="297">
        <v>1524928.82</v>
      </c>
      <c r="Y42" s="297">
        <v>62850</v>
      </c>
      <c r="Z42" s="297">
        <v>946.02</v>
      </c>
      <c r="AA42" s="297">
        <v>1148187.4099999999</v>
      </c>
      <c r="AB42" s="297">
        <v>162221</v>
      </c>
      <c r="AC42">
        <v>1538653.41</v>
      </c>
      <c r="AD42">
        <v>36820</v>
      </c>
      <c r="AF42">
        <v>737675.7</v>
      </c>
      <c r="AG42">
        <v>85141.47</v>
      </c>
      <c r="AI42" s="242">
        <f t="shared" si="7"/>
        <v>1015503.0499999999</v>
      </c>
      <c r="AJ42" s="249">
        <f t="shared" si="8"/>
        <v>166643.10999999999</v>
      </c>
      <c r="AK42" s="244">
        <f t="shared" si="9"/>
        <v>848859.94</v>
      </c>
      <c r="AL42" s="250">
        <f t="shared" si="10"/>
        <v>2899133.25</v>
      </c>
      <c r="AM42" s="251">
        <f t="shared" si="11"/>
        <v>2398290.58</v>
      </c>
      <c r="AN42" s="244">
        <f t="shared" si="6"/>
        <v>500842.66999999993</v>
      </c>
    </row>
    <row r="43" spans="1:40" x14ac:dyDescent="0.25">
      <c r="A43" s="240" t="s">
        <v>168</v>
      </c>
      <c r="B43" s="240" t="s">
        <v>211</v>
      </c>
      <c r="C43" s="240">
        <v>2870</v>
      </c>
      <c r="D43" s="240" t="s">
        <v>220</v>
      </c>
      <c r="E43" t="s">
        <v>220</v>
      </c>
      <c r="F43" s="297">
        <v>500287.01</v>
      </c>
      <c r="G43" s="297">
        <v>51761.54</v>
      </c>
      <c r="H43" s="297">
        <v>300939.86</v>
      </c>
      <c r="J43">
        <v>166015.39000000001</v>
      </c>
      <c r="K43">
        <v>91647.86</v>
      </c>
      <c r="M43" s="297">
        <v>6500</v>
      </c>
      <c r="Q43" s="297">
        <v>160047.04000000001</v>
      </c>
      <c r="R43" s="297">
        <v>333.82</v>
      </c>
      <c r="U43">
        <v>-999664.08</v>
      </c>
      <c r="V43">
        <v>2083523.09</v>
      </c>
      <c r="X43" s="297">
        <v>1031215.65</v>
      </c>
      <c r="Y43" s="297">
        <v>37450</v>
      </c>
      <c r="Z43" s="297">
        <v>581.78</v>
      </c>
      <c r="AA43" s="297">
        <v>622239</v>
      </c>
      <c r="AB43" s="297">
        <v>133979</v>
      </c>
      <c r="AC43">
        <v>931383</v>
      </c>
      <c r="AD43">
        <v>9719</v>
      </c>
      <c r="AF43">
        <v>658084.32999999996</v>
      </c>
      <c r="AG43">
        <v>265877.94</v>
      </c>
      <c r="AI43" s="242">
        <f t="shared" si="7"/>
        <v>852988.41</v>
      </c>
      <c r="AJ43" s="249">
        <f t="shared" si="8"/>
        <v>166880.86000000002</v>
      </c>
      <c r="AK43" s="244">
        <f t="shared" si="9"/>
        <v>686107.55</v>
      </c>
      <c r="AL43" s="250">
        <f t="shared" si="10"/>
        <v>1825465.43</v>
      </c>
      <c r="AM43" s="251">
        <f t="shared" si="11"/>
        <v>1865064.27</v>
      </c>
      <c r="AN43" s="244">
        <f t="shared" si="6"/>
        <v>-39598.840000000084</v>
      </c>
    </row>
    <row r="44" spans="1:40" x14ac:dyDescent="0.25">
      <c r="A44" s="240" t="s">
        <v>168</v>
      </c>
      <c r="B44" s="240" t="s">
        <v>211</v>
      </c>
      <c r="C44" s="240">
        <v>3482</v>
      </c>
      <c r="D44" s="240" t="s">
        <v>221</v>
      </c>
      <c r="E44" t="s">
        <v>221</v>
      </c>
      <c r="F44" s="297">
        <v>661923.91</v>
      </c>
      <c r="G44" s="297">
        <v>22000</v>
      </c>
      <c r="H44" s="297">
        <v>15405.46</v>
      </c>
      <c r="J44">
        <v>1027434.89</v>
      </c>
      <c r="K44">
        <v>279137.59000000003</v>
      </c>
      <c r="M44" s="297">
        <v>0</v>
      </c>
      <c r="Q44" s="297">
        <v>147270</v>
      </c>
      <c r="R44" s="297">
        <v>573.09</v>
      </c>
      <c r="U44">
        <v>1905442.14</v>
      </c>
      <c r="X44" s="297">
        <v>1400619.89</v>
      </c>
      <c r="Z44" s="297">
        <v>621.42999999999995</v>
      </c>
      <c r="AA44" s="297">
        <v>919310</v>
      </c>
      <c r="AC44">
        <v>1471448</v>
      </c>
      <c r="AD44">
        <v>1240</v>
      </c>
      <c r="AE44">
        <v>960</v>
      </c>
      <c r="AF44">
        <v>625224.06999999995</v>
      </c>
      <c r="AG44">
        <v>161292.37</v>
      </c>
      <c r="AI44" s="242">
        <f t="shared" si="7"/>
        <v>699329.37</v>
      </c>
      <c r="AJ44" s="249">
        <f t="shared" si="8"/>
        <v>147843.09</v>
      </c>
      <c r="AK44" s="244">
        <f t="shared" si="9"/>
        <v>551486.28</v>
      </c>
      <c r="AL44" s="250">
        <f t="shared" si="10"/>
        <v>2320551.3199999998</v>
      </c>
      <c r="AM44" s="251">
        <f t="shared" si="11"/>
        <v>2260164.44</v>
      </c>
      <c r="AN44" s="244">
        <f t="shared" si="6"/>
        <v>60386.879999999888</v>
      </c>
    </row>
    <row r="45" spans="1:40" x14ac:dyDescent="0.25">
      <c r="A45" s="240" t="s">
        <v>168</v>
      </c>
      <c r="B45" s="240" t="s">
        <v>211</v>
      </c>
      <c r="C45" s="240">
        <v>4225</v>
      </c>
      <c r="D45" s="240" t="s">
        <v>222</v>
      </c>
      <c r="E45" t="s">
        <v>222</v>
      </c>
      <c r="F45" s="297">
        <v>245615.07</v>
      </c>
      <c r="G45" s="297">
        <v>157439.01</v>
      </c>
      <c r="H45" s="297">
        <v>26606.51</v>
      </c>
      <c r="J45">
        <v>604055.91</v>
      </c>
      <c r="K45">
        <v>204036.31</v>
      </c>
      <c r="M45" s="297">
        <v>0</v>
      </c>
      <c r="Q45" s="297">
        <v>72000</v>
      </c>
      <c r="R45" s="297">
        <v>6640.58</v>
      </c>
      <c r="U45">
        <v>-423177.52</v>
      </c>
      <c r="V45">
        <v>1500565.11</v>
      </c>
      <c r="X45" s="297">
        <v>1240946.74</v>
      </c>
      <c r="Y45" s="297">
        <v>420850</v>
      </c>
      <c r="Z45" s="297">
        <v>241.3</v>
      </c>
      <c r="AA45" s="297">
        <v>1214164.95</v>
      </c>
      <c r="AB45" s="297">
        <v>153481</v>
      </c>
      <c r="AC45">
        <v>1605200.95</v>
      </c>
      <c r="AD45">
        <v>28203</v>
      </c>
      <c r="AF45">
        <v>1117552.8999999999</v>
      </c>
      <c r="AG45">
        <v>129724.08</v>
      </c>
      <c r="AI45" s="242">
        <f t="shared" si="7"/>
        <v>429660.59</v>
      </c>
      <c r="AJ45" s="249">
        <f t="shared" si="8"/>
        <v>78640.58</v>
      </c>
      <c r="AK45" s="244">
        <f t="shared" si="9"/>
        <v>351020.01</v>
      </c>
      <c r="AL45" s="250">
        <f t="shared" si="10"/>
        <v>3029683.99</v>
      </c>
      <c r="AM45" s="251">
        <f t="shared" si="11"/>
        <v>2880680.9299999997</v>
      </c>
      <c r="AN45" s="244">
        <f t="shared" si="6"/>
        <v>149003.06000000052</v>
      </c>
    </row>
    <row r="46" spans="1:40" x14ac:dyDescent="0.25">
      <c r="A46" s="240" t="s">
        <v>168</v>
      </c>
      <c r="B46" s="240" t="s">
        <v>211</v>
      </c>
      <c r="C46" s="240">
        <v>3058</v>
      </c>
      <c r="D46" s="240" t="s">
        <v>224</v>
      </c>
      <c r="E46" t="s">
        <v>224</v>
      </c>
      <c r="F46" s="297">
        <v>354761.99</v>
      </c>
      <c r="G46" s="297">
        <v>4107.8999999999996</v>
      </c>
      <c r="H46" s="297">
        <v>7208.63</v>
      </c>
      <c r="J46">
        <v>14619</v>
      </c>
      <c r="K46">
        <v>31206.69</v>
      </c>
      <c r="M46" s="297">
        <v>0</v>
      </c>
      <c r="Q46" s="297">
        <v>123951</v>
      </c>
      <c r="R46" s="297">
        <v>2301.0100000000002</v>
      </c>
      <c r="U46">
        <v>-2101244.9500000002</v>
      </c>
      <c r="V46">
        <v>2280594.58</v>
      </c>
      <c r="X46" s="297">
        <v>1216888.9099999999</v>
      </c>
      <c r="Z46" s="297">
        <v>299.57</v>
      </c>
      <c r="AA46" s="297">
        <v>1510290.76</v>
      </c>
      <c r="AC46">
        <v>1913904.23</v>
      </c>
      <c r="AD46">
        <v>52879</v>
      </c>
      <c r="AF46">
        <v>520940.44</v>
      </c>
      <c r="AG46">
        <v>24621</v>
      </c>
      <c r="AI46" s="242">
        <f t="shared" si="7"/>
        <v>366078.52</v>
      </c>
      <c r="AJ46" s="249">
        <f t="shared" si="8"/>
        <v>126252.01</v>
      </c>
      <c r="AK46" s="244">
        <f t="shared" si="9"/>
        <v>239826.51</v>
      </c>
      <c r="AL46" s="250">
        <f t="shared" si="10"/>
        <v>2727479.24</v>
      </c>
      <c r="AM46" s="251">
        <f t="shared" si="11"/>
        <v>2512344.67</v>
      </c>
      <c r="AN46" s="244">
        <f t="shared" si="6"/>
        <v>215134.5700000003</v>
      </c>
    </row>
    <row r="47" spans="1:40" x14ac:dyDescent="0.25">
      <c r="A47" s="240" t="s">
        <v>170</v>
      </c>
      <c r="B47" s="240" t="s">
        <v>226</v>
      </c>
      <c r="C47" s="240">
        <v>2820</v>
      </c>
      <c r="D47" s="240" t="s">
        <v>228</v>
      </c>
      <c r="E47" t="s">
        <v>228</v>
      </c>
      <c r="F47" s="297">
        <v>336881.48</v>
      </c>
      <c r="G47" s="297">
        <v>60621.75</v>
      </c>
      <c r="H47" s="297">
        <v>112534.41</v>
      </c>
      <c r="J47">
        <v>5743150.46</v>
      </c>
      <c r="K47">
        <v>1768046.66</v>
      </c>
      <c r="M47" s="297">
        <v>-3578</v>
      </c>
      <c r="Q47" s="297">
        <v>160640</v>
      </c>
      <c r="R47" s="297">
        <v>376</v>
      </c>
      <c r="T47">
        <v>-1378318.91</v>
      </c>
      <c r="U47">
        <v>7289098.9199999999</v>
      </c>
      <c r="V47">
        <v>2114009</v>
      </c>
      <c r="X47" s="297">
        <v>1026379.1</v>
      </c>
      <c r="Y47" s="297">
        <v>94250</v>
      </c>
      <c r="Z47" s="297">
        <v>982.05</v>
      </c>
      <c r="AA47" s="297">
        <v>409878.15</v>
      </c>
      <c r="AC47">
        <v>710034.15</v>
      </c>
      <c r="AF47">
        <v>494455.62</v>
      </c>
      <c r="AG47">
        <v>230182.58</v>
      </c>
      <c r="AI47" s="242">
        <f t="shared" si="7"/>
        <v>510037.64</v>
      </c>
      <c r="AJ47" s="249">
        <f t="shared" si="8"/>
        <v>157438</v>
      </c>
      <c r="AK47" s="244">
        <f t="shared" si="9"/>
        <v>352599.64</v>
      </c>
      <c r="AL47" s="250">
        <f t="shared" si="10"/>
        <v>1531489.3000000003</v>
      </c>
      <c r="AM47" s="251">
        <f t="shared" si="11"/>
        <v>1434672.35</v>
      </c>
      <c r="AN47" s="244">
        <f t="shared" si="6"/>
        <v>96816.950000000186</v>
      </c>
    </row>
    <row r="48" spans="1:40" x14ac:dyDescent="0.25">
      <c r="A48" s="240" t="s">
        <v>170</v>
      </c>
      <c r="B48" s="240" t="s">
        <v>226</v>
      </c>
      <c r="C48" s="240">
        <v>3895</v>
      </c>
      <c r="D48" s="240" t="s">
        <v>229</v>
      </c>
      <c r="E48" t="s">
        <v>229</v>
      </c>
      <c r="F48" s="297">
        <v>878655.74</v>
      </c>
      <c r="G48" s="297">
        <v>99449.53</v>
      </c>
      <c r="H48" s="297">
        <v>10500.82</v>
      </c>
      <c r="J48">
        <v>3445130.1</v>
      </c>
      <c r="K48">
        <v>189446.58</v>
      </c>
      <c r="M48" s="297">
        <v>0</v>
      </c>
      <c r="Q48" s="297">
        <v>383250</v>
      </c>
      <c r="R48" s="297">
        <v>941</v>
      </c>
      <c r="U48">
        <v>2570106.02</v>
      </c>
      <c r="V48">
        <v>1646714.98</v>
      </c>
      <c r="X48" s="297">
        <v>1104740.55</v>
      </c>
      <c r="Z48" s="297">
        <v>763.17</v>
      </c>
      <c r="AA48" s="297">
        <v>899202.33</v>
      </c>
      <c r="AC48">
        <v>1137569.33</v>
      </c>
      <c r="AD48">
        <v>2500</v>
      </c>
      <c r="AE48">
        <v>21632</v>
      </c>
      <c r="AF48">
        <v>407875.43</v>
      </c>
      <c r="AG48">
        <v>180370.45</v>
      </c>
      <c r="AH48">
        <v>208040</v>
      </c>
      <c r="AI48" s="242">
        <f t="shared" si="7"/>
        <v>988606.09</v>
      </c>
      <c r="AJ48" s="249">
        <f t="shared" si="8"/>
        <v>384191</v>
      </c>
      <c r="AK48" s="244">
        <f t="shared" si="9"/>
        <v>604415.09</v>
      </c>
      <c r="AL48" s="250">
        <f t="shared" si="10"/>
        <v>2004706.0499999998</v>
      </c>
      <c r="AM48" s="251">
        <f t="shared" si="11"/>
        <v>1957987.21</v>
      </c>
      <c r="AN48" s="244">
        <f t="shared" si="6"/>
        <v>46718.839999999851</v>
      </c>
    </row>
    <row r="49" spans="1:40" x14ac:dyDescent="0.25">
      <c r="A49" s="240" t="s">
        <v>170</v>
      </c>
      <c r="B49" s="240" t="s">
        <v>226</v>
      </c>
      <c r="C49" s="240">
        <v>2041</v>
      </c>
      <c r="D49" s="240" t="s">
        <v>230</v>
      </c>
      <c r="E49" t="s">
        <v>230</v>
      </c>
      <c r="F49" s="297">
        <v>1166353.1200000001</v>
      </c>
      <c r="G49" s="297">
        <v>6041.5</v>
      </c>
      <c r="H49" s="297">
        <v>9994.5300000000007</v>
      </c>
      <c r="J49">
        <v>1459793.37</v>
      </c>
      <c r="K49">
        <v>2027270.7</v>
      </c>
      <c r="L49">
        <v>73999</v>
      </c>
      <c r="M49" s="297">
        <v>51290</v>
      </c>
      <c r="R49" s="297">
        <v>1164.83</v>
      </c>
      <c r="U49">
        <v>2243110.77</v>
      </c>
      <c r="V49">
        <v>2273364.33</v>
      </c>
      <c r="X49" s="297">
        <v>201592.67</v>
      </c>
      <c r="AA49" s="297">
        <v>82430</v>
      </c>
      <c r="AC49">
        <v>107286</v>
      </c>
      <c r="AF49">
        <v>12205.49</v>
      </c>
      <c r="AG49">
        <v>20569.89</v>
      </c>
      <c r="AI49" s="242">
        <f t="shared" si="7"/>
        <v>1182389.1500000001</v>
      </c>
      <c r="AJ49" s="249">
        <f t="shared" si="8"/>
        <v>52454.83</v>
      </c>
      <c r="AK49" s="244">
        <f t="shared" si="9"/>
        <v>1129934.32</v>
      </c>
      <c r="AL49" s="250">
        <f t="shared" si="10"/>
        <v>284022.67000000004</v>
      </c>
      <c r="AM49" s="251">
        <f t="shared" si="11"/>
        <v>140061.38</v>
      </c>
      <c r="AN49" s="244">
        <f t="shared" si="6"/>
        <v>143961.29000000004</v>
      </c>
    </row>
    <row r="50" spans="1:40" x14ac:dyDescent="0.25">
      <c r="A50" s="240" t="s">
        <v>172</v>
      </c>
      <c r="B50" s="240" t="s">
        <v>232</v>
      </c>
      <c r="C50" s="240">
        <v>2880</v>
      </c>
      <c r="D50" s="240" t="s">
        <v>234</v>
      </c>
      <c r="E50" t="s">
        <v>234</v>
      </c>
      <c r="F50" s="297">
        <v>1297502.53</v>
      </c>
      <c r="G50" s="297">
        <v>0</v>
      </c>
      <c r="H50" s="297">
        <v>14801.46</v>
      </c>
      <c r="J50">
        <v>25712.32</v>
      </c>
      <c r="K50">
        <v>580012.81999999995</v>
      </c>
      <c r="M50" s="297">
        <v>0</v>
      </c>
      <c r="N50" s="297">
        <v>1532.72</v>
      </c>
      <c r="R50" s="297">
        <v>3498.3</v>
      </c>
      <c r="S50">
        <v>118000</v>
      </c>
      <c r="U50">
        <v>-610377.69999999995</v>
      </c>
      <c r="V50">
        <v>2191305.25</v>
      </c>
      <c r="W50" s="297">
        <v>1131.93</v>
      </c>
      <c r="X50" s="297">
        <v>1137304.8899999999</v>
      </c>
      <c r="AA50" s="297">
        <v>1257508</v>
      </c>
      <c r="AC50">
        <v>1453632</v>
      </c>
      <c r="AD50">
        <v>9440</v>
      </c>
      <c r="AF50">
        <v>467936.26</v>
      </c>
      <c r="AG50">
        <v>71496</v>
      </c>
      <c r="AI50" s="242">
        <f t="shared" si="7"/>
        <v>1312303.99</v>
      </c>
      <c r="AJ50" s="249">
        <f t="shared" si="8"/>
        <v>5031.0200000000004</v>
      </c>
      <c r="AK50" s="244">
        <f t="shared" si="9"/>
        <v>1307272.97</v>
      </c>
      <c r="AL50" s="250">
        <f t="shared" si="10"/>
        <v>2395944.8199999998</v>
      </c>
      <c r="AM50" s="251">
        <f t="shared" si="11"/>
        <v>2002504.26</v>
      </c>
      <c r="AN50" s="244">
        <f t="shared" si="6"/>
        <v>393440.55999999982</v>
      </c>
    </row>
    <row r="51" spans="1:40" x14ac:dyDescent="0.25">
      <c r="A51" s="240" t="s">
        <v>172</v>
      </c>
      <c r="B51" s="240" t="s">
        <v>232</v>
      </c>
      <c r="C51" s="240">
        <v>9821</v>
      </c>
      <c r="D51" s="240" t="s">
        <v>235</v>
      </c>
      <c r="E51" t="s">
        <v>235</v>
      </c>
      <c r="F51" s="297">
        <v>1263091.19</v>
      </c>
      <c r="G51" s="297">
        <v>0</v>
      </c>
      <c r="H51" s="297">
        <v>44166.34</v>
      </c>
      <c r="J51">
        <v>976927.78</v>
      </c>
      <c r="K51">
        <v>60919.07</v>
      </c>
      <c r="M51" s="297">
        <v>-4000</v>
      </c>
      <c r="Q51" s="297">
        <v>424950</v>
      </c>
      <c r="R51" s="297">
        <v>-348057.96</v>
      </c>
      <c r="U51">
        <v>274569.81</v>
      </c>
      <c r="V51">
        <v>2281491.52</v>
      </c>
      <c r="X51" s="297">
        <v>2623538.14</v>
      </c>
      <c r="Z51" s="297">
        <v>1576.15</v>
      </c>
      <c r="AA51" s="297">
        <v>2586323.4</v>
      </c>
      <c r="AC51">
        <v>2906323.4</v>
      </c>
      <c r="AD51">
        <v>33504</v>
      </c>
      <c r="AF51">
        <v>1416024.23</v>
      </c>
      <c r="AG51">
        <v>135335.04999999999</v>
      </c>
      <c r="AI51" s="242">
        <f t="shared" si="7"/>
        <v>1307257.53</v>
      </c>
      <c r="AJ51" s="249">
        <f t="shared" si="8"/>
        <v>72892.039999999979</v>
      </c>
      <c r="AK51" s="244">
        <f t="shared" si="9"/>
        <v>1234365.49</v>
      </c>
      <c r="AL51" s="250">
        <f t="shared" si="10"/>
        <v>5211437.6899999995</v>
      </c>
      <c r="AM51" s="251">
        <f t="shared" si="11"/>
        <v>4491186.68</v>
      </c>
      <c r="AN51" s="244">
        <f t="shared" si="6"/>
        <v>720251.00999999978</v>
      </c>
    </row>
    <row r="52" spans="1:40" x14ac:dyDescent="0.25">
      <c r="A52" s="240" t="s">
        <v>172</v>
      </c>
      <c r="B52" s="240" t="s">
        <v>232</v>
      </c>
      <c r="C52" s="240">
        <v>4858</v>
      </c>
      <c r="D52" s="240" t="s">
        <v>236</v>
      </c>
      <c r="E52" t="s">
        <v>236</v>
      </c>
      <c r="F52" s="297">
        <v>926207.96</v>
      </c>
      <c r="G52" s="297">
        <v>6192</v>
      </c>
      <c r="H52" s="297">
        <v>14679.9</v>
      </c>
      <c r="J52">
        <v>15180.35</v>
      </c>
      <c r="K52">
        <v>1400338.76</v>
      </c>
      <c r="M52" s="297">
        <v>0</v>
      </c>
      <c r="N52" s="297">
        <v>0</v>
      </c>
      <c r="R52" s="297">
        <v>5963.21</v>
      </c>
      <c r="U52">
        <v>-697981.57</v>
      </c>
      <c r="V52">
        <v>2647377.69</v>
      </c>
      <c r="X52" s="297">
        <v>2018860.73</v>
      </c>
      <c r="Z52" s="297">
        <v>362.71</v>
      </c>
      <c r="AA52" s="297">
        <v>1541784.7</v>
      </c>
      <c r="AC52">
        <v>1541784.7</v>
      </c>
      <c r="AD52">
        <v>8424</v>
      </c>
      <c r="AF52">
        <v>1170733.9099999999</v>
      </c>
      <c r="AG52">
        <v>109673.72</v>
      </c>
      <c r="AH52">
        <v>202.17</v>
      </c>
      <c r="AI52" s="242">
        <f t="shared" si="7"/>
        <v>947079.86</v>
      </c>
      <c r="AJ52" s="249">
        <f t="shared" si="8"/>
        <v>5963.21</v>
      </c>
      <c r="AK52" s="244">
        <f t="shared" si="9"/>
        <v>941116.65</v>
      </c>
      <c r="AL52" s="250">
        <f t="shared" si="10"/>
        <v>3561008.1399999997</v>
      </c>
      <c r="AM52" s="251">
        <f t="shared" si="11"/>
        <v>2830818.5</v>
      </c>
      <c r="AN52" s="244">
        <f t="shared" si="6"/>
        <v>730189.63999999966</v>
      </c>
    </row>
    <row r="53" spans="1:40" x14ac:dyDescent="0.25">
      <c r="A53" s="240" t="s">
        <v>172</v>
      </c>
      <c r="B53" s="240" t="s">
        <v>232</v>
      </c>
      <c r="C53" s="240">
        <v>5652</v>
      </c>
      <c r="D53" s="240" t="s">
        <v>237</v>
      </c>
      <c r="E53" t="s">
        <v>237</v>
      </c>
      <c r="F53" s="297">
        <v>1717775.78</v>
      </c>
      <c r="G53" s="297">
        <v>0</v>
      </c>
      <c r="H53" s="297">
        <v>6152.52</v>
      </c>
      <c r="J53">
        <v>17761.22</v>
      </c>
      <c r="K53">
        <v>294583.28999999998</v>
      </c>
      <c r="M53" s="297">
        <v>0</v>
      </c>
      <c r="O53" s="297">
        <v>299520</v>
      </c>
      <c r="R53" s="297">
        <v>2487.8200000000002</v>
      </c>
      <c r="U53">
        <v>-2944736.05</v>
      </c>
      <c r="V53">
        <v>4706462.17</v>
      </c>
      <c r="X53" s="297">
        <v>1670299.24</v>
      </c>
      <c r="Y53" s="297">
        <v>185000</v>
      </c>
      <c r="Z53" s="297">
        <v>3161.97</v>
      </c>
      <c r="AA53" s="297">
        <v>1574714</v>
      </c>
      <c r="AC53">
        <v>2097900</v>
      </c>
      <c r="AF53">
        <v>896753.91</v>
      </c>
      <c r="AG53">
        <v>121222.43</v>
      </c>
      <c r="AI53" s="242">
        <f t="shared" si="7"/>
        <v>1723928.3</v>
      </c>
      <c r="AJ53" s="249">
        <f t="shared" si="8"/>
        <v>302007.82</v>
      </c>
      <c r="AK53" s="244">
        <f t="shared" si="9"/>
        <v>1421920.48</v>
      </c>
      <c r="AL53" s="250">
        <f t="shared" si="10"/>
        <v>3433175.21</v>
      </c>
      <c r="AM53" s="251">
        <f t="shared" si="11"/>
        <v>3115876.3400000003</v>
      </c>
      <c r="AN53" s="244">
        <f t="shared" si="6"/>
        <v>317298.86999999965</v>
      </c>
    </row>
    <row r="54" spans="1:40" s="299" customFormat="1" x14ac:dyDescent="0.25">
      <c r="A54" s="257" t="s">
        <v>174</v>
      </c>
      <c r="B54" s="257" t="s">
        <v>239</v>
      </c>
      <c r="C54" s="257">
        <v>2823</v>
      </c>
      <c r="D54" s="257" t="s">
        <v>241</v>
      </c>
      <c r="E54" t="s">
        <v>241</v>
      </c>
      <c r="F54" s="297">
        <v>1630847.88</v>
      </c>
      <c r="G54" s="297">
        <v>45500</v>
      </c>
      <c r="H54" s="297">
        <v>52812.06</v>
      </c>
      <c r="I54" s="297"/>
      <c r="J54">
        <v>930713.95</v>
      </c>
      <c r="K54">
        <v>1125431.33</v>
      </c>
      <c r="L54"/>
      <c r="M54" s="297"/>
      <c r="N54" s="297"/>
      <c r="O54" s="297"/>
      <c r="P54" s="297"/>
      <c r="Q54" s="297"/>
      <c r="R54" s="297">
        <v>-1819.98</v>
      </c>
      <c r="S54"/>
      <c r="T54"/>
      <c r="U54">
        <v>2386616.98</v>
      </c>
      <c r="V54">
        <v>954921</v>
      </c>
      <c r="W54" s="297"/>
      <c r="X54" s="297">
        <v>212487.93</v>
      </c>
      <c r="Y54" s="297">
        <v>326500</v>
      </c>
      <c r="Z54" s="297">
        <v>1502.07</v>
      </c>
      <c r="AA54" s="297">
        <v>840722.86</v>
      </c>
      <c r="AB54" s="297">
        <v>1536573.05</v>
      </c>
      <c r="AC54">
        <v>1464300.86</v>
      </c>
      <c r="AD54"/>
      <c r="AE54"/>
      <c r="AF54">
        <v>669926.69999999995</v>
      </c>
      <c r="AG54">
        <v>289471.13</v>
      </c>
      <c r="AH54">
        <v>48500</v>
      </c>
      <c r="AI54" s="242">
        <f t="shared" si="7"/>
        <v>1729159.94</v>
      </c>
      <c r="AJ54" s="249">
        <f t="shared" si="8"/>
        <v>-1819.98</v>
      </c>
      <c r="AK54" s="244">
        <f t="shared" si="9"/>
        <v>1730979.92</v>
      </c>
      <c r="AL54" s="250">
        <f t="shared" si="10"/>
        <v>2917785.91</v>
      </c>
      <c r="AM54" s="251">
        <f t="shared" si="11"/>
        <v>2472198.69</v>
      </c>
      <c r="AN54" s="300">
        <f t="shared" si="6"/>
        <v>445587.2200000002</v>
      </c>
    </row>
    <row r="55" spans="1:40" s="299" customFormat="1" x14ac:dyDescent="0.25">
      <c r="A55" s="257" t="s">
        <v>174</v>
      </c>
      <c r="B55" s="257" t="s">
        <v>239</v>
      </c>
      <c r="C55" s="257">
        <v>4818</v>
      </c>
      <c r="D55" s="257" t="s">
        <v>242</v>
      </c>
      <c r="E55" t="s">
        <v>242</v>
      </c>
      <c r="F55" s="297">
        <v>1900942.07</v>
      </c>
      <c r="G55" s="297">
        <v>97400</v>
      </c>
      <c r="H55" s="297">
        <v>146273.64000000001</v>
      </c>
      <c r="I55" s="297"/>
      <c r="J55">
        <v>1651542.61</v>
      </c>
      <c r="K55">
        <v>393109.44</v>
      </c>
      <c r="L55"/>
      <c r="M55" s="297"/>
      <c r="N55" s="297"/>
      <c r="O55" s="297"/>
      <c r="P55" s="297"/>
      <c r="Q55" s="297">
        <v>2473417.19</v>
      </c>
      <c r="R55" s="297">
        <v>593.70000000000005</v>
      </c>
      <c r="S55"/>
      <c r="T55"/>
      <c r="U55">
        <v>1793983.7</v>
      </c>
      <c r="V55">
        <v>2528782.23</v>
      </c>
      <c r="W55" s="297"/>
      <c r="X55" s="297">
        <v>291709.65000000002</v>
      </c>
      <c r="Y55" s="297">
        <v>295490</v>
      </c>
      <c r="Z55" s="297">
        <v>2772.09</v>
      </c>
      <c r="AA55" s="297">
        <v>1117510</v>
      </c>
      <c r="AB55" s="297">
        <v>780675</v>
      </c>
      <c r="AC55">
        <v>1661943</v>
      </c>
      <c r="AD55">
        <v>7038</v>
      </c>
      <c r="AE55">
        <v>7374</v>
      </c>
      <c r="AF55">
        <v>3100149.06</v>
      </c>
      <c r="AG55">
        <v>268161.74</v>
      </c>
      <c r="AH55">
        <v>15000</v>
      </c>
      <c r="AI55" s="242">
        <f t="shared" si="7"/>
        <v>2144615.71</v>
      </c>
      <c r="AJ55" s="249">
        <f t="shared" si="8"/>
        <v>2474010.89</v>
      </c>
      <c r="AK55" s="244">
        <f t="shared" si="9"/>
        <v>-329395.18000000017</v>
      </c>
      <c r="AL55" s="250">
        <f t="shared" si="10"/>
        <v>2488156.7400000002</v>
      </c>
      <c r="AM55" s="251">
        <f t="shared" si="11"/>
        <v>5059665.8000000007</v>
      </c>
      <c r="AN55" s="300">
        <f t="shared" si="6"/>
        <v>-2571509.0600000005</v>
      </c>
    </row>
    <row r="56" spans="1:40" s="299" customFormat="1" x14ac:dyDescent="0.25">
      <c r="A56" s="257" t="s">
        <v>174</v>
      </c>
      <c r="B56" s="257" t="s">
        <v>239</v>
      </c>
      <c r="C56" s="257">
        <v>2500</v>
      </c>
      <c r="D56" s="257" t="s">
        <v>243</v>
      </c>
      <c r="E56" t="s">
        <v>243</v>
      </c>
      <c r="F56" s="297">
        <v>315329.14</v>
      </c>
      <c r="G56" s="297">
        <v>14108</v>
      </c>
      <c r="H56" s="297">
        <v>930</v>
      </c>
      <c r="I56" s="297"/>
      <c r="J56">
        <v>679474.46</v>
      </c>
      <c r="K56">
        <v>232959.35</v>
      </c>
      <c r="L56"/>
      <c r="M56" s="297"/>
      <c r="N56" s="297"/>
      <c r="O56" s="297"/>
      <c r="P56" s="297"/>
      <c r="Q56" s="297"/>
      <c r="R56" s="297">
        <v>140.03</v>
      </c>
      <c r="S56"/>
      <c r="T56"/>
      <c r="U56">
        <v>-1254636.56</v>
      </c>
      <c r="V56">
        <v>2500517.0699999998</v>
      </c>
      <c r="W56" s="297"/>
      <c r="X56" s="297">
        <v>292196.82</v>
      </c>
      <c r="Y56" s="297">
        <v>129789</v>
      </c>
      <c r="Z56" s="297">
        <v>399.93</v>
      </c>
      <c r="AA56" s="297">
        <v>1933392.5</v>
      </c>
      <c r="AB56" s="297">
        <v>1197073.8999999999</v>
      </c>
      <c r="AC56">
        <v>2360162.5</v>
      </c>
      <c r="AD56"/>
      <c r="AE56"/>
      <c r="AF56">
        <v>921092.66</v>
      </c>
      <c r="AG56">
        <v>161586.57999999999</v>
      </c>
      <c r="AH56">
        <v>26000</v>
      </c>
      <c r="AI56" s="242">
        <f t="shared" si="7"/>
        <v>330367.14</v>
      </c>
      <c r="AJ56" s="249">
        <f t="shared" si="8"/>
        <v>140.03</v>
      </c>
      <c r="AK56" s="244">
        <f t="shared" si="9"/>
        <v>330227.11</v>
      </c>
      <c r="AL56" s="250">
        <f t="shared" si="10"/>
        <v>3552852.15</v>
      </c>
      <c r="AM56" s="251">
        <f t="shared" si="11"/>
        <v>3468841.74</v>
      </c>
      <c r="AN56" s="300">
        <f t="shared" si="6"/>
        <v>84010.409999999683</v>
      </c>
    </row>
    <row r="57" spans="1:40" s="299" customFormat="1" x14ac:dyDescent="0.25">
      <c r="A57" s="257" t="s">
        <v>174</v>
      </c>
      <c r="B57" s="257" t="s">
        <v>239</v>
      </c>
      <c r="C57" s="257">
        <v>4429</v>
      </c>
      <c r="D57" s="257" t="s">
        <v>244</v>
      </c>
      <c r="E57" t="s">
        <v>244</v>
      </c>
      <c r="F57" s="297">
        <v>1153581.99</v>
      </c>
      <c r="G57" s="297">
        <v>147600</v>
      </c>
      <c r="H57" s="297">
        <v>68403.12</v>
      </c>
      <c r="I57" s="297"/>
      <c r="J57">
        <v>442125.44</v>
      </c>
      <c r="K57">
        <v>261530.96</v>
      </c>
      <c r="L57"/>
      <c r="M57" s="297"/>
      <c r="N57" s="297"/>
      <c r="O57" s="297"/>
      <c r="P57" s="297"/>
      <c r="Q57" s="297"/>
      <c r="R57" s="297">
        <v>256</v>
      </c>
      <c r="S57"/>
      <c r="T57"/>
      <c r="U57">
        <v>-356147.71</v>
      </c>
      <c r="V57">
        <v>1946573.94</v>
      </c>
      <c r="W57" s="297"/>
      <c r="X57" s="297">
        <v>464047.8</v>
      </c>
      <c r="Y57" s="297">
        <v>455685</v>
      </c>
      <c r="Z57" s="297">
        <v>727.66</v>
      </c>
      <c r="AA57" s="297">
        <v>951026.5</v>
      </c>
      <c r="AB57" s="297">
        <v>1135388.3999999999</v>
      </c>
      <c r="AC57">
        <v>1345459.5</v>
      </c>
      <c r="AD57">
        <v>15908</v>
      </c>
      <c r="AE57"/>
      <c r="AF57">
        <v>652378.06000000006</v>
      </c>
      <c r="AG57">
        <v>176682.52</v>
      </c>
      <c r="AH57">
        <v>26000</v>
      </c>
      <c r="AI57" s="242">
        <f t="shared" si="7"/>
        <v>1369585.1099999999</v>
      </c>
      <c r="AJ57" s="249">
        <f t="shared" si="8"/>
        <v>256</v>
      </c>
      <c r="AK57" s="244">
        <f t="shared" si="9"/>
        <v>1369329.1099999999</v>
      </c>
      <c r="AL57" s="250">
        <f t="shared" si="10"/>
        <v>3006875.36</v>
      </c>
      <c r="AM57" s="251">
        <f t="shared" si="11"/>
        <v>2216428.08</v>
      </c>
      <c r="AN57" s="300">
        <f t="shared" si="6"/>
        <v>790447.2799999998</v>
      </c>
    </row>
    <row r="58" spans="1:40" s="299" customFormat="1" x14ac:dyDescent="0.25">
      <c r="A58" s="257" t="s">
        <v>174</v>
      </c>
      <c r="B58" s="257" t="s">
        <v>239</v>
      </c>
      <c r="C58" s="257">
        <v>3247</v>
      </c>
      <c r="D58" s="257" t="s">
        <v>245</v>
      </c>
      <c r="E58" t="s">
        <v>245</v>
      </c>
      <c r="F58" s="297">
        <v>847810.65</v>
      </c>
      <c r="G58" s="297">
        <v>0</v>
      </c>
      <c r="H58" s="297">
        <v>31015.24</v>
      </c>
      <c r="I58" s="297"/>
      <c r="J58">
        <v>305927.37</v>
      </c>
      <c r="K58">
        <v>196902.48</v>
      </c>
      <c r="L58"/>
      <c r="M58" s="297"/>
      <c r="N58" s="297"/>
      <c r="O58" s="297"/>
      <c r="P58" s="297"/>
      <c r="Q58" s="297"/>
      <c r="R58" s="297">
        <v>67.989999999999995</v>
      </c>
      <c r="S58"/>
      <c r="T58"/>
      <c r="U58">
        <v>2045071.03</v>
      </c>
      <c r="V58">
        <v>-980950.37</v>
      </c>
      <c r="W58" s="297"/>
      <c r="X58" s="297">
        <v>342081.35</v>
      </c>
      <c r="Y58" s="297">
        <v>184600</v>
      </c>
      <c r="Z58" s="297">
        <v>719.09</v>
      </c>
      <c r="AA58" s="297">
        <v>1696073.5</v>
      </c>
      <c r="AB58" s="297">
        <v>1095290</v>
      </c>
      <c r="AC58">
        <v>1994305.5</v>
      </c>
      <c r="AD58">
        <v>7552</v>
      </c>
      <c r="AE58"/>
      <c r="AF58">
        <v>807936.98</v>
      </c>
      <c r="AG58">
        <v>75001.37</v>
      </c>
      <c r="AH58"/>
      <c r="AI58" s="242">
        <f t="shared" si="7"/>
        <v>878825.89</v>
      </c>
      <c r="AJ58" s="249">
        <f t="shared" si="8"/>
        <v>67.989999999999995</v>
      </c>
      <c r="AK58" s="244">
        <f t="shared" si="9"/>
        <v>878757.9</v>
      </c>
      <c r="AL58" s="250">
        <f t="shared" si="10"/>
        <v>3318763.94</v>
      </c>
      <c r="AM58" s="251">
        <f t="shared" si="11"/>
        <v>2884795.85</v>
      </c>
      <c r="AN58" s="300">
        <f t="shared" si="6"/>
        <v>433968.08999999985</v>
      </c>
    </row>
    <row r="59" spans="1:40" s="299" customFormat="1" x14ac:dyDescent="0.25">
      <c r="A59" s="235" t="s">
        <v>174</v>
      </c>
      <c r="B59" s="235" t="s">
        <v>239</v>
      </c>
      <c r="C59" s="235">
        <v>1126</v>
      </c>
      <c r="D59" s="235" t="s">
        <v>246</v>
      </c>
      <c r="E59" t="s">
        <v>246</v>
      </c>
      <c r="F59" s="297">
        <v>592912.64000000001</v>
      </c>
      <c r="G59" s="297">
        <v>0</v>
      </c>
      <c r="H59" s="297">
        <v>13281.65</v>
      </c>
      <c r="I59" s="297"/>
      <c r="J59">
        <v>732713.51</v>
      </c>
      <c r="K59">
        <v>69998.5</v>
      </c>
      <c r="L59">
        <v>0</v>
      </c>
      <c r="M59" s="297"/>
      <c r="N59" s="297"/>
      <c r="O59" s="297"/>
      <c r="P59" s="297"/>
      <c r="Q59" s="297"/>
      <c r="R59" s="297">
        <v>325</v>
      </c>
      <c r="S59"/>
      <c r="T59"/>
      <c r="U59">
        <v>-264149.7</v>
      </c>
      <c r="V59">
        <v>1692734</v>
      </c>
      <c r="W59" s="297"/>
      <c r="X59" s="297">
        <v>113483.76</v>
      </c>
      <c r="Y59" s="297"/>
      <c r="Z59" s="297">
        <v>648.47</v>
      </c>
      <c r="AA59" s="297">
        <v>528780</v>
      </c>
      <c r="AB59" s="297">
        <v>941934.15</v>
      </c>
      <c r="AC59">
        <v>1069470</v>
      </c>
      <c r="AD59">
        <v>1320</v>
      </c>
      <c r="AE59"/>
      <c r="AF59">
        <v>377723.02</v>
      </c>
      <c r="AG59">
        <v>157025.35999999999</v>
      </c>
      <c r="AH59"/>
      <c r="AI59" s="242">
        <f t="shared" si="7"/>
        <v>606194.29</v>
      </c>
      <c r="AJ59" s="249">
        <f t="shared" si="8"/>
        <v>325</v>
      </c>
      <c r="AK59" s="244">
        <f t="shared" si="9"/>
        <v>605869.29</v>
      </c>
      <c r="AL59" s="250">
        <f t="shared" si="10"/>
        <v>1584846.38</v>
      </c>
      <c r="AM59" s="251">
        <f t="shared" si="11"/>
        <v>1605538.38</v>
      </c>
      <c r="AN59" s="300">
        <f t="shared" si="6"/>
        <v>-20692</v>
      </c>
    </row>
    <row r="60" spans="1:40" s="253" customFormat="1" x14ac:dyDescent="0.25">
      <c r="A60" s="240" t="s">
        <v>176</v>
      </c>
      <c r="B60" s="240" t="s">
        <v>248</v>
      </c>
      <c r="C60" s="240">
        <v>3728</v>
      </c>
      <c r="D60" s="240" t="s">
        <v>250</v>
      </c>
      <c r="E60" t="s">
        <v>250</v>
      </c>
      <c r="F60" s="297">
        <v>848822.22</v>
      </c>
      <c r="G60" s="297">
        <v>97512</v>
      </c>
      <c r="H60" s="297">
        <v>19369.88</v>
      </c>
      <c r="I60" s="297"/>
      <c r="J60">
        <v>463083.03</v>
      </c>
      <c r="K60">
        <v>-570404.62</v>
      </c>
      <c r="L60"/>
      <c r="M60" s="297">
        <v>-7980</v>
      </c>
      <c r="N60" s="297"/>
      <c r="O60" s="297"/>
      <c r="P60" s="297"/>
      <c r="Q60" s="297">
        <v>571999</v>
      </c>
      <c r="R60" s="297">
        <v>523.75</v>
      </c>
      <c r="S60"/>
      <c r="T60"/>
      <c r="U60">
        <v>-1350422.64</v>
      </c>
      <c r="V60">
        <v>2210713.7999999998</v>
      </c>
      <c r="W60" s="297"/>
      <c r="X60" s="297">
        <v>1479777.64</v>
      </c>
      <c r="Y60" s="297"/>
      <c r="Z60" s="297">
        <v>1057.6500000000001</v>
      </c>
      <c r="AA60" s="297">
        <v>831420</v>
      </c>
      <c r="AB60" s="297">
        <v>80045.87</v>
      </c>
      <c r="AC60">
        <v>1003286</v>
      </c>
      <c r="AD60"/>
      <c r="AE60">
        <v>4648</v>
      </c>
      <c r="AF60">
        <v>850822.83</v>
      </c>
      <c r="AG60">
        <v>532435.30000000005</v>
      </c>
      <c r="AH60">
        <v>14939</v>
      </c>
      <c r="AI60" s="242">
        <f t="shared" si="7"/>
        <v>965704.1</v>
      </c>
      <c r="AJ60" s="249">
        <f t="shared" si="8"/>
        <v>564542.75</v>
      </c>
      <c r="AK60" s="244">
        <f t="shared" si="9"/>
        <v>401161.35</v>
      </c>
      <c r="AL60" s="250">
        <f t="shared" si="10"/>
        <v>2392301.16</v>
      </c>
      <c r="AM60" s="251">
        <f t="shared" si="11"/>
        <v>2406131.13</v>
      </c>
      <c r="AN60" s="244">
        <f t="shared" si="6"/>
        <v>-13829.969999999739</v>
      </c>
    </row>
    <row r="61" spans="1:40" x14ac:dyDescent="0.25">
      <c r="A61" s="240" t="s">
        <v>176</v>
      </c>
      <c r="B61" s="240" t="s">
        <v>248</v>
      </c>
      <c r="C61" s="240">
        <v>3543</v>
      </c>
      <c r="D61" s="240" t="s">
        <v>251</v>
      </c>
      <c r="E61" t="s">
        <v>251</v>
      </c>
      <c r="F61" s="297">
        <v>459754.23</v>
      </c>
      <c r="G61" s="297">
        <v>114782</v>
      </c>
      <c r="H61" s="297">
        <v>134578.99</v>
      </c>
      <c r="J61">
        <v>268296.2</v>
      </c>
      <c r="K61">
        <v>195673.76</v>
      </c>
      <c r="M61" s="297">
        <v>14080</v>
      </c>
      <c r="Q61" s="297">
        <v>243269</v>
      </c>
      <c r="R61" s="297">
        <v>463.55</v>
      </c>
      <c r="U61">
        <v>-439749.6</v>
      </c>
      <c r="V61">
        <v>1549075.07</v>
      </c>
      <c r="X61" s="297">
        <v>1760714.61</v>
      </c>
      <c r="Y61" s="297">
        <v>70502</v>
      </c>
      <c r="Z61" s="297">
        <v>539.29</v>
      </c>
      <c r="AA61" s="297">
        <v>1883357</v>
      </c>
      <c r="AB61" s="297">
        <v>78283.55</v>
      </c>
      <c r="AC61">
        <v>2339925.79</v>
      </c>
      <c r="AE61">
        <v>37856</v>
      </c>
      <c r="AF61">
        <v>1065786.8999999999</v>
      </c>
      <c r="AG61">
        <v>187096.6</v>
      </c>
      <c r="AH61">
        <v>22219</v>
      </c>
      <c r="AI61" s="242">
        <f t="shared" si="7"/>
        <v>709115.22</v>
      </c>
      <c r="AJ61" s="249">
        <f t="shared" si="8"/>
        <v>257812.55</v>
      </c>
      <c r="AK61" s="244">
        <f t="shared" si="9"/>
        <v>451302.67</v>
      </c>
      <c r="AL61" s="250">
        <f t="shared" si="10"/>
        <v>3793396.45</v>
      </c>
      <c r="AM61" s="251">
        <f t="shared" si="11"/>
        <v>3652884.29</v>
      </c>
      <c r="AN61" s="244">
        <f t="shared" si="6"/>
        <v>140512.16000000015</v>
      </c>
    </row>
    <row r="62" spans="1:40" x14ac:dyDescent="0.25">
      <c r="A62" s="240" t="s">
        <v>176</v>
      </c>
      <c r="B62" s="240" t="s">
        <v>248</v>
      </c>
      <c r="C62" s="240">
        <v>6330</v>
      </c>
      <c r="D62" s="240" t="s">
        <v>252</v>
      </c>
      <c r="E62" t="s">
        <v>252</v>
      </c>
      <c r="F62" s="297">
        <v>218753.58</v>
      </c>
      <c r="G62" s="297">
        <v>39933</v>
      </c>
      <c r="H62" s="297">
        <v>88515.87</v>
      </c>
      <c r="J62">
        <v>130870.52</v>
      </c>
      <c r="K62">
        <v>84329.21</v>
      </c>
      <c r="Q62" s="297">
        <v>253905</v>
      </c>
      <c r="R62" s="297">
        <v>0</v>
      </c>
      <c r="U62">
        <v>-2994067.77</v>
      </c>
      <c r="V62">
        <v>3406179.86</v>
      </c>
      <c r="X62" s="297">
        <v>2201683.19</v>
      </c>
      <c r="AB62" s="297">
        <v>113091.72</v>
      </c>
      <c r="AC62">
        <v>475533.12</v>
      </c>
      <c r="AD62">
        <v>22000</v>
      </c>
      <c r="AF62">
        <v>1348138.28</v>
      </c>
      <c r="AG62">
        <v>87973.49</v>
      </c>
      <c r="AH62">
        <v>42549</v>
      </c>
      <c r="AI62" s="242">
        <f t="shared" si="7"/>
        <v>347202.44999999995</v>
      </c>
      <c r="AJ62" s="249">
        <f t="shared" si="8"/>
        <v>253905</v>
      </c>
      <c r="AK62" s="244">
        <f t="shared" si="9"/>
        <v>93297.449999999953</v>
      </c>
      <c r="AL62" s="250">
        <f t="shared" si="10"/>
        <v>2314774.91</v>
      </c>
      <c r="AM62" s="251">
        <f t="shared" si="11"/>
        <v>1976193.89</v>
      </c>
      <c r="AN62" s="244">
        <f t="shared" si="6"/>
        <v>338581.02000000025</v>
      </c>
    </row>
    <row r="63" spans="1:40" x14ac:dyDescent="0.25">
      <c r="A63" s="240" t="s">
        <v>176</v>
      </c>
      <c r="B63" s="240" t="s">
        <v>248</v>
      </c>
      <c r="C63" s="240">
        <v>3421</v>
      </c>
      <c r="D63" s="240" t="s">
        <v>253</v>
      </c>
      <c r="E63" t="s">
        <v>253</v>
      </c>
      <c r="F63" s="297">
        <v>1530765.27</v>
      </c>
      <c r="G63" s="297">
        <v>24946</v>
      </c>
      <c r="H63" s="297">
        <v>10610.34</v>
      </c>
      <c r="J63">
        <v>167857.4</v>
      </c>
      <c r="K63">
        <v>163215.01999999999</v>
      </c>
      <c r="M63" s="297">
        <v>0</v>
      </c>
      <c r="Q63" s="297">
        <v>1188930</v>
      </c>
      <c r="R63" s="297">
        <v>0</v>
      </c>
      <c r="U63">
        <v>-1185280.42</v>
      </c>
      <c r="V63">
        <v>1679166.57</v>
      </c>
      <c r="X63" s="297">
        <v>1897577.99</v>
      </c>
      <c r="Y63" s="297">
        <v>190000</v>
      </c>
      <c r="Z63" s="297">
        <v>1716.45</v>
      </c>
      <c r="AA63" s="297">
        <v>944916.64</v>
      </c>
      <c r="AC63">
        <v>1155670.6399999999</v>
      </c>
      <c r="AD63">
        <v>29685</v>
      </c>
      <c r="AE63">
        <v>5720</v>
      </c>
      <c r="AF63">
        <v>1289843.81</v>
      </c>
      <c r="AG63">
        <v>51399.75</v>
      </c>
      <c r="AH63">
        <v>24789</v>
      </c>
      <c r="AI63" s="242">
        <f t="shared" si="7"/>
        <v>1566321.61</v>
      </c>
      <c r="AJ63" s="249">
        <f t="shared" si="8"/>
        <v>1188930</v>
      </c>
      <c r="AK63" s="244">
        <f t="shared" si="9"/>
        <v>377391.6100000001</v>
      </c>
      <c r="AL63" s="250">
        <f t="shared" si="10"/>
        <v>3034211.08</v>
      </c>
      <c r="AM63" s="251">
        <f t="shared" si="11"/>
        <v>2557108.2000000002</v>
      </c>
      <c r="AN63" s="244">
        <f t="shared" si="6"/>
        <v>477102.87999999989</v>
      </c>
    </row>
    <row r="64" spans="1:40" x14ac:dyDescent="0.25">
      <c r="A64" s="240" t="s">
        <v>176</v>
      </c>
      <c r="B64" s="240" t="s">
        <v>248</v>
      </c>
      <c r="C64" s="240">
        <v>3591</v>
      </c>
      <c r="D64" s="240" t="s">
        <v>254</v>
      </c>
      <c r="E64" t="s">
        <v>254</v>
      </c>
      <c r="F64" s="297">
        <v>187924.6</v>
      </c>
      <c r="G64" s="297">
        <v>52266</v>
      </c>
      <c r="H64" s="297">
        <v>103184.89</v>
      </c>
      <c r="J64">
        <v>454896.48</v>
      </c>
      <c r="K64">
        <v>150868.62</v>
      </c>
      <c r="M64" s="297">
        <v>0</v>
      </c>
      <c r="Q64" s="297">
        <v>147900</v>
      </c>
      <c r="R64" s="297">
        <v>0</v>
      </c>
      <c r="U64">
        <v>-355511.83</v>
      </c>
      <c r="V64">
        <v>1290095.46</v>
      </c>
      <c r="X64" s="297">
        <v>1161441.31</v>
      </c>
      <c r="Y64" s="297">
        <v>330800</v>
      </c>
      <c r="Z64" s="297">
        <v>417.28</v>
      </c>
      <c r="AA64" s="297">
        <v>1874878</v>
      </c>
      <c r="AB64" s="297">
        <v>109200</v>
      </c>
      <c r="AC64">
        <v>2060152</v>
      </c>
      <c r="AD64">
        <v>32172</v>
      </c>
      <c r="AE64">
        <v>17306</v>
      </c>
      <c r="AF64">
        <v>1028341.49</v>
      </c>
      <c r="AG64">
        <v>176521.14</v>
      </c>
      <c r="AH64">
        <v>6587</v>
      </c>
      <c r="AI64" s="242">
        <f t="shared" si="7"/>
        <v>343375.49</v>
      </c>
      <c r="AJ64" s="249">
        <f t="shared" si="8"/>
        <v>147900</v>
      </c>
      <c r="AK64" s="244">
        <f t="shared" si="9"/>
        <v>195475.49</v>
      </c>
      <c r="AL64" s="250">
        <f t="shared" si="10"/>
        <v>3476736.59</v>
      </c>
      <c r="AM64" s="251">
        <f t="shared" si="11"/>
        <v>3321079.6300000004</v>
      </c>
      <c r="AN64" s="244">
        <f t="shared" si="6"/>
        <v>155656.9599999995</v>
      </c>
    </row>
    <row r="65" spans="1:40" x14ac:dyDescent="0.25">
      <c r="A65" s="240" t="s">
        <v>176</v>
      </c>
      <c r="B65" s="240" t="s">
        <v>248</v>
      </c>
      <c r="C65" s="240">
        <v>4772</v>
      </c>
      <c r="D65" s="240" t="s">
        <v>255</v>
      </c>
      <c r="E65" t="s">
        <v>255</v>
      </c>
      <c r="F65" s="297">
        <v>298339.17</v>
      </c>
      <c r="G65" s="297">
        <v>97682</v>
      </c>
      <c r="H65" s="297">
        <v>53027</v>
      </c>
      <c r="J65">
        <v>39696.120000000003</v>
      </c>
      <c r="K65">
        <v>-102005</v>
      </c>
      <c r="M65" s="297">
        <v>0</v>
      </c>
      <c r="Q65" s="297">
        <v>252505</v>
      </c>
      <c r="R65" s="297">
        <v>23571</v>
      </c>
      <c r="U65">
        <v>-1459424</v>
      </c>
      <c r="V65">
        <v>2056145.55</v>
      </c>
      <c r="X65" s="297">
        <v>1452290.85</v>
      </c>
      <c r="Z65" s="297">
        <v>815.44</v>
      </c>
      <c r="AA65" s="297">
        <v>1464134.8</v>
      </c>
      <c r="AC65">
        <v>1723495.8</v>
      </c>
      <c r="AD65">
        <v>137320</v>
      </c>
      <c r="AE65">
        <v>4222</v>
      </c>
      <c r="AF65">
        <v>1104755.8500000001</v>
      </c>
      <c r="AG65">
        <v>82474.7</v>
      </c>
      <c r="AH65">
        <v>28426</v>
      </c>
      <c r="AI65" s="242">
        <f t="shared" si="7"/>
        <v>449048.17</v>
      </c>
      <c r="AJ65" s="249">
        <f t="shared" si="8"/>
        <v>276076</v>
      </c>
      <c r="AK65" s="244">
        <f t="shared" si="9"/>
        <v>172972.16999999998</v>
      </c>
      <c r="AL65" s="250">
        <f t="shared" si="10"/>
        <v>2917241.09</v>
      </c>
      <c r="AM65" s="251">
        <f t="shared" si="11"/>
        <v>3080694.3500000006</v>
      </c>
      <c r="AN65" s="244">
        <f t="shared" si="6"/>
        <v>-163453.26000000071</v>
      </c>
    </row>
    <row r="66" spans="1:40" x14ac:dyDescent="0.25">
      <c r="A66" s="240" t="s">
        <v>178</v>
      </c>
      <c r="B66" s="240" t="s">
        <v>257</v>
      </c>
      <c r="C66" s="240">
        <v>5834</v>
      </c>
      <c r="D66" s="240" t="s">
        <v>259</v>
      </c>
      <c r="E66" t="s">
        <v>259</v>
      </c>
      <c r="F66" s="297">
        <v>544195.77</v>
      </c>
      <c r="G66" s="297">
        <v>0</v>
      </c>
      <c r="H66" s="297">
        <v>99412.01</v>
      </c>
      <c r="J66">
        <v>382555.25</v>
      </c>
      <c r="K66">
        <v>250210.46</v>
      </c>
      <c r="M66" s="297">
        <v>12000</v>
      </c>
      <c r="Q66" s="297">
        <v>40441</v>
      </c>
      <c r="R66" s="297">
        <v>20332.05</v>
      </c>
      <c r="U66">
        <v>-1577768.65</v>
      </c>
      <c r="V66">
        <v>2912713.08</v>
      </c>
      <c r="W66" s="297">
        <v>1097.74</v>
      </c>
      <c r="X66" s="297">
        <v>1776496.57</v>
      </c>
      <c r="Y66" s="297">
        <v>30000</v>
      </c>
      <c r="AC66">
        <v>272590</v>
      </c>
      <c r="AF66">
        <v>1140660.78</v>
      </c>
      <c r="AG66">
        <v>220013.55</v>
      </c>
      <c r="AI66" s="242">
        <f t="shared" si="7"/>
        <v>643607.78</v>
      </c>
      <c r="AJ66" s="249">
        <f t="shared" si="8"/>
        <v>72773.05</v>
      </c>
      <c r="AK66" s="244">
        <f t="shared" si="9"/>
        <v>570834.73</v>
      </c>
      <c r="AL66" s="250">
        <f t="shared" si="10"/>
        <v>1807594.31</v>
      </c>
      <c r="AM66" s="251">
        <f t="shared" si="11"/>
        <v>1633264.33</v>
      </c>
      <c r="AN66" s="244">
        <f t="shared" si="6"/>
        <v>174329.97999999998</v>
      </c>
    </row>
    <row r="67" spans="1:40" x14ac:dyDescent="0.25">
      <c r="A67" s="240" t="s">
        <v>178</v>
      </c>
      <c r="B67" s="240" t="s">
        <v>257</v>
      </c>
      <c r="C67" s="240">
        <v>4475</v>
      </c>
      <c r="D67" s="240" t="s">
        <v>260</v>
      </c>
      <c r="E67" t="s">
        <v>260</v>
      </c>
      <c r="F67" s="297">
        <v>690784.46</v>
      </c>
      <c r="G67" s="297">
        <v>0</v>
      </c>
      <c r="H67" s="297">
        <v>11177.49</v>
      </c>
      <c r="J67">
        <v>760185.8</v>
      </c>
      <c r="K67">
        <v>302514.95</v>
      </c>
      <c r="M67" s="297">
        <v>32200</v>
      </c>
      <c r="Q67" s="297">
        <v>16200</v>
      </c>
      <c r="R67" s="297">
        <v>2973.83</v>
      </c>
      <c r="U67">
        <v>497299.53</v>
      </c>
      <c r="V67">
        <v>1364480.05</v>
      </c>
      <c r="X67" s="297">
        <v>1333598</v>
      </c>
      <c r="Z67" s="297">
        <v>1083.48</v>
      </c>
      <c r="AC67">
        <v>258745</v>
      </c>
      <c r="AD67">
        <v>1632</v>
      </c>
      <c r="AE67">
        <v>2184</v>
      </c>
      <c r="AF67">
        <v>843799.93</v>
      </c>
      <c r="AG67">
        <v>151228.1</v>
      </c>
      <c r="AI67" s="242">
        <f t="shared" si="7"/>
        <v>701961.95</v>
      </c>
      <c r="AJ67" s="249">
        <f t="shared" si="8"/>
        <v>51373.83</v>
      </c>
      <c r="AK67" s="244">
        <f t="shared" si="9"/>
        <v>650588.12</v>
      </c>
      <c r="AL67" s="250">
        <f t="shared" si="10"/>
        <v>1334681.48</v>
      </c>
      <c r="AM67" s="251">
        <f t="shared" si="11"/>
        <v>1257589.0300000003</v>
      </c>
      <c r="AN67" s="244">
        <f t="shared" si="6"/>
        <v>77092.449999999721</v>
      </c>
    </row>
    <row r="68" spans="1:40" x14ac:dyDescent="0.25">
      <c r="A68" s="240" t="s">
        <v>178</v>
      </c>
      <c r="B68" s="240" t="s">
        <v>257</v>
      </c>
      <c r="C68" s="240">
        <v>1990</v>
      </c>
      <c r="D68" s="240" t="s">
        <v>261</v>
      </c>
      <c r="E68" t="s">
        <v>261</v>
      </c>
      <c r="F68" s="297">
        <v>327862.24</v>
      </c>
      <c r="G68" s="297">
        <v>0</v>
      </c>
      <c r="H68" s="297">
        <v>8732.39</v>
      </c>
      <c r="J68">
        <v>722643.48</v>
      </c>
      <c r="K68">
        <v>148736.07</v>
      </c>
      <c r="M68" s="297">
        <v>28540</v>
      </c>
      <c r="R68" s="297">
        <v>1750</v>
      </c>
      <c r="U68">
        <v>-899305.65</v>
      </c>
      <c r="V68">
        <v>2067672.51</v>
      </c>
      <c r="X68" s="297">
        <v>1029783.45</v>
      </c>
      <c r="Z68" s="297">
        <v>456.43</v>
      </c>
      <c r="AC68">
        <v>95759</v>
      </c>
      <c r="AF68">
        <v>593219.05000000005</v>
      </c>
      <c r="AG68">
        <v>120787.7</v>
      </c>
      <c r="AI68" s="242">
        <f t="shared" si="7"/>
        <v>336594.63</v>
      </c>
      <c r="AJ68" s="249">
        <f t="shared" si="8"/>
        <v>30290</v>
      </c>
      <c r="AK68" s="244">
        <f t="shared" si="9"/>
        <v>306304.63</v>
      </c>
      <c r="AL68" s="250">
        <f t="shared" si="10"/>
        <v>1030239.88</v>
      </c>
      <c r="AM68" s="251">
        <f t="shared" si="11"/>
        <v>809765.75</v>
      </c>
      <c r="AN68" s="244">
        <f t="shared" si="6"/>
        <v>220474.13</v>
      </c>
    </row>
    <row r="69" spans="1:40" x14ac:dyDescent="0.25">
      <c r="A69" s="240" t="s">
        <v>178</v>
      </c>
      <c r="B69" s="240" t="s">
        <v>257</v>
      </c>
      <c r="C69" s="240">
        <v>5043</v>
      </c>
      <c r="D69" s="240" t="s">
        <v>262</v>
      </c>
      <c r="E69" t="s">
        <v>262</v>
      </c>
      <c r="F69" s="297">
        <v>129474.04</v>
      </c>
      <c r="G69" s="297">
        <v>0</v>
      </c>
      <c r="H69" s="297">
        <v>24409.31</v>
      </c>
      <c r="J69">
        <v>1099412.6000000001</v>
      </c>
      <c r="K69">
        <v>224044.78</v>
      </c>
      <c r="M69" s="297">
        <v>5426</v>
      </c>
      <c r="Q69" s="297">
        <v>70000</v>
      </c>
      <c r="R69" s="297">
        <v>0</v>
      </c>
      <c r="U69">
        <v>-524351.86</v>
      </c>
      <c r="V69">
        <v>2226508.67</v>
      </c>
      <c r="W69" s="297">
        <v>390.01</v>
      </c>
      <c r="X69" s="297">
        <v>1518172.75</v>
      </c>
      <c r="AC69">
        <v>302050</v>
      </c>
      <c r="AE69">
        <v>5226</v>
      </c>
      <c r="AF69">
        <v>1099786.46</v>
      </c>
      <c r="AG69">
        <v>179828.63</v>
      </c>
      <c r="AI69" s="242">
        <f t="shared" si="7"/>
        <v>153883.35</v>
      </c>
      <c r="AJ69" s="249">
        <f t="shared" si="8"/>
        <v>75426</v>
      </c>
      <c r="AK69" s="244">
        <f t="shared" si="9"/>
        <v>78457.350000000006</v>
      </c>
      <c r="AL69" s="250">
        <f t="shared" si="10"/>
        <v>1518562.76</v>
      </c>
      <c r="AM69" s="251">
        <f t="shared" si="11"/>
        <v>1586891.0899999999</v>
      </c>
      <c r="AN69" s="244">
        <f t="shared" si="6"/>
        <v>-68328.329999999842</v>
      </c>
    </row>
    <row r="70" spans="1:40" x14ac:dyDescent="0.25">
      <c r="A70" s="240" t="s">
        <v>178</v>
      </c>
      <c r="B70" s="240" t="s">
        <v>257</v>
      </c>
      <c r="C70" s="240">
        <v>5442</v>
      </c>
      <c r="D70" s="240" t="s">
        <v>263</v>
      </c>
      <c r="E70" t="s">
        <v>263</v>
      </c>
      <c r="F70" s="297">
        <v>265053.40999999997</v>
      </c>
      <c r="G70" s="297">
        <v>0</v>
      </c>
      <c r="H70" s="297">
        <v>24289.94</v>
      </c>
      <c r="J70">
        <v>348281.56</v>
      </c>
      <c r="K70">
        <v>417268.79</v>
      </c>
      <c r="M70" s="297">
        <v>0</v>
      </c>
      <c r="Q70" s="297">
        <v>483440</v>
      </c>
      <c r="R70" s="297">
        <v>1879.4</v>
      </c>
      <c r="U70">
        <v>-726931.76</v>
      </c>
      <c r="V70">
        <v>2114406.96</v>
      </c>
      <c r="W70" s="297">
        <v>1012.01</v>
      </c>
      <c r="X70" s="297">
        <v>1456984.75</v>
      </c>
      <c r="AC70">
        <v>273292</v>
      </c>
      <c r="AD70">
        <v>10606</v>
      </c>
      <c r="AE70">
        <v>12000</v>
      </c>
      <c r="AF70">
        <v>1480303.74</v>
      </c>
      <c r="AG70">
        <v>172356.35</v>
      </c>
      <c r="AI70" s="242">
        <f t="shared" si="7"/>
        <v>289343.34999999998</v>
      </c>
      <c r="AJ70" s="249">
        <f t="shared" si="8"/>
        <v>485319.4</v>
      </c>
      <c r="AK70" s="244">
        <f t="shared" si="9"/>
        <v>-195976.05000000005</v>
      </c>
      <c r="AL70" s="250">
        <f t="shared" si="10"/>
        <v>1457996.76</v>
      </c>
      <c r="AM70" s="251">
        <f t="shared" si="11"/>
        <v>1948558.09</v>
      </c>
      <c r="AN70" s="244">
        <f>AL70-AM70</f>
        <v>-490561.33000000007</v>
      </c>
    </row>
    <row r="71" spans="1:40" ht="24.6" x14ac:dyDescent="0.7">
      <c r="D71" s="187"/>
      <c r="AI71" s="242">
        <f t="shared" si="7"/>
        <v>0</v>
      </c>
      <c r="AJ71" s="249">
        <f t="shared" si="8"/>
        <v>0</v>
      </c>
      <c r="AK71" s="244">
        <f t="shared" si="9"/>
        <v>0</v>
      </c>
      <c r="AL71" s="250">
        <f t="shared" si="10"/>
        <v>0</v>
      </c>
      <c r="AM71" s="251">
        <f t="shared" si="11"/>
        <v>0</v>
      </c>
      <c r="AN71" s="244">
        <f>AL71-AM71</f>
        <v>0</v>
      </c>
    </row>
    <row r="72" spans="1:40" x14ac:dyDescent="0.25">
      <c r="AJ72" s="249"/>
      <c r="AL72" s="250"/>
      <c r="AM72" s="251"/>
    </row>
    <row r="73" spans="1:40" x14ac:dyDescent="0.25">
      <c r="AJ73" s="249"/>
      <c r="AL73" s="250"/>
      <c r="AM73" s="251"/>
    </row>
    <row r="74" spans="1:40" x14ac:dyDescent="0.25">
      <c r="AJ74" s="249"/>
      <c r="AL74" s="250"/>
      <c r="AM74" s="251"/>
    </row>
    <row r="75" spans="1:40" x14ac:dyDescent="0.25">
      <c r="AJ75" s="249"/>
      <c r="AL75" s="250"/>
      <c r="AM75" s="251"/>
    </row>
    <row r="76" spans="1:40" x14ac:dyDescent="0.25">
      <c r="AJ76" s="249"/>
      <c r="AL76" s="250"/>
      <c r="AM76" s="251"/>
    </row>
    <row r="77" spans="1:40" x14ac:dyDescent="0.25">
      <c r="AJ77" s="249"/>
      <c r="AL77" s="250"/>
      <c r="AM77" s="251"/>
    </row>
    <row r="78" spans="1:40" x14ac:dyDescent="0.25">
      <c r="AJ78" s="249"/>
      <c r="AL78" s="250"/>
      <c r="AM78" s="251"/>
    </row>
    <row r="79" spans="1:40" x14ac:dyDescent="0.25">
      <c r="AJ79" s="249"/>
      <c r="AL79" s="250"/>
      <c r="AM79" s="251"/>
    </row>
    <row r="80" spans="1:40" x14ac:dyDescent="0.25">
      <c r="AJ80" s="249"/>
      <c r="AL80" s="250"/>
      <c r="AM80" s="251"/>
    </row>
    <row r="81" spans="36:39" x14ac:dyDescent="0.25">
      <c r="AJ81" s="249"/>
      <c r="AL81" s="250"/>
      <c r="AM81" s="251"/>
    </row>
    <row r="82" spans="36:39" x14ac:dyDescent="0.25">
      <c r="AJ82" s="249"/>
      <c r="AL82" s="250"/>
      <c r="AM82" s="251"/>
    </row>
    <row r="83" spans="36:39" x14ac:dyDescent="0.25">
      <c r="AJ83" s="249"/>
      <c r="AL83" s="250"/>
      <c r="AM83" s="251"/>
    </row>
    <row r="84" spans="36:39" x14ac:dyDescent="0.25">
      <c r="AJ84" s="249"/>
      <c r="AL84" s="250"/>
      <c r="AM84" s="251"/>
    </row>
    <row r="85" spans="36:39" x14ac:dyDescent="0.25">
      <c r="AJ85" s="249"/>
      <c r="AL85" s="250"/>
      <c r="AM85" s="251"/>
    </row>
    <row r="86" spans="36:39" x14ac:dyDescent="0.25">
      <c r="AJ86" s="249"/>
      <c r="AL86" s="250"/>
      <c r="AM86" s="251"/>
    </row>
    <row r="87" spans="36:39" x14ac:dyDescent="0.25">
      <c r="AJ87" s="249"/>
      <c r="AL87" s="250"/>
      <c r="AM87" s="251"/>
    </row>
    <row r="88" spans="36:39" x14ac:dyDescent="0.25">
      <c r="AJ88" s="249"/>
      <c r="AL88" s="250"/>
      <c r="AM88" s="251"/>
    </row>
    <row r="89" spans="36:39" x14ac:dyDescent="0.25">
      <c r="AJ89" s="249"/>
      <c r="AL89" s="250"/>
      <c r="AM89" s="251"/>
    </row>
    <row r="90" spans="36:39" x14ac:dyDescent="0.25">
      <c r="AJ90" s="249"/>
      <c r="AL90" s="250"/>
      <c r="AM90" s="251"/>
    </row>
    <row r="91" spans="36:39" x14ac:dyDescent="0.25">
      <c r="AJ91" s="249"/>
      <c r="AL91" s="250"/>
      <c r="AM91" s="251"/>
    </row>
    <row r="92" spans="36:39" x14ac:dyDescent="0.25">
      <c r="AJ92" s="249"/>
      <c r="AL92" s="250"/>
      <c r="AM92" s="251"/>
    </row>
    <row r="93" spans="36:39" x14ac:dyDescent="0.25">
      <c r="AJ93" s="249"/>
      <c r="AL93" s="250"/>
      <c r="AM93" s="251"/>
    </row>
    <row r="94" spans="36:39" x14ac:dyDescent="0.25">
      <c r="AJ94" s="249"/>
      <c r="AL94" s="250"/>
      <c r="AM94" s="251"/>
    </row>
    <row r="95" spans="36:39" x14ac:dyDescent="0.25">
      <c r="AJ95" s="249"/>
      <c r="AL95" s="250"/>
      <c r="AM95" s="251"/>
    </row>
    <row r="96" spans="36:39" x14ac:dyDescent="0.25">
      <c r="AJ96" s="249"/>
      <c r="AL96" s="250"/>
      <c r="AM96" s="251"/>
    </row>
    <row r="97" spans="36:39" x14ac:dyDescent="0.25">
      <c r="AJ97" s="249"/>
      <c r="AL97" s="250"/>
      <c r="AM97" s="251"/>
    </row>
    <row r="98" spans="36:39" x14ac:dyDescent="0.25">
      <c r="AJ98" s="249"/>
      <c r="AL98" s="250"/>
      <c r="AM98" s="251"/>
    </row>
    <row r="99" spans="36:39" x14ac:dyDescent="0.25">
      <c r="AJ99" s="249"/>
      <c r="AL99" s="250"/>
      <c r="AM99" s="251"/>
    </row>
    <row r="100" spans="36:39" x14ac:dyDescent="0.25">
      <c r="AJ100" s="249"/>
      <c r="AL100" s="250"/>
      <c r="AM100" s="251"/>
    </row>
    <row r="101" spans="36:39" x14ac:dyDescent="0.25">
      <c r="AJ101" s="249"/>
      <c r="AL101" s="250"/>
      <c r="AM101" s="251"/>
    </row>
    <row r="102" spans="36:39" x14ac:dyDescent="0.25">
      <c r="AJ102" s="249"/>
      <c r="AL102" s="250"/>
      <c r="AM102" s="251"/>
    </row>
    <row r="103" spans="36:39" x14ac:dyDescent="0.25">
      <c r="AJ103" s="249"/>
      <c r="AL103" s="250"/>
      <c r="AM103" s="251"/>
    </row>
    <row r="104" spans="36:39" x14ac:dyDescent="0.25">
      <c r="AJ104" s="249"/>
      <c r="AL104" s="250"/>
      <c r="AM104" s="251"/>
    </row>
    <row r="105" spans="36:39" x14ac:dyDescent="0.25">
      <c r="AJ105" s="249"/>
      <c r="AL105" s="250"/>
      <c r="AM105" s="251"/>
    </row>
    <row r="106" spans="36:39" x14ac:dyDescent="0.25">
      <c r="AJ106" s="249"/>
      <c r="AL106" s="250"/>
      <c r="AM106" s="251"/>
    </row>
    <row r="107" spans="36:39" x14ac:dyDescent="0.25">
      <c r="AJ107" s="249"/>
      <c r="AL107" s="250"/>
      <c r="AM107" s="251"/>
    </row>
    <row r="108" spans="36:39" x14ac:dyDescent="0.25">
      <c r="AJ108" s="249"/>
      <c r="AL108" s="250"/>
      <c r="AM108" s="251"/>
    </row>
    <row r="109" spans="36:39" x14ac:dyDescent="0.25">
      <c r="AJ109" s="249"/>
      <c r="AL109" s="250"/>
      <c r="AM109" s="251"/>
    </row>
    <row r="110" spans="36:39" x14ac:dyDescent="0.25">
      <c r="AJ110" s="249"/>
      <c r="AL110" s="250"/>
      <c r="AM110" s="251"/>
    </row>
    <row r="111" spans="36:39" x14ac:dyDescent="0.25">
      <c r="AJ111" s="249"/>
      <c r="AL111" s="250"/>
      <c r="AM111" s="251"/>
    </row>
    <row r="112" spans="36:39" x14ac:dyDescent="0.25">
      <c r="AJ112" s="249"/>
      <c r="AL112" s="250"/>
      <c r="AM112" s="251"/>
    </row>
    <row r="113" spans="36:39" x14ac:dyDescent="0.25">
      <c r="AJ113" s="249"/>
      <c r="AL113" s="250"/>
      <c r="AM113" s="251"/>
    </row>
    <row r="114" spans="36:39" x14ac:dyDescent="0.25">
      <c r="AJ114" s="249"/>
      <c r="AL114" s="250"/>
      <c r="AM114" s="251"/>
    </row>
    <row r="115" spans="36:39" x14ac:dyDescent="0.25">
      <c r="AJ115" s="249"/>
      <c r="AL115" s="250"/>
      <c r="AM115" s="251"/>
    </row>
    <row r="116" spans="36:39" x14ac:dyDescent="0.25">
      <c r="AJ116" s="249"/>
      <c r="AL116" s="250"/>
      <c r="AM116" s="251"/>
    </row>
    <row r="117" spans="36:39" x14ac:dyDescent="0.25">
      <c r="AJ117" s="249"/>
      <c r="AL117" s="250"/>
      <c r="AM117" s="251"/>
    </row>
    <row r="118" spans="36:39" x14ac:dyDescent="0.25">
      <c r="AJ118" s="249"/>
      <c r="AL118" s="250"/>
      <c r="AM118" s="251"/>
    </row>
    <row r="119" spans="36:39" x14ac:dyDescent="0.25">
      <c r="AJ119" s="249"/>
      <c r="AL119" s="250"/>
      <c r="AM119" s="251"/>
    </row>
    <row r="120" spans="36:39" x14ac:dyDescent="0.25">
      <c r="AJ120" s="249"/>
      <c r="AL120" s="250"/>
      <c r="AM120" s="251"/>
    </row>
    <row r="121" spans="36:39" x14ac:dyDescent="0.25">
      <c r="AJ121" s="249"/>
      <c r="AL121" s="250"/>
      <c r="AM121" s="251"/>
    </row>
    <row r="122" spans="36:39" x14ac:dyDescent="0.25">
      <c r="AJ122" s="249"/>
      <c r="AL122" s="250"/>
      <c r="AM122" s="251"/>
    </row>
    <row r="123" spans="36:39" x14ac:dyDescent="0.25">
      <c r="AJ123" s="249"/>
      <c r="AL123" s="250"/>
      <c r="AM123" s="251"/>
    </row>
    <row r="124" spans="36:39" x14ac:dyDescent="0.25">
      <c r="AJ124" s="249"/>
      <c r="AL124" s="250"/>
      <c r="AM124" s="251"/>
    </row>
    <row r="125" spans="36:39" x14ac:dyDescent="0.25">
      <c r="AJ125" s="249"/>
      <c r="AL125" s="250"/>
      <c r="AM125" s="251"/>
    </row>
    <row r="126" spans="36:39" x14ac:dyDescent="0.25">
      <c r="AJ126" s="249"/>
      <c r="AL126" s="250"/>
      <c r="AM126" s="251"/>
    </row>
    <row r="127" spans="36:39" x14ac:dyDescent="0.25">
      <c r="AJ127" s="249"/>
      <c r="AL127" s="250"/>
      <c r="AM127" s="251"/>
    </row>
    <row r="128" spans="36:39" x14ac:dyDescent="0.25">
      <c r="AJ128" s="249"/>
      <c r="AL128" s="250"/>
      <c r="AM128" s="251"/>
    </row>
    <row r="129" spans="36:39" x14ac:dyDescent="0.25">
      <c r="AJ129" s="249"/>
      <c r="AL129" s="250"/>
      <c r="AM129" s="251"/>
    </row>
    <row r="130" spans="36:39" x14ac:dyDescent="0.25">
      <c r="AJ130" s="249"/>
      <c r="AL130" s="250"/>
      <c r="AM130" s="251"/>
    </row>
    <row r="131" spans="36:39" x14ac:dyDescent="0.25">
      <c r="AJ131" s="249"/>
      <c r="AL131" s="250"/>
      <c r="AM131" s="251"/>
    </row>
    <row r="132" spans="36:39" x14ac:dyDescent="0.25">
      <c r="AJ132" s="249"/>
      <c r="AL132" s="250"/>
      <c r="AM132" s="251"/>
    </row>
    <row r="133" spans="36:39" x14ac:dyDescent="0.25">
      <c r="AJ133" s="249"/>
      <c r="AL133" s="250"/>
      <c r="AM133" s="251"/>
    </row>
    <row r="134" spans="36:39" x14ac:dyDescent="0.25">
      <c r="AJ134" s="249"/>
      <c r="AL134" s="250"/>
      <c r="AM134" s="251"/>
    </row>
    <row r="135" spans="36:39" x14ac:dyDescent="0.25">
      <c r="AJ135" s="249"/>
      <c r="AL135" s="250"/>
      <c r="AM135" s="251"/>
    </row>
    <row r="136" spans="36:39" x14ac:dyDescent="0.25">
      <c r="AJ136" s="249"/>
      <c r="AL136" s="250"/>
      <c r="AM136" s="251"/>
    </row>
    <row r="137" spans="36:39" x14ac:dyDescent="0.25">
      <c r="AJ137" s="249"/>
      <c r="AL137" s="250"/>
      <c r="AM137" s="251"/>
    </row>
    <row r="138" spans="36:39" x14ac:dyDescent="0.25">
      <c r="AJ138" s="249"/>
      <c r="AL138" s="250"/>
      <c r="AM138" s="251"/>
    </row>
    <row r="139" spans="36:39" x14ac:dyDescent="0.25">
      <c r="AJ139" s="249"/>
      <c r="AL139" s="250"/>
      <c r="AM139" s="251"/>
    </row>
    <row r="140" spans="36:39" x14ac:dyDescent="0.25">
      <c r="AJ140" s="249"/>
      <c r="AL140" s="250"/>
      <c r="AM140" s="251"/>
    </row>
    <row r="141" spans="36:39" x14ac:dyDescent="0.25">
      <c r="AJ141" s="249"/>
      <c r="AL141" s="250"/>
      <c r="AM141" s="251"/>
    </row>
    <row r="142" spans="36:39" x14ac:dyDescent="0.25">
      <c r="AJ142" s="249"/>
      <c r="AL142" s="250"/>
      <c r="AM142" s="251"/>
    </row>
    <row r="143" spans="36:39" x14ac:dyDescent="0.25">
      <c r="AJ143" s="249"/>
      <c r="AL143" s="250"/>
      <c r="AM143" s="251"/>
    </row>
    <row r="144" spans="36:39" x14ac:dyDescent="0.25">
      <c r="AJ144" s="249"/>
      <c r="AL144" s="250"/>
      <c r="AM144" s="251"/>
    </row>
    <row r="145" spans="36:39" x14ac:dyDescent="0.25">
      <c r="AJ145" s="249"/>
      <c r="AL145" s="250"/>
      <c r="AM145" s="251"/>
    </row>
    <row r="146" spans="36:39" x14ac:dyDescent="0.25">
      <c r="AJ146" s="249"/>
      <c r="AL146" s="250"/>
      <c r="AM146" s="251"/>
    </row>
    <row r="147" spans="36:39" x14ac:dyDescent="0.25">
      <c r="AJ147" s="249"/>
      <c r="AL147" s="250"/>
      <c r="AM147" s="251"/>
    </row>
    <row r="148" spans="36:39" x14ac:dyDescent="0.25">
      <c r="AJ148" s="249"/>
      <c r="AL148" s="250"/>
      <c r="AM148" s="251"/>
    </row>
    <row r="149" spans="36:39" x14ac:dyDescent="0.25">
      <c r="AJ149" s="249"/>
      <c r="AL149" s="250"/>
      <c r="AM149" s="251"/>
    </row>
    <row r="150" spans="36:39" x14ac:dyDescent="0.25">
      <c r="AJ150" s="249"/>
      <c r="AL150" s="250"/>
      <c r="AM150" s="251"/>
    </row>
    <row r="151" spans="36:39" x14ac:dyDescent="0.25">
      <c r="AJ151" s="249"/>
      <c r="AL151" s="250"/>
      <c r="AM151" s="251"/>
    </row>
  </sheetData>
  <autoFilter ref="A1:AN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H1" zoomScale="112" zoomScaleNormal="112" workbookViewId="0">
      <selection sqref="A1:X1048576"/>
    </sheetView>
  </sheetViews>
  <sheetFormatPr defaultRowHeight="13.8" x14ac:dyDescent="0.25"/>
  <cols>
    <col min="1" max="1" width="40.8984375" bestFit="1" customWidth="1"/>
  </cols>
  <sheetData>
    <row r="1" spans="1:2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2445</v>
      </c>
      <c r="F1" t="s">
        <v>2446</v>
      </c>
      <c r="G1" t="s">
        <v>2449</v>
      </c>
      <c r="H1" t="s">
        <v>2450</v>
      </c>
      <c r="I1" t="s">
        <v>2451</v>
      </c>
      <c r="J1" t="s">
        <v>2452</v>
      </c>
      <c r="K1" t="s">
        <v>2453</v>
      </c>
      <c r="L1" t="s">
        <v>2454</v>
      </c>
      <c r="M1" t="s">
        <v>2455</v>
      </c>
      <c r="N1" t="s">
        <v>2457</v>
      </c>
      <c r="O1" t="s">
        <v>2458</v>
      </c>
      <c r="P1" t="s">
        <v>2459</v>
      </c>
      <c r="Q1" t="s">
        <v>2460</v>
      </c>
      <c r="R1" t="s">
        <v>2461</v>
      </c>
      <c r="S1" t="s">
        <v>2462</v>
      </c>
      <c r="T1" t="s">
        <v>2463</v>
      </c>
      <c r="U1" t="s">
        <v>2464</v>
      </c>
      <c r="V1" t="s">
        <v>2465</v>
      </c>
      <c r="W1" t="s">
        <v>2466</v>
      </c>
      <c r="X1" t="s">
        <v>2467</v>
      </c>
    </row>
    <row r="2" spans="1:2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2473</v>
      </c>
      <c r="F2" t="s">
        <v>2474</v>
      </c>
      <c r="G2" t="s">
        <v>2477</v>
      </c>
      <c r="H2" t="s">
        <v>2478</v>
      </c>
      <c r="I2" t="s">
        <v>2479</v>
      </c>
      <c r="J2" t="s">
        <v>2480</v>
      </c>
      <c r="K2" t="s">
        <v>2481</v>
      </c>
      <c r="L2" t="s">
        <v>2482</v>
      </c>
      <c r="M2" t="s">
        <v>2483</v>
      </c>
      <c r="N2" t="s">
        <v>2485</v>
      </c>
      <c r="O2" t="s">
        <v>2486</v>
      </c>
      <c r="P2" t="s">
        <v>2487</v>
      </c>
      <c r="Q2" t="s">
        <v>2488</v>
      </c>
      <c r="R2" t="s">
        <v>2489</v>
      </c>
      <c r="S2" t="s">
        <v>2490</v>
      </c>
      <c r="T2" t="s">
        <v>2491</v>
      </c>
      <c r="U2" t="s">
        <v>2492</v>
      </c>
      <c r="V2" t="s">
        <v>2493</v>
      </c>
      <c r="W2" t="s">
        <v>2494</v>
      </c>
      <c r="X2" t="s">
        <v>2495</v>
      </c>
    </row>
    <row r="3" spans="1:24" x14ac:dyDescent="0.25">
      <c r="A3" t="s">
        <v>2496</v>
      </c>
      <c r="B3">
        <v>65489740.520000003</v>
      </c>
      <c r="C3">
        <v>3895411.47</v>
      </c>
      <c r="D3">
        <v>7809696.5580000002</v>
      </c>
      <c r="E3">
        <v>38761546.219999999</v>
      </c>
      <c r="F3">
        <v>29303626.649999999</v>
      </c>
      <c r="G3">
        <v>1670</v>
      </c>
      <c r="H3">
        <v>410070</v>
      </c>
      <c r="I3">
        <v>207358.53</v>
      </c>
      <c r="J3">
        <v>18250</v>
      </c>
      <c r="K3">
        <v>-7570121.9699999997</v>
      </c>
      <c r="L3">
        <v>-38436536.969999999</v>
      </c>
      <c r="M3">
        <v>183787424.05000001</v>
      </c>
      <c r="N3">
        <v>99566484.810000002</v>
      </c>
      <c r="O3">
        <v>17060781</v>
      </c>
      <c r="P3">
        <v>87225.88</v>
      </c>
      <c r="Q3">
        <v>100260652.5</v>
      </c>
      <c r="R3">
        <v>3762761.64</v>
      </c>
      <c r="S3">
        <v>125896751.19</v>
      </c>
      <c r="T3">
        <v>623470.75</v>
      </c>
      <c r="U3">
        <v>232576.69</v>
      </c>
      <c r="V3">
        <v>55424855.351999998</v>
      </c>
      <c r="W3">
        <v>11135056</v>
      </c>
      <c r="X3">
        <v>877587.26</v>
      </c>
    </row>
    <row r="4" spans="1:24" x14ac:dyDescent="0.25">
      <c r="A4" t="s">
        <v>2499</v>
      </c>
      <c r="B4">
        <v>987171.19</v>
      </c>
      <c r="C4">
        <v>32736.5</v>
      </c>
      <c r="D4">
        <v>68971.710000000006</v>
      </c>
      <c r="E4">
        <v>2485031.2400000002</v>
      </c>
      <c r="F4">
        <v>182546.88</v>
      </c>
      <c r="I4">
        <v>0</v>
      </c>
      <c r="K4">
        <v>3303680.37</v>
      </c>
      <c r="L4">
        <v>167667.78</v>
      </c>
      <c r="M4">
        <v>198336.84</v>
      </c>
      <c r="N4">
        <v>1365029.33</v>
      </c>
      <c r="O4">
        <v>269300</v>
      </c>
      <c r="P4">
        <v>891.85</v>
      </c>
      <c r="Q4">
        <v>1132700</v>
      </c>
      <c r="R4">
        <v>240430.8</v>
      </c>
      <c r="S4">
        <v>1681752</v>
      </c>
      <c r="T4">
        <v>16370</v>
      </c>
      <c r="U4">
        <v>8940</v>
      </c>
      <c r="V4">
        <v>771072.45</v>
      </c>
      <c r="W4">
        <v>147645</v>
      </c>
    </row>
    <row r="5" spans="1:24" x14ac:dyDescent="0.25">
      <c r="A5" t="s">
        <v>2500</v>
      </c>
      <c r="B5">
        <v>1322434.98</v>
      </c>
      <c r="C5">
        <v>176897.83</v>
      </c>
      <c r="D5">
        <v>177548.33</v>
      </c>
      <c r="E5">
        <v>335235.18</v>
      </c>
      <c r="F5">
        <v>269693.53999999998</v>
      </c>
      <c r="I5">
        <v>0</v>
      </c>
      <c r="K5">
        <v>-614134.56000000006</v>
      </c>
      <c r="L5">
        <v>229890.43</v>
      </c>
      <c r="M5">
        <v>2159407.13</v>
      </c>
      <c r="N5">
        <v>1359501.84</v>
      </c>
      <c r="O5">
        <v>571550</v>
      </c>
      <c r="P5">
        <v>1088.6600000000001</v>
      </c>
      <c r="Q5">
        <v>1138000</v>
      </c>
      <c r="R5">
        <v>228700</v>
      </c>
      <c r="S5">
        <v>1399923</v>
      </c>
      <c r="U5">
        <v>4400</v>
      </c>
      <c r="V5">
        <v>999327.69</v>
      </c>
      <c r="W5">
        <v>118642.95</v>
      </c>
    </row>
    <row r="6" spans="1:24" x14ac:dyDescent="0.25">
      <c r="A6" t="s">
        <v>2501</v>
      </c>
      <c r="B6">
        <v>816420.62</v>
      </c>
      <c r="C6">
        <v>21051.11</v>
      </c>
      <c r="D6">
        <v>51408.2</v>
      </c>
      <c r="E6">
        <v>656356.49</v>
      </c>
      <c r="F6">
        <v>851179.25</v>
      </c>
      <c r="I6">
        <v>0</v>
      </c>
      <c r="K6">
        <v>-813218.3</v>
      </c>
      <c r="L6">
        <v>219414.19</v>
      </c>
      <c r="M6">
        <v>3104237.14</v>
      </c>
      <c r="N6">
        <v>1146478.75</v>
      </c>
      <c r="O6">
        <v>36500</v>
      </c>
      <c r="P6">
        <v>840.15</v>
      </c>
      <c r="Q6">
        <v>2062800</v>
      </c>
      <c r="R6">
        <v>8030</v>
      </c>
      <c r="S6">
        <v>2320404</v>
      </c>
      <c r="T6">
        <v>1500</v>
      </c>
      <c r="U6">
        <v>200</v>
      </c>
      <c r="V6">
        <v>717148.21</v>
      </c>
      <c r="W6">
        <v>108864.05</v>
      </c>
    </row>
    <row r="7" spans="1:24" x14ac:dyDescent="0.25">
      <c r="A7" t="s">
        <v>2502</v>
      </c>
      <c r="B7">
        <v>1474472.78</v>
      </c>
      <c r="C7">
        <v>81378.55</v>
      </c>
      <c r="D7">
        <v>37113.120000000003</v>
      </c>
      <c r="E7">
        <v>3</v>
      </c>
      <c r="F7">
        <v>339028.06</v>
      </c>
      <c r="I7">
        <v>0</v>
      </c>
      <c r="K7">
        <v>-301857.08</v>
      </c>
      <c r="L7">
        <v>462007.2</v>
      </c>
      <c r="M7">
        <v>1481598.18</v>
      </c>
      <c r="N7">
        <v>1746677.43</v>
      </c>
      <c r="O7">
        <v>1431940</v>
      </c>
      <c r="P7">
        <v>1126.78</v>
      </c>
      <c r="Q7">
        <v>2045340</v>
      </c>
      <c r="S7">
        <v>2567782</v>
      </c>
      <c r="T7">
        <v>41430</v>
      </c>
      <c r="V7">
        <v>1857678.82</v>
      </c>
      <c r="W7">
        <v>24646.18</v>
      </c>
    </row>
    <row r="8" spans="1:24" x14ac:dyDescent="0.25">
      <c r="A8" t="s">
        <v>2503</v>
      </c>
      <c r="B8">
        <v>894898.96</v>
      </c>
      <c r="C8">
        <v>49290.75</v>
      </c>
      <c r="D8">
        <v>129299.82</v>
      </c>
      <c r="E8">
        <v>3</v>
      </c>
      <c r="F8">
        <v>904212.56</v>
      </c>
      <c r="I8">
        <v>0</v>
      </c>
      <c r="K8">
        <v>-1615883.46</v>
      </c>
      <c r="L8">
        <v>211072.74</v>
      </c>
      <c r="M8">
        <v>3577514.61</v>
      </c>
      <c r="N8">
        <v>1587239.07</v>
      </c>
      <c r="O8">
        <v>179391</v>
      </c>
      <c r="P8">
        <v>1299.98</v>
      </c>
      <c r="Q8">
        <v>1091800</v>
      </c>
      <c r="S8">
        <v>1670678</v>
      </c>
      <c r="T8">
        <v>9360</v>
      </c>
      <c r="V8">
        <v>959633.45</v>
      </c>
      <c r="W8">
        <v>46907.4</v>
      </c>
    </row>
    <row r="9" spans="1:24" x14ac:dyDescent="0.25">
      <c r="A9" t="s">
        <v>2504</v>
      </c>
      <c r="B9">
        <v>686041.99</v>
      </c>
      <c r="C9">
        <v>82844.59</v>
      </c>
      <c r="D9">
        <v>28285.39</v>
      </c>
      <c r="E9">
        <v>101457.11</v>
      </c>
      <c r="F9">
        <v>218655.21</v>
      </c>
      <c r="K9">
        <v>859141.36</v>
      </c>
      <c r="L9">
        <v>91594.76</v>
      </c>
      <c r="M9">
        <v>80851.62</v>
      </c>
      <c r="N9">
        <v>665885.80000000005</v>
      </c>
      <c r="O9">
        <v>86600</v>
      </c>
      <c r="P9">
        <v>545.49</v>
      </c>
      <c r="Q9">
        <v>432100</v>
      </c>
      <c r="R9">
        <v>79200</v>
      </c>
      <c r="S9">
        <v>578378</v>
      </c>
      <c r="V9">
        <v>368935.74</v>
      </c>
      <c r="W9">
        <v>105746</v>
      </c>
    </row>
    <row r="10" spans="1:24" x14ac:dyDescent="0.25">
      <c r="A10" t="s">
        <v>2505</v>
      </c>
      <c r="B10">
        <v>1519363.15</v>
      </c>
      <c r="C10">
        <v>24485.599999999999</v>
      </c>
      <c r="D10">
        <v>290711.03999999998</v>
      </c>
      <c r="E10">
        <v>927207.64</v>
      </c>
      <c r="F10">
        <v>1037442.1</v>
      </c>
      <c r="I10">
        <v>0</v>
      </c>
      <c r="K10">
        <v>924779.47</v>
      </c>
      <c r="L10">
        <v>260352.19</v>
      </c>
      <c r="M10">
        <v>2359303.7200000002</v>
      </c>
      <c r="N10">
        <v>1394663.88</v>
      </c>
      <c r="O10">
        <v>418300</v>
      </c>
      <c r="P10">
        <v>1034.54</v>
      </c>
      <c r="Q10">
        <v>1775200</v>
      </c>
      <c r="R10">
        <v>304000</v>
      </c>
      <c r="S10">
        <v>2166182</v>
      </c>
      <c r="T10">
        <v>18106.560000000001</v>
      </c>
      <c r="U10">
        <v>35340</v>
      </c>
      <c r="V10">
        <v>891785.31</v>
      </c>
      <c r="W10">
        <v>307460.40000000002</v>
      </c>
    </row>
    <row r="11" spans="1:24" x14ac:dyDescent="0.25">
      <c r="A11" t="s">
        <v>2506</v>
      </c>
      <c r="B11">
        <v>708723.06</v>
      </c>
      <c r="C11">
        <v>85500.2</v>
      </c>
      <c r="D11">
        <v>108441.77</v>
      </c>
      <c r="E11">
        <v>697233.9</v>
      </c>
      <c r="F11">
        <v>177718.57</v>
      </c>
      <c r="I11">
        <v>0</v>
      </c>
      <c r="K11">
        <v>-706462.6</v>
      </c>
      <c r="L11">
        <v>155895.45000000001</v>
      </c>
      <c r="M11">
        <v>2243800.1</v>
      </c>
      <c r="N11">
        <v>771960.02</v>
      </c>
      <c r="O11">
        <v>366790</v>
      </c>
      <c r="P11">
        <v>711.34</v>
      </c>
      <c r="Q11">
        <v>1088500</v>
      </c>
      <c r="S11">
        <v>1350908</v>
      </c>
      <c r="V11">
        <v>537945.11</v>
      </c>
      <c r="W11">
        <v>45473.7</v>
      </c>
    </row>
    <row r="12" spans="1:24" x14ac:dyDescent="0.25">
      <c r="A12" t="s">
        <v>2507</v>
      </c>
      <c r="B12">
        <v>1434953.76</v>
      </c>
      <c r="C12">
        <v>13749.3</v>
      </c>
      <c r="D12">
        <v>266271.88</v>
      </c>
      <c r="E12">
        <v>3</v>
      </c>
      <c r="F12">
        <v>228816.34</v>
      </c>
      <c r="I12">
        <v>0</v>
      </c>
      <c r="K12">
        <v>-1196332.52</v>
      </c>
      <c r="L12">
        <v>229747.12</v>
      </c>
      <c r="M12">
        <v>2541297.98</v>
      </c>
      <c r="N12">
        <v>1169284.1000000001</v>
      </c>
      <c r="O12">
        <v>823800</v>
      </c>
      <c r="P12">
        <v>1202.04</v>
      </c>
      <c r="Q12">
        <v>1351100</v>
      </c>
      <c r="S12">
        <v>1647786</v>
      </c>
      <c r="T12">
        <v>35464</v>
      </c>
      <c r="V12">
        <v>1074673.8400000001</v>
      </c>
      <c r="W12">
        <v>18055.599999999999</v>
      </c>
    </row>
    <row r="13" spans="1:24" x14ac:dyDescent="0.25">
      <c r="A13" t="s">
        <v>2508</v>
      </c>
      <c r="B13">
        <v>593314.38</v>
      </c>
      <c r="C13">
        <v>14800.13</v>
      </c>
      <c r="D13">
        <v>39950.01</v>
      </c>
      <c r="E13">
        <v>1707509.52</v>
      </c>
      <c r="F13">
        <v>215839.49</v>
      </c>
      <c r="K13">
        <v>-155032.76</v>
      </c>
      <c r="L13">
        <v>63682.58</v>
      </c>
      <c r="M13">
        <v>2357450.56</v>
      </c>
      <c r="N13">
        <v>863427.27</v>
      </c>
      <c r="P13">
        <v>360.56</v>
      </c>
      <c r="Q13">
        <v>420700</v>
      </c>
      <c r="R13">
        <v>1850</v>
      </c>
      <c r="S13">
        <v>583753</v>
      </c>
      <c r="T13">
        <v>18585</v>
      </c>
      <c r="V13">
        <v>237965.58</v>
      </c>
      <c r="W13">
        <v>79271.100000000006</v>
      </c>
    </row>
    <row r="14" spans="1:24" x14ac:dyDescent="0.25">
      <c r="A14" t="s">
        <v>2509</v>
      </c>
      <c r="B14">
        <v>747651.71</v>
      </c>
      <c r="C14">
        <v>34073.14</v>
      </c>
      <c r="D14">
        <v>111450.37</v>
      </c>
      <c r="E14">
        <v>637047.36</v>
      </c>
      <c r="F14">
        <v>298665.23</v>
      </c>
      <c r="K14">
        <v>-1807595.1</v>
      </c>
      <c r="L14">
        <v>99674.36</v>
      </c>
      <c r="M14">
        <v>3416597.09</v>
      </c>
      <c r="N14">
        <v>930988.14</v>
      </c>
      <c r="P14">
        <v>535.12</v>
      </c>
      <c r="Q14">
        <v>1057500</v>
      </c>
      <c r="S14">
        <v>1318070</v>
      </c>
      <c r="V14">
        <v>137837.37</v>
      </c>
      <c r="W14">
        <v>249047.49</v>
      </c>
    </row>
    <row r="15" spans="1:24" x14ac:dyDescent="0.25">
      <c r="A15" t="s">
        <v>2510</v>
      </c>
      <c r="B15">
        <v>1294327.8500000001</v>
      </c>
      <c r="C15">
        <v>300219.61</v>
      </c>
      <c r="D15">
        <v>30695.599999999999</v>
      </c>
      <c r="E15">
        <v>1984126.03</v>
      </c>
      <c r="F15">
        <v>330094.36</v>
      </c>
      <c r="I15">
        <v>0</v>
      </c>
      <c r="K15">
        <v>306020.83</v>
      </c>
      <c r="L15">
        <v>262790.26</v>
      </c>
      <c r="M15">
        <v>3110817.16</v>
      </c>
      <c r="N15">
        <v>1545086.51</v>
      </c>
      <c r="O15">
        <v>422010</v>
      </c>
      <c r="P15">
        <v>1305.26</v>
      </c>
      <c r="Q15">
        <v>1207600</v>
      </c>
      <c r="R15">
        <v>0</v>
      </c>
      <c r="S15">
        <v>1560702</v>
      </c>
      <c r="T15">
        <v>2200</v>
      </c>
      <c r="U15">
        <v>3776</v>
      </c>
      <c r="V15">
        <v>1020406.83</v>
      </c>
      <c r="W15">
        <v>130860.2</v>
      </c>
    </row>
    <row r="16" spans="1:24" x14ac:dyDescent="0.25">
      <c r="A16" t="s">
        <v>2511</v>
      </c>
      <c r="B16">
        <v>1387433.52</v>
      </c>
      <c r="C16">
        <v>29519.77</v>
      </c>
      <c r="D16">
        <v>70000.41</v>
      </c>
      <c r="E16">
        <v>1344984.3</v>
      </c>
      <c r="F16">
        <v>570596.82999999996</v>
      </c>
      <c r="I16">
        <v>0</v>
      </c>
      <c r="K16">
        <v>-1465393.28</v>
      </c>
      <c r="L16">
        <v>158506.38</v>
      </c>
      <c r="M16">
        <v>4381554.71</v>
      </c>
      <c r="N16">
        <v>1792807.69</v>
      </c>
      <c r="O16">
        <v>159000</v>
      </c>
      <c r="P16">
        <v>961.95</v>
      </c>
      <c r="Q16">
        <v>1549440</v>
      </c>
      <c r="S16">
        <v>1815302</v>
      </c>
      <c r="T16">
        <v>22032</v>
      </c>
      <c r="V16">
        <v>887951.3</v>
      </c>
      <c r="W16">
        <v>179677.32</v>
      </c>
    </row>
    <row r="17" spans="1:24" x14ac:dyDescent="0.25">
      <c r="A17" t="s">
        <v>2512</v>
      </c>
      <c r="B17">
        <v>1423353.07</v>
      </c>
      <c r="C17">
        <v>23292.799999999999</v>
      </c>
      <c r="D17">
        <v>80299.179999999993</v>
      </c>
      <c r="E17">
        <v>6</v>
      </c>
      <c r="F17">
        <v>190361.69</v>
      </c>
      <c r="I17">
        <v>0</v>
      </c>
      <c r="K17">
        <v>-1252991.06</v>
      </c>
      <c r="L17">
        <v>97481.69</v>
      </c>
      <c r="M17">
        <v>2824820.87</v>
      </c>
      <c r="N17">
        <v>1057570.1100000001</v>
      </c>
      <c r="O17">
        <v>408000</v>
      </c>
      <c r="P17">
        <v>1330.29</v>
      </c>
      <c r="Q17">
        <v>1377300</v>
      </c>
      <c r="S17">
        <v>1800740</v>
      </c>
      <c r="T17">
        <v>5080</v>
      </c>
      <c r="U17">
        <v>920</v>
      </c>
      <c r="V17">
        <v>707477.61</v>
      </c>
      <c r="W17">
        <v>53831.55</v>
      </c>
    </row>
    <row r="18" spans="1:24" x14ac:dyDescent="0.25">
      <c r="A18" t="s">
        <v>2513</v>
      </c>
      <c r="B18">
        <v>1029374.21</v>
      </c>
      <c r="C18">
        <v>13405.43</v>
      </c>
      <c r="D18">
        <v>52100.9</v>
      </c>
      <c r="E18">
        <v>12310.94</v>
      </c>
      <c r="F18">
        <v>391005.85</v>
      </c>
      <c r="I18">
        <v>0</v>
      </c>
      <c r="K18">
        <v>-886470.27</v>
      </c>
      <c r="L18">
        <v>258716.19</v>
      </c>
      <c r="M18">
        <v>2287611.84</v>
      </c>
      <c r="N18">
        <v>1651316.91</v>
      </c>
      <c r="O18">
        <v>-110000</v>
      </c>
      <c r="P18">
        <v>1186.58</v>
      </c>
      <c r="Q18">
        <v>1141700</v>
      </c>
      <c r="S18">
        <v>1778419.75</v>
      </c>
      <c r="T18">
        <v>5170</v>
      </c>
      <c r="V18">
        <v>796012.37</v>
      </c>
      <c r="W18">
        <v>20061.8</v>
      </c>
    </row>
    <row r="19" spans="1:24" x14ac:dyDescent="0.25">
      <c r="A19" t="s">
        <v>2514</v>
      </c>
      <c r="B19">
        <v>960285.51</v>
      </c>
      <c r="C19">
        <v>41461.199999999997</v>
      </c>
      <c r="D19">
        <v>72071.58</v>
      </c>
      <c r="E19">
        <v>10004</v>
      </c>
      <c r="F19">
        <v>117136.45</v>
      </c>
      <c r="I19">
        <v>0</v>
      </c>
      <c r="K19">
        <v>-1704007.85</v>
      </c>
      <c r="L19">
        <v>1033.52</v>
      </c>
      <c r="M19">
        <v>2658489.6</v>
      </c>
      <c r="N19">
        <v>1171514.49</v>
      </c>
      <c r="P19">
        <v>954.55</v>
      </c>
      <c r="Q19">
        <v>2197100</v>
      </c>
      <c r="R19">
        <v>65000</v>
      </c>
      <c r="S19">
        <v>2403620</v>
      </c>
      <c r="T19">
        <v>6845</v>
      </c>
      <c r="V19">
        <v>575456.56999999995</v>
      </c>
      <c r="W19">
        <v>9904</v>
      </c>
    </row>
    <row r="20" spans="1:24" x14ac:dyDescent="0.25">
      <c r="A20" t="s">
        <v>2515</v>
      </c>
      <c r="B20">
        <v>1064633.96</v>
      </c>
      <c r="C20">
        <v>31737.25</v>
      </c>
      <c r="D20">
        <v>64348.01</v>
      </c>
      <c r="E20">
        <v>3887100.68</v>
      </c>
      <c r="F20">
        <v>190228.43</v>
      </c>
      <c r="I20">
        <v>0</v>
      </c>
      <c r="K20">
        <v>4501432.5199999996</v>
      </c>
      <c r="L20">
        <v>185762.05</v>
      </c>
      <c r="M20">
        <v>712043.8</v>
      </c>
      <c r="N20">
        <v>802243.21</v>
      </c>
      <c r="Q20">
        <v>1234900</v>
      </c>
      <c r="S20">
        <v>1518319.4</v>
      </c>
      <c r="T20">
        <v>2960</v>
      </c>
      <c r="V20">
        <v>343122.75</v>
      </c>
      <c r="W20">
        <v>146741.1</v>
      </c>
    </row>
    <row r="21" spans="1:24" x14ac:dyDescent="0.25">
      <c r="A21" t="s">
        <v>2516</v>
      </c>
      <c r="B21">
        <v>742310.95</v>
      </c>
      <c r="C21">
        <v>20236.400000000001</v>
      </c>
      <c r="D21">
        <v>42004.28</v>
      </c>
      <c r="E21">
        <v>144242.38</v>
      </c>
      <c r="F21">
        <v>340276.26</v>
      </c>
      <c r="I21">
        <v>0</v>
      </c>
      <c r="K21">
        <v>-3086676.26</v>
      </c>
      <c r="L21">
        <v>135346.35</v>
      </c>
      <c r="M21">
        <v>4272663.5999999996</v>
      </c>
      <c r="N21">
        <v>865731.12</v>
      </c>
      <c r="O21">
        <v>100000</v>
      </c>
      <c r="P21">
        <v>607.13</v>
      </c>
      <c r="Q21">
        <v>1165360</v>
      </c>
      <c r="S21">
        <v>1361438</v>
      </c>
      <c r="U21">
        <v>26820</v>
      </c>
      <c r="V21">
        <v>447801.77</v>
      </c>
      <c r="W21">
        <v>150839.5</v>
      </c>
    </row>
    <row r="22" spans="1:24" x14ac:dyDescent="0.25">
      <c r="A22" t="s">
        <v>2517</v>
      </c>
      <c r="B22">
        <v>1002737.82</v>
      </c>
      <c r="C22">
        <v>1034</v>
      </c>
      <c r="D22">
        <v>35824.53</v>
      </c>
      <c r="E22">
        <v>936970.02</v>
      </c>
      <c r="F22">
        <v>390030.14</v>
      </c>
      <c r="I22">
        <v>0</v>
      </c>
      <c r="K22">
        <v>284081.45</v>
      </c>
      <c r="L22">
        <v>114076.75</v>
      </c>
      <c r="M22">
        <v>2054348.01</v>
      </c>
      <c r="N22">
        <v>1071909.3700000001</v>
      </c>
      <c r="P22">
        <v>1028.9000000000001</v>
      </c>
      <c r="Q22">
        <v>1187500</v>
      </c>
      <c r="S22">
        <v>1371249.5</v>
      </c>
      <c r="T22">
        <v>2960</v>
      </c>
      <c r="U22">
        <v>3100</v>
      </c>
      <c r="V22">
        <v>488987.07</v>
      </c>
      <c r="W22">
        <v>153511.4</v>
      </c>
    </row>
    <row r="23" spans="1:24" x14ac:dyDescent="0.25">
      <c r="A23" t="s">
        <v>2578</v>
      </c>
      <c r="B23">
        <v>2316615.62</v>
      </c>
      <c r="C23">
        <v>78227.149999999994</v>
      </c>
      <c r="D23">
        <v>4953.3599999999997</v>
      </c>
      <c r="E23">
        <v>4</v>
      </c>
      <c r="F23">
        <v>21959.85</v>
      </c>
      <c r="I23">
        <v>-4500</v>
      </c>
      <c r="K23">
        <v>-641799.1</v>
      </c>
      <c r="L23">
        <v>268905.13</v>
      </c>
      <c r="M23">
        <v>2203520.5099999998</v>
      </c>
      <c r="N23">
        <v>1245061.6200000001</v>
      </c>
      <c r="O23">
        <v>348540</v>
      </c>
      <c r="P23">
        <v>2042.66</v>
      </c>
      <c r="Q23">
        <v>833080</v>
      </c>
      <c r="R23">
        <v>121500</v>
      </c>
      <c r="S23">
        <v>1367351</v>
      </c>
      <c r="T23">
        <v>8680</v>
      </c>
      <c r="V23">
        <v>331769.39</v>
      </c>
      <c r="W23">
        <v>49376.1</v>
      </c>
    </row>
    <row r="24" spans="1:24" x14ac:dyDescent="0.25">
      <c r="A24" t="s">
        <v>2518</v>
      </c>
      <c r="B24">
        <v>1588406.26</v>
      </c>
      <c r="C24">
        <v>34279.4</v>
      </c>
      <c r="D24">
        <v>124242.81</v>
      </c>
      <c r="E24">
        <v>134575.88</v>
      </c>
      <c r="F24">
        <v>1062112.53</v>
      </c>
      <c r="I24">
        <v>0</v>
      </c>
      <c r="L24">
        <v>308198.49</v>
      </c>
      <c r="M24">
        <v>2350727.5299999998</v>
      </c>
      <c r="N24">
        <v>1544223.56</v>
      </c>
      <c r="O24">
        <v>926920</v>
      </c>
      <c r="P24">
        <v>1780.3</v>
      </c>
      <c r="Q24">
        <v>1776052</v>
      </c>
      <c r="R24">
        <v>285000</v>
      </c>
      <c r="S24">
        <v>2145760</v>
      </c>
      <c r="T24">
        <v>10530</v>
      </c>
      <c r="U24">
        <v>6792</v>
      </c>
      <c r="V24">
        <v>1291724.5</v>
      </c>
      <c r="W24">
        <v>301538.7</v>
      </c>
      <c r="X24">
        <v>106965</v>
      </c>
    </row>
    <row r="25" spans="1:24" x14ac:dyDescent="0.25">
      <c r="A25" t="s">
        <v>2519</v>
      </c>
      <c r="B25">
        <v>344776.15</v>
      </c>
      <c r="C25">
        <v>43171</v>
      </c>
      <c r="D25">
        <v>35460.9</v>
      </c>
      <c r="E25">
        <v>1016531.65</v>
      </c>
      <c r="F25">
        <v>384155.5</v>
      </c>
      <c r="I25">
        <v>0</v>
      </c>
      <c r="L25">
        <v>-1006954.57</v>
      </c>
      <c r="M25">
        <v>3163898.35</v>
      </c>
      <c r="N25">
        <v>1065132.77</v>
      </c>
      <c r="O25">
        <v>359600</v>
      </c>
      <c r="P25">
        <v>298.52999999999997</v>
      </c>
      <c r="Q25">
        <v>1353485</v>
      </c>
      <c r="R25">
        <v>6712</v>
      </c>
      <c r="S25">
        <v>1641142</v>
      </c>
      <c r="T25">
        <v>6223</v>
      </c>
      <c r="V25">
        <v>1080896.68</v>
      </c>
      <c r="W25">
        <v>163905.20000000001</v>
      </c>
      <c r="X25">
        <v>4812</v>
      </c>
    </row>
    <row r="26" spans="1:24" x14ac:dyDescent="0.25">
      <c r="A26" t="s">
        <v>2520</v>
      </c>
      <c r="B26">
        <v>1031395.69</v>
      </c>
      <c r="C26">
        <v>65180.29</v>
      </c>
      <c r="D26">
        <v>52133.47</v>
      </c>
      <c r="E26">
        <v>1015763.41</v>
      </c>
      <c r="F26">
        <v>689997.27</v>
      </c>
      <c r="I26">
        <v>1610.5</v>
      </c>
      <c r="L26">
        <v>5210416.46</v>
      </c>
      <c r="M26">
        <v>-2060186.09</v>
      </c>
      <c r="N26">
        <v>1455009.54</v>
      </c>
      <c r="O26">
        <v>288150</v>
      </c>
      <c r="P26">
        <v>1109.97</v>
      </c>
      <c r="Q26">
        <v>2110545</v>
      </c>
      <c r="R26">
        <v>7771</v>
      </c>
      <c r="S26">
        <v>2379198</v>
      </c>
      <c r="T26">
        <v>7818</v>
      </c>
      <c r="V26">
        <v>1082599.4099999999</v>
      </c>
      <c r="W26">
        <v>317536.7</v>
      </c>
    </row>
    <row r="27" spans="1:24" x14ac:dyDescent="0.25">
      <c r="A27" t="s">
        <v>2521</v>
      </c>
      <c r="B27">
        <v>763595.77</v>
      </c>
      <c r="C27">
        <v>29374.54</v>
      </c>
      <c r="D27">
        <v>103139.41</v>
      </c>
      <c r="E27">
        <v>387727.2</v>
      </c>
      <c r="F27">
        <v>387066.56</v>
      </c>
      <c r="I27">
        <v>0</v>
      </c>
      <c r="L27">
        <v>-1035944.96</v>
      </c>
      <c r="M27">
        <v>2920599.11</v>
      </c>
      <c r="N27">
        <v>1331705.3500000001</v>
      </c>
      <c r="O27">
        <v>127910</v>
      </c>
      <c r="P27">
        <v>848.33</v>
      </c>
      <c r="Q27">
        <v>2068439</v>
      </c>
      <c r="R27">
        <v>900</v>
      </c>
      <c r="S27">
        <v>2369373</v>
      </c>
      <c r="T27">
        <v>4858</v>
      </c>
      <c r="V27">
        <v>1042682.95</v>
      </c>
      <c r="W27">
        <v>183759.4</v>
      </c>
      <c r="X27">
        <v>600</v>
      </c>
    </row>
    <row r="28" spans="1:24" x14ac:dyDescent="0.25">
      <c r="A28" t="s">
        <v>2522</v>
      </c>
      <c r="B28">
        <v>875510.19</v>
      </c>
      <c r="C28">
        <v>13293.68</v>
      </c>
      <c r="D28">
        <v>30726.98</v>
      </c>
      <c r="E28">
        <v>444809.34</v>
      </c>
      <c r="F28">
        <v>204393.34</v>
      </c>
      <c r="I28">
        <v>0</v>
      </c>
      <c r="L28">
        <v>86444.55</v>
      </c>
      <c r="M28">
        <v>1187021.07</v>
      </c>
      <c r="N28">
        <v>1139297.18</v>
      </c>
      <c r="O28">
        <v>148530</v>
      </c>
      <c r="P28">
        <v>738.35</v>
      </c>
      <c r="Q28">
        <v>2229395</v>
      </c>
      <c r="S28">
        <v>2485766</v>
      </c>
      <c r="T28">
        <v>7554</v>
      </c>
      <c r="V28">
        <v>428137.52</v>
      </c>
      <c r="W28">
        <v>119310.1</v>
      </c>
    </row>
    <row r="29" spans="1:24" x14ac:dyDescent="0.25">
      <c r="A29" t="s">
        <v>2523</v>
      </c>
      <c r="B29">
        <v>664518.01</v>
      </c>
      <c r="C29">
        <v>90540.69</v>
      </c>
      <c r="D29">
        <v>30500.09</v>
      </c>
      <c r="E29">
        <v>675715.57</v>
      </c>
      <c r="F29">
        <v>278349.46999999997</v>
      </c>
      <c r="I29">
        <v>0</v>
      </c>
      <c r="L29">
        <v>-1167968.82</v>
      </c>
      <c r="M29">
        <v>2650223.29</v>
      </c>
      <c r="N29">
        <v>1135482.1200000001</v>
      </c>
      <c r="O29">
        <v>271200</v>
      </c>
      <c r="P29">
        <v>568.19000000000005</v>
      </c>
      <c r="Q29">
        <v>1499960</v>
      </c>
      <c r="R29">
        <v>107826</v>
      </c>
      <c r="S29">
        <v>1587396</v>
      </c>
      <c r="T29">
        <v>12234</v>
      </c>
      <c r="V29">
        <v>794204.13</v>
      </c>
      <c r="W29">
        <v>134164.70000000001</v>
      </c>
    </row>
    <row r="30" spans="1:24" x14ac:dyDescent="0.25">
      <c r="A30" t="s">
        <v>2524</v>
      </c>
      <c r="B30">
        <v>641550.57999999996</v>
      </c>
      <c r="C30">
        <v>61171</v>
      </c>
      <c r="D30">
        <v>164337.25</v>
      </c>
      <c r="E30">
        <v>1811372.66</v>
      </c>
      <c r="F30">
        <v>69690.2</v>
      </c>
      <c r="I30">
        <v>0</v>
      </c>
      <c r="L30">
        <v>931499.57</v>
      </c>
      <c r="M30">
        <v>1714501.17</v>
      </c>
      <c r="N30">
        <v>1146704.8400000001</v>
      </c>
      <c r="O30">
        <v>204500</v>
      </c>
      <c r="P30">
        <v>593.66999999999996</v>
      </c>
      <c r="Q30">
        <v>632900</v>
      </c>
      <c r="S30">
        <v>960014</v>
      </c>
      <c r="U30">
        <v>2438</v>
      </c>
      <c r="V30">
        <v>551659.96</v>
      </c>
      <c r="W30">
        <v>143978.1</v>
      </c>
    </row>
    <row r="31" spans="1:24" x14ac:dyDescent="0.25">
      <c r="A31" t="s">
        <v>2525</v>
      </c>
      <c r="B31">
        <v>709269.18</v>
      </c>
      <c r="C31">
        <v>3734.2</v>
      </c>
      <c r="D31">
        <v>147913.34</v>
      </c>
      <c r="E31">
        <v>634294.43000000005</v>
      </c>
      <c r="F31">
        <v>476196.43</v>
      </c>
      <c r="I31">
        <v>0</v>
      </c>
      <c r="L31">
        <v>-519891.6</v>
      </c>
      <c r="M31">
        <v>2482860.59</v>
      </c>
      <c r="N31">
        <v>1187312.1100000001</v>
      </c>
      <c r="Q31">
        <v>2077300</v>
      </c>
      <c r="S31">
        <v>2257282</v>
      </c>
      <c r="T31">
        <v>5528</v>
      </c>
      <c r="V31">
        <v>575450.12</v>
      </c>
      <c r="W31">
        <v>204020.2</v>
      </c>
    </row>
    <row r="32" spans="1:24" x14ac:dyDescent="0.25">
      <c r="A32" t="s">
        <v>2526</v>
      </c>
      <c r="B32">
        <v>513207.47</v>
      </c>
      <c r="C32">
        <v>26931.87</v>
      </c>
      <c r="D32">
        <v>108671.96</v>
      </c>
      <c r="E32">
        <v>482797.03</v>
      </c>
      <c r="F32">
        <v>196780.6</v>
      </c>
      <c r="I32">
        <v>0</v>
      </c>
      <c r="L32">
        <v>-860982.9</v>
      </c>
      <c r="M32">
        <v>2102364.12</v>
      </c>
      <c r="N32">
        <v>957234.02</v>
      </c>
      <c r="O32">
        <v>103960</v>
      </c>
      <c r="P32">
        <v>390.82</v>
      </c>
      <c r="Q32">
        <v>1302630</v>
      </c>
      <c r="S32">
        <v>1407135</v>
      </c>
      <c r="T32">
        <v>6571</v>
      </c>
      <c r="V32">
        <v>557070.82999999996</v>
      </c>
      <c r="W32">
        <v>107837.3</v>
      </c>
    </row>
    <row r="33" spans="1:24" x14ac:dyDescent="0.25">
      <c r="A33" t="s">
        <v>2527</v>
      </c>
      <c r="B33">
        <v>847729.93</v>
      </c>
      <c r="C33">
        <v>5827</v>
      </c>
      <c r="D33">
        <v>227993.85</v>
      </c>
      <c r="E33">
        <v>467174.72</v>
      </c>
      <c r="F33">
        <v>426856.82</v>
      </c>
      <c r="I33">
        <v>0</v>
      </c>
      <c r="L33">
        <v>732607.43</v>
      </c>
      <c r="M33">
        <v>923152.19</v>
      </c>
      <c r="N33">
        <v>1270806.4099999999</v>
      </c>
      <c r="O33">
        <v>289185</v>
      </c>
      <c r="P33">
        <v>417.72</v>
      </c>
      <c r="Q33">
        <v>2060026</v>
      </c>
      <c r="R33">
        <v>4500</v>
      </c>
      <c r="S33">
        <v>2359214</v>
      </c>
      <c r="V33">
        <v>413128.13</v>
      </c>
      <c r="W33">
        <v>171620.3</v>
      </c>
      <c r="X33">
        <v>100000</v>
      </c>
    </row>
    <row r="34" spans="1:24" x14ac:dyDescent="0.25">
      <c r="A34" t="s">
        <v>2528</v>
      </c>
      <c r="B34">
        <v>1114891.25</v>
      </c>
      <c r="C34">
        <v>0</v>
      </c>
      <c r="D34">
        <v>74761.490000000005</v>
      </c>
      <c r="E34">
        <v>1073807.83</v>
      </c>
      <c r="F34">
        <v>215622.05</v>
      </c>
      <c r="I34">
        <v>0</v>
      </c>
      <c r="L34">
        <v>-244892.18</v>
      </c>
      <c r="M34">
        <v>2548141.21</v>
      </c>
      <c r="N34">
        <v>1340691.78</v>
      </c>
      <c r="O34">
        <v>716140</v>
      </c>
      <c r="P34">
        <v>866.77</v>
      </c>
      <c r="Q34">
        <v>1465935</v>
      </c>
      <c r="R34">
        <v>3822</v>
      </c>
      <c r="S34">
        <v>1781686</v>
      </c>
      <c r="T34">
        <v>10538</v>
      </c>
      <c r="V34">
        <v>989803.46</v>
      </c>
      <c r="W34">
        <v>272580.5</v>
      </c>
    </row>
    <row r="35" spans="1:24" x14ac:dyDescent="0.25">
      <c r="A35" t="s">
        <v>2581</v>
      </c>
      <c r="B35">
        <v>491807</v>
      </c>
      <c r="C35">
        <v>10202.75</v>
      </c>
      <c r="D35">
        <v>176164.82</v>
      </c>
      <c r="E35">
        <v>552732.61</v>
      </c>
      <c r="F35">
        <v>323114.15999999997</v>
      </c>
      <c r="I35">
        <v>0</v>
      </c>
      <c r="L35">
        <v>36222.68</v>
      </c>
      <c r="M35">
        <v>1650244.41</v>
      </c>
      <c r="N35">
        <v>976628.36</v>
      </c>
      <c r="O35">
        <v>82450</v>
      </c>
      <c r="Q35">
        <v>1279135</v>
      </c>
      <c r="R35">
        <v>250000</v>
      </c>
      <c r="S35">
        <v>1381682</v>
      </c>
      <c r="T35">
        <v>8704</v>
      </c>
      <c r="V35">
        <v>980753.04</v>
      </c>
      <c r="W35">
        <v>142308.07</v>
      </c>
    </row>
    <row r="36" spans="1:24" x14ac:dyDescent="0.25">
      <c r="A36" t="s">
        <v>2529</v>
      </c>
      <c r="B36">
        <v>311994.89</v>
      </c>
      <c r="C36">
        <v>35680.39</v>
      </c>
      <c r="D36">
        <v>86292.33</v>
      </c>
      <c r="E36">
        <v>42546.74</v>
      </c>
      <c r="F36">
        <v>288918.28000000003</v>
      </c>
      <c r="I36">
        <v>0</v>
      </c>
      <c r="L36">
        <v>-1192470.8400000001</v>
      </c>
      <c r="M36">
        <v>1948644.79</v>
      </c>
      <c r="N36">
        <v>631204.1</v>
      </c>
      <c r="O36">
        <v>94000</v>
      </c>
      <c r="P36">
        <v>510.48</v>
      </c>
      <c r="R36">
        <v>42840</v>
      </c>
      <c r="S36">
        <v>179707</v>
      </c>
      <c r="U36">
        <v>5024</v>
      </c>
      <c r="V36">
        <v>322130.90000000002</v>
      </c>
      <c r="W36">
        <v>56634</v>
      </c>
    </row>
    <row r="37" spans="1:24" x14ac:dyDescent="0.25">
      <c r="A37" t="s">
        <v>2530</v>
      </c>
      <c r="B37">
        <v>718737.71</v>
      </c>
      <c r="C37">
        <v>247598.27</v>
      </c>
      <c r="D37">
        <v>126242.05</v>
      </c>
      <c r="E37">
        <v>133303.23000000001</v>
      </c>
      <c r="F37">
        <v>1034770.67</v>
      </c>
      <c r="I37">
        <v>0</v>
      </c>
      <c r="K37">
        <v>-425491.18</v>
      </c>
      <c r="M37">
        <v>2125603</v>
      </c>
      <c r="N37">
        <v>1424238.36</v>
      </c>
      <c r="O37">
        <v>174000</v>
      </c>
      <c r="P37">
        <v>857.38</v>
      </c>
      <c r="R37">
        <v>131210</v>
      </c>
      <c r="S37">
        <v>242544</v>
      </c>
      <c r="V37">
        <v>573830.63</v>
      </c>
      <c r="W37">
        <v>32441</v>
      </c>
      <c r="X37">
        <v>700</v>
      </c>
    </row>
    <row r="38" spans="1:24" x14ac:dyDescent="0.25">
      <c r="A38" t="s">
        <v>2531</v>
      </c>
      <c r="B38">
        <v>284314.03999999998</v>
      </c>
      <c r="C38">
        <v>69231.399999999994</v>
      </c>
      <c r="D38">
        <v>39460.730000000003</v>
      </c>
      <c r="E38">
        <v>5836.56</v>
      </c>
      <c r="F38">
        <v>255142.27</v>
      </c>
      <c r="L38">
        <v>-1156596.79</v>
      </c>
      <c r="M38">
        <v>1917883.16</v>
      </c>
      <c r="N38">
        <v>620860.91</v>
      </c>
      <c r="O38">
        <v>48000</v>
      </c>
      <c r="P38">
        <v>534.91</v>
      </c>
      <c r="S38">
        <v>445164</v>
      </c>
      <c r="V38">
        <v>141817.39000000001</v>
      </c>
      <c r="W38">
        <v>36535.800000000003</v>
      </c>
    </row>
    <row r="39" spans="1:24" x14ac:dyDescent="0.25">
      <c r="A39" t="s">
        <v>2532</v>
      </c>
      <c r="B39">
        <v>1098066.6000000001</v>
      </c>
      <c r="C39">
        <v>101203.58</v>
      </c>
      <c r="D39">
        <v>150875.82</v>
      </c>
      <c r="E39">
        <v>175108.56</v>
      </c>
      <c r="F39">
        <v>1028510.83</v>
      </c>
      <c r="I39">
        <v>882.33</v>
      </c>
      <c r="L39">
        <v>232299.17</v>
      </c>
      <c r="M39">
        <v>2205072.4900000002</v>
      </c>
      <c r="N39">
        <v>1038348.1</v>
      </c>
      <c r="O39">
        <v>302500</v>
      </c>
      <c r="P39">
        <v>1747.64</v>
      </c>
      <c r="R39">
        <v>131080</v>
      </c>
      <c r="S39">
        <v>145981</v>
      </c>
      <c r="V39">
        <v>809061.54</v>
      </c>
      <c r="W39">
        <v>175001.8</v>
      </c>
      <c r="X39">
        <v>33500</v>
      </c>
    </row>
    <row r="40" spans="1:24" x14ac:dyDescent="0.25">
      <c r="A40" t="s">
        <v>2533</v>
      </c>
      <c r="B40">
        <v>1031278.96</v>
      </c>
      <c r="C40">
        <v>142576.54999999999</v>
      </c>
      <c r="D40">
        <v>190610.7</v>
      </c>
      <c r="E40">
        <v>932740.34</v>
      </c>
      <c r="F40">
        <v>663109.38</v>
      </c>
      <c r="I40">
        <v>0</v>
      </c>
      <c r="L40">
        <v>941084.37</v>
      </c>
      <c r="M40">
        <v>1879861.02</v>
      </c>
      <c r="N40">
        <v>1252969.1200000001</v>
      </c>
      <c r="O40">
        <v>231350</v>
      </c>
      <c r="P40">
        <v>1394.33</v>
      </c>
      <c r="R40">
        <v>47860</v>
      </c>
      <c r="S40">
        <v>316604</v>
      </c>
      <c r="U40">
        <v>1000</v>
      </c>
      <c r="V40">
        <v>631857.21</v>
      </c>
      <c r="W40">
        <v>109241.7</v>
      </c>
      <c r="X40">
        <v>78350</v>
      </c>
    </row>
    <row r="41" spans="1:24" x14ac:dyDescent="0.25">
      <c r="A41" t="s">
        <v>2534</v>
      </c>
      <c r="B41">
        <v>808768.32</v>
      </c>
      <c r="C41">
        <v>157707.45000000001</v>
      </c>
      <c r="D41">
        <v>218112.93</v>
      </c>
      <c r="E41">
        <v>487136.19</v>
      </c>
      <c r="F41">
        <v>-61496.71</v>
      </c>
      <c r="I41">
        <v>0</v>
      </c>
      <c r="L41">
        <v>-2307912.4500000002</v>
      </c>
      <c r="M41">
        <v>3832429.73</v>
      </c>
      <c r="N41">
        <v>928340.11</v>
      </c>
      <c r="O41">
        <v>274340</v>
      </c>
      <c r="P41">
        <v>1342.83</v>
      </c>
      <c r="R41">
        <v>79880</v>
      </c>
      <c r="S41">
        <v>181646</v>
      </c>
      <c r="V41">
        <v>564294.93999999994</v>
      </c>
      <c r="W41">
        <v>111551.1</v>
      </c>
    </row>
    <row r="42" spans="1:24" x14ac:dyDescent="0.25">
      <c r="A42" t="s">
        <v>2535</v>
      </c>
      <c r="B42">
        <v>389873.46</v>
      </c>
      <c r="C42">
        <v>48134.75</v>
      </c>
      <c r="D42">
        <v>158163.76</v>
      </c>
      <c r="E42">
        <v>8715.73</v>
      </c>
      <c r="F42">
        <v>1419933.98</v>
      </c>
      <c r="I42">
        <v>120</v>
      </c>
      <c r="L42">
        <v>178726.14</v>
      </c>
      <c r="M42">
        <v>1975418.72</v>
      </c>
      <c r="N42">
        <v>701668.92</v>
      </c>
      <c r="O42">
        <v>60000</v>
      </c>
      <c r="P42">
        <v>644.30999999999995</v>
      </c>
      <c r="R42">
        <v>35700</v>
      </c>
      <c r="S42">
        <v>183268</v>
      </c>
      <c r="T42">
        <v>5160</v>
      </c>
      <c r="V42">
        <v>317943.21000000002</v>
      </c>
      <c r="W42">
        <v>165585.20000000001</v>
      </c>
    </row>
    <row r="43" spans="1:24" x14ac:dyDescent="0.25">
      <c r="A43" t="s">
        <v>2536</v>
      </c>
      <c r="B43">
        <v>328976.7</v>
      </c>
      <c r="C43">
        <v>61067.47</v>
      </c>
      <c r="D43">
        <v>107174.36</v>
      </c>
      <c r="E43">
        <v>114755.56</v>
      </c>
      <c r="F43">
        <v>274125.28000000003</v>
      </c>
      <c r="L43">
        <v>-632740.78</v>
      </c>
      <c r="M43">
        <v>1580455.21</v>
      </c>
      <c r="N43">
        <v>509632.01</v>
      </c>
      <c r="O43">
        <v>55800</v>
      </c>
      <c r="P43">
        <v>642.65</v>
      </c>
      <c r="R43">
        <v>41730</v>
      </c>
      <c r="S43">
        <v>126900</v>
      </c>
      <c r="T43">
        <v>4488</v>
      </c>
      <c r="U43">
        <v>6094.69</v>
      </c>
      <c r="V43">
        <v>297443.63</v>
      </c>
      <c r="W43">
        <v>48893.4</v>
      </c>
      <c r="X43">
        <v>24500</v>
      </c>
    </row>
    <row r="44" spans="1:24" x14ac:dyDescent="0.25">
      <c r="A44" t="s">
        <v>2537</v>
      </c>
      <c r="B44">
        <v>871658.33</v>
      </c>
      <c r="C44">
        <v>109331.25</v>
      </c>
      <c r="D44">
        <v>101106.1</v>
      </c>
      <c r="E44">
        <v>198758.84</v>
      </c>
      <c r="F44">
        <v>563493.46</v>
      </c>
      <c r="I44">
        <v>0</v>
      </c>
      <c r="L44">
        <v>-806757</v>
      </c>
      <c r="M44">
        <v>2583577.5299999998</v>
      </c>
      <c r="N44">
        <v>905402.68</v>
      </c>
      <c r="P44">
        <v>1019.17</v>
      </c>
      <c r="R44">
        <v>56220</v>
      </c>
      <c r="S44">
        <v>150338</v>
      </c>
      <c r="T44">
        <v>29584</v>
      </c>
      <c r="U44">
        <v>480</v>
      </c>
      <c r="V44">
        <v>292052.40000000002</v>
      </c>
      <c r="W44">
        <v>167360</v>
      </c>
    </row>
    <row r="45" spans="1:24" x14ac:dyDescent="0.25">
      <c r="A45" t="s">
        <v>2538</v>
      </c>
      <c r="B45">
        <v>509008.38</v>
      </c>
      <c r="C45">
        <v>80502.8</v>
      </c>
      <c r="D45">
        <v>92553.47</v>
      </c>
      <c r="E45">
        <v>166918.51</v>
      </c>
      <c r="F45">
        <v>529055.14</v>
      </c>
      <c r="I45">
        <v>0</v>
      </c>
      <c r="L45">
        <v>-597802.64</v>
      </c>
      <c r="M45">
        <v>1850667.12</v>
      </c>
      <c r="N45">
        <v>839513.56</v>
      </c>
      <c r="O45">
        <v>93500</v>
      </c>
      <c r="P45">
        <v>646.11</v>
      </c>
      <c r="R45">
        <v>54460</v>
      </c>
      <c r="S45">
        <v>261184</v>
      </c>
      <c r="V45">
        <v>309849.05</v>
      </c>
      <c r="W45">
        <v>48312.800000000003</v>
      </c>
    </row>
    <row r="46" spans="1:24" x14ac:dyDescent="0.25">
      <c r="A46" t="s">
        <v>2539</v>
      </c>
      <c r="B46">
        <v>435657.28</v>
      </c>
      <c r="C46">
        <v>48039.37</v>
      </c>
      <c r="D46">
        <v>123177.16</v>
      </c>
      <c r="E46">
        <v>154673.07</v>
      </c>
      <c r="F46">
        <v>56911.03</v>
      </c>
      <c r="I46">
        <v>0</v>
      </c>
      <c r="L46">
        <v>-2437920.06</v>
      </c>
      <c r="M46">
        <v>3139393.79</v>
      </c>
      <c r="N46">
        <v>992657.79</v>
      </c>
      <c r="O46">
        <v>270000</v>
      </c>
      <c r="P46">
        <v>429.4</v>
      </c>
      <c r="R46">
        <v>66200</v>
      </c>
      <c r="S46">
        <v>249129</v>
      </c>
      <c r="T46">
        <v>4960</v>
      </c>
      <c r="V46">
        <v>562731.21</v>
      </c>
      <c r="W46">
        <v>108382.8</v>
      </c>
    </row>
    <row r="47" spans="1:24" x14ac:dyDescent="0.25">
      <c r="A47" t="s">
        <v>2540</v>
      </c>
      <c r="B47">
        <v>177566.88</v>
      </c>
      <c r="C47">
        <v>218056.5</v>
      </c>
      <c r="D47">
        <v>152872.29</v>
      </c>
      <c r="E47">
        <v>108864.96000000001</v>
      </c>
      <c r="F47">
        <v>709646.29</v>
      </c>
      <c r="I47">
        <v>0</v>
      </c>
      <c r="L47">
        <v>-1471123.4</v>
      </c>
      <c r="M47">
        <v>2592803.14</v>
      </c>
      <c r="N47">
        <v>954770.99</v>
      </c>
      <c r="P47">
        <v>278.77</v>
      </c>
      <c r="Q47">
        <v>1170000</v>
      </c>
      <c r="S47">
        <v>1399872</v>
      </c>
      <c r="V47">
        <v>183385.18</v>
      </c>
      <c r="W47">
        <v>107515.4</v>
      </c>
    </row>
    <row r="48" spans="1:24" x14ac:dyDescent="0.25">
      <c r="A48" t="s">
        <v>2541</v>
      </c>
      <c r="B48">
        <v>324434.98</v>
      </c>
      <c r="C48">
        <v>88052.79</v>
      </c>
      <c r="D48">
        <v>145418.92000000001</v>
      </c>
      <c r="E48">
        <v>102718</v>
      </c>
      <c r="F48">
        <v>351789.89</v>
      </c>
      <c r="I48">
        <v>0</v>
      </c>
      <c r="L48">
        <v>-1312356.77</v>
      </c>
      <c r="M48">
        <v>2213150.63</v>
      </c>
      <c r="N48">
        <v>552811.09</v>
      </c>
      <c r="O48">
        <v>76000</v>
      </c>
      <c r="P48">
        <v>505.05</v>
      </c>
      <c r="Q48">
        <v>872700</v>
      </c>
      <c r="R48">
        <v>15000</v>
      </c>
      <c r="S48">
        <v>970732</v>
      </c>
      <c r="T48">
        <v>1500</v>
      </c>
      <c r="V48">
        <v>228415.02</v>
      </c>
      <c r="W48">
        <v>49548.4</v>
      </c>
    </row>
    <row r="49" spans="1:24" x14ac:dyDescent="0.25">
      <c r="A49" t="s">
        <v>2542</v>
      </c>
      <c r="B49">
        <v>622330.81000000006</v>
      </c>
      <c r="D49">
        <v>39745.97</v>
      </c>
      <c r="E49">
        <v>1284213.52</v>
      </c>
      <c r="F49">
        <v>486541.24</v>
      </c>
      <c r="L49">
        <v>449672.36</v>
      </c>
      <c r="M49">
        <v>2118686.35</v>
      </c>
      <c r="N49">
        <v>70893.47</v>
      </c>
      <c r="S49">
        <v>8057</v>
      </c>
      <c r="V49">
        <v>35100.04</v>
      </c>
      <c r="W49">
        <v>141713.60000000001</v>
      </c>
    </row>
    <row r="50" spans="1:24" x14ac:dyDescent="0.25">
      <c r="A50" t="s">
        <v>2543</v>
      </c>
      <c r="B50">
        <v>856194.93</v>
      </c>
      <c r="C50">
        <v>0</v>
      </c>
      <c r="D50">
        <v>16228.98</v>
      </c>
      <c r="E50">
        <v>708584.06</v>
      </c>
      <c r="F50">
        <v>216539.6</v>
      </c>
      <c r="I50">
        <v>0</v>
      </c>
      <c r="L50">
        <v>-1516994.6</v>
      </c>
      <c r="M50">
        <v>3206691.97</v>
      </c>
      <c r="N50">
        <v>1783083.1</v>
      </c>
      <c r="O50">
        <v>943540</v>
      </c>
      <c r="P50">
        <v>1233.6199999999999</v>
      </c>
      <c r="Q50">
        <v>2246720</v>
      </c>
      <c r="R50">
        <v>4120.8</v>
      </c>
      <c r="S50">
        <v>2651436</v>
      </c>
      <c r="T50">
        <v>11482</v>
      </c>
      <c r="U50">
        <v>7810</v>
      </c>
      <c r="V50">
        <v>1664452.92</v>
      </c>
      <c r="W50">
        <v>206016.4</v>
      </c>
      <c r="X50">
        <v>30450</v>
      </c>
    </row>
    <row r="51" spans="1:24" x14ac:dyDescent="0.25">
      <c r="A51" t="s">
        <v>2544</v>
      </c>
      <c r="B51">
        <v>1429787.56</v>
      </c>
      <c r="C51">
        <v>58500</v>
      </c>
      <c r="D51">
        <v>43560.82</v>
      </c>
      <c r="E51">
        <v>4</v>
      </c>
      <c r="F51">
        <v>727933.57</v>
      </c>
      <c r="I51">
        <v>0</v>
      </c>
      <c r="L51">
        <v>-305371.67</v>
      </c>
      <c r="M51">
        <v>2598703.46</v>
      </c>
      <c r="N51">
        <v>2059102.37</v>
      </c>
      <c r="P51">
        <v>1817</v>
      </c>
      <c r="Q51">
        <v>2232755</v>
      </c>
      <c r="S51">
        <v>2923644.8</v>
      </c>
      <c r="T51">
        <v>7910</v>
      </c>
      <c r="U51">
        <v>5220</v>
      </c>
      <c r="V51">
        <v>766446.98</v>
      </c>
      <c r="W51">
        <v>350998.43</v>
      </c>
      <c r="X51">
        <v>30000</v>
      </c>
    </row>
    <row r="52" spans="1:24" x14ac:dyDescent="0.25">
      <c r="A52" t="s">
        <v>2545</v>
      </c>
      <c r="B52">
        <v>770356.99</v>
      </c>
      <c r="C52">
        <v>12610</v>
      </c>
      <c r="D52">
        <v>65192.33</v>
      </c>
      <c r="E52">
        <v>18170.939999999999</v>
      </c>
      <c r="F52">
        <v>244692.92</v>
      </c>
      <c r="I52">
        <v>0</v>
      </c>
      <c r="L52">
        <v>-1239132.3899999999</v>
      </c>
      <c r="M52">
        <v>2341456.5299999998</v>
      </c>
      <c r="N52">
        <v>1527765.83</v>
      </c>
      <c r="P52">
        <v>1093.54</v>
      </c>
      <c r="Q52">
        <v>804388</v>
      </c>
      <c r="S52">
        <v>1216566.52</v>
      </c>
      <c r="T52">
        <v>4298</v>
      </c>
      <c r="U52">
        <v>4060</v>
      </c>
      <c r="V52">
        <v>660416.78</v>
      </c>
      <c r="W52">
        <v>178877.03</v>
      </c>
      <c r="X52">
        <v>30000</v>
      </c>
    </row>
    <row r="53" spans="1:24" x14ac:dyDescent="0.25">
      <c r="A53" t="s">
        <v>2546</v>
      </c>
      <c r="B53">
        <v>899284.99</v>
      </c>
      <c r="C53">
        <v>88200</v>
      </c>
      <c r="D53">
        <v>139813.78</v>
      </c>
      <c r="E53">
        <v>1440600.15</v>
      </c>
      <c r="F53">
        <v>497932.82</v>
      </c>
      <c r="I53">
        <v>-133.30000000000001</v>
      </c>
      <c r="L53">
        <v>1591516.98</v>
      </c>
      <c r="M53">
        <v>1574485.41</v>
      </c>
      <c r="N53">
        <v>3093373.14</v>
      </c>
      <c r="O53">
        <v>1465720</v>
      </c>
      <c r="P53">
        <v>1751.81</v>
      </c>
      <c r="Q53">
        <v>1255642</v>
      </c>
      <c r="S53">
        <v>2188473.4700000002</v>
      </c>
      <c r="T53">
        <v>5340</v>
      </c>
      <c r="U53">
        <v>12120</v>
      </c>
      <c r="V53">
        <v>2776740.87</v>
      </c>
      <c r="W53">
        <v>337449.96</v>
      </c>
      <c r="X53">
        <v>40000</v>
      </c>
    </row>
    <row r="54" spans="1:24" x14ac:dyDescent="0.25">
      <c r="A54" t="s">
        <v>2547</v>
      </c>
      <c r="B54">
        <v>982172.29</v>
      </c>
      <c r="C54">
        <v>0</v>
      </c>
      <c r="D54">
        <v>15415.76</v>
      </c>
      <c r="E54">
        <v>2</v>
      </c>
      <c r="F54">
        <v>191682.15</v>
      </c>
      <c r="I54">
        <v>0</v>
      </c>
      <c r="L54">
        <v>-658340.94999999995</v>
      </c>
      <c r="M54">
        <v>1566508.7</v>
      </c>
      <c r="N54">
        <v>900787.25</v>
      </c>
      <c r="O54">
        <v>342060</v>
      </c>
      <c r="P54">
        <v>953.22</v>
      </c>
      <c r="Q54">
        <v>1505430</v>
      </c>
      <c r="S54">
        <v>1738986</v>
      </c>
      <c r="T54">
        <v>28519.19</v>
      </c>
      <c r="V54">
        <v>431360.28</v>
      </c>
      <c r="W54">
        <v>88635.55</v>
      </c>
      <c r="X54">
        <v>20000</v>
      </c>
    </row>
    <row r="55" spans="1:24" x14ac:dyDescent="0.25">
      <c r="A55" t="s">
        <v>2548</v>
      </c>
      <c r="B55">
        <v>655965.43999999994</v>
      </c>
      <c r="C55">
        <v>0</v>
      </c>
      <c r="D55">
        <v>15875.157999999999</v>
      </c>
      <c r="E55">
        <v>10210.16</v>
      </c>
      <c r="F55">
        <v>130427.14</v>
      </c>
      <c r="I55">
        <v>0</v>
      </c>
      <c r="L55">
        <v>-1961778.62</v>
      </c>
      <c r="M55">
        <v>2534998.48</v>
      </c>
      <c r="N55">
        <v>1289351.04</v>
      </c>
      <c r="O55">
        <v>282000</v>
      </c>
      <c r="P55">
        <v>669.8</v>
      </c>
      <c r="Q55">
        <v>2339617</v>
      </c>
      <c r="S55">
        <v>2686258</v>
      </c>
      <c r="T55">
        <v>21880</v>
      </c>
      <c r="U55">
        <v>3100</v>
      </c>
      <c r="V55">
        <v>646160.59199999995</v>
      </c>
      <c r="W55">
        <v>99224.21</v>
      </c>
      <c r="X55">
        <v>30000</v>
      </c>
    </row>
    <row r="56" spans="1:24" x14ac:dyDescent="0.25">
      <c r="A56" t="s">
        <v>2549</v>
      </c>
      <c r="B56">
        <v>390331</v>
      </c>
      <c r="C56">
        <v>60750</v>
      </c>
      <c r="D56">
        <v>50624.53</v>
      </c>
      <c r="E56">
        <v>134963.18</v>
      </c>
      <c r="F56">
        <v>382735.22</v>
      </c>
      <c r="I56">
        <v>0</v>
      </c>
      <c r="L56">
        <v>-1442957.02</v>
      </c>
      <c r="M56">
        <v>2415193.5099999998</v>
      </c>
      <c r="N56">
        <v>1801733.16</v>
      </c>
      <c r="O56">
        <v>558000</v>
      </c>
      <c r="P56">
        <v>1588.87</v>
      </c>
      <c r="Q56">
        <v>1414770</v>
      </c>
      <c r="S56">
        <v>1876010</v>
      </c>
      <c r="T56">
        <v>66828</v>
      </c>
      <c r="U56">
        <v>7818</v>
      </c>
      <c r="V56">
        <v>1373827.46</v>
      </c>
      <c r="W56">
        <v>109111.13</v>
      </c>
      <c r="X56">
        <v>30000</v>
      </c>
    </row>
    <row r="57" spans="1:24" x14ac:dyDescent="0.25">
      <c r="A57" t="s">
        <v>2550</v>
      </c>
      <c r="B57">
        <v>264671.12</v>
      </c>
      <c r="C57">
        <v>0</v>
      </c>
      <c r="D57">
        <v>31634.43</v>
      </c>
      <c r="E57">
        <v>75107.990000000005</v>
      </c>
      <c r="F57">
        <v>142117.73000000001</v>
      </c>
      <c r="I57">
        <v>0</v>
      </c>
      <c r="L57">
        <v>-736954.99</v>
      </c>
      <c r="M57">
        <v>1430245.31</v>
      </c>
      <c r="N57">
        <v>1030397.18</v>
      </c>
      <c r="O57">
        <v>38531</v>
      </c>
      <c r="P57">
        <v>637.66</v>
      </c>
      <c r="Q57">
        <v>1491216.5</v>
      </c>
      <c r="S57">
        <v>1762983.5</v>
      </c>
      <c r="U57">
        <v>3472</v>
      </c>
      <c r="V57">
        <v>606322.85</v>
      </c>
      <c r="W57">
        <v>165446.04</v>
      </c>
      <c r="X57">
        <v>20000</v>
      </c>
    </row>
    <row r="58" spans="1:24" x14ac:dyDescent="0.25">
      <c r="A58" t="s">
        <v>2551</v>
      </c>
      <c r="B58">
        <v>587411.63</v>
      </c>
      <c r="C58">
        <v>39000</v>
      </c>
      <c r="D58">
        <v>58978.87</v>
      </c>
      <c r="E58">
        <v>3</v>
      </c>
      <c r="F58">
        <v>1091274.0900000001</v>
      </c>
      <c r="I58">
        <v>0</v>
      </c>
      <c r="L58">
        <v>-1115672.76</v>
      </c>
      <c r="M58">
        <v>2897338.69</v>
      </c>
      <c r="N58">
        <v>1729576.11</v>
      </c>
      <c r="O58">
        <v>128900</v>
      </c>
      <c r="P58">
        <v>719.14</v>
      </c>
      <c r="Q58">
        <v>1573775</v>
      </c>
      <c r="R58">
        <v>305996.43</v>
      </c>
      <c r="S58">
        <v>1876931</v>
      </c>
      <c r="T58">
        <v>5366</v>
      </c>
      <c r="V58">
        <v>1200797.32</v>
      </c>
      <c r="W58">
        <v>321270.7</v>
      </c>
      <c r="X58">
        <v>30000</v>
      </c>
    </row>
    <row r="59" spans="1:24" x14ac:dyDescent="0.25">
      <c r="A59" t="s">
        <v>2552</v>
      </c>
      <c r="B59">
        <v>680645.81</v>
      </c>
      <c r="C59">
        <v>52000</v>
      </c>
      <c r="D59">
        <v>169442.9</v>
      </c>
      <c r="E59">
        <v>2</v>
      </c>
      <c r="F59">
        <v>331070.55</v>
      </c>
      <c r="I59">
        <v>0</v>
      </c>
      <c r="L59">
        <v>-2546398.81</v>
      </c>
      <c r="M59">
        <v>3457082.1</v>
      </c>
      <c r="N59">
        <v>1283111.3</v>
      </c>
      <c r="O59">
        <v>174000</v>
      </c>
      <c r="P59">
        <v>832.47</v>
      </c>
      <c r="Q59">
        <v>1408905</v>
      </c>
      <c r="S59">
        <v>1656793</v>
      </c>
      <c r="T59">
        <v>2600</v>
      </c>
      <c r="U59">
        <v>768</v>
      </c>
      <c r="V59">
        <v>570490.26</v>
      </c>
      <c r="W59">
        <v>57019.54</v>
      </c>
      <c r="X59">
        <v>30000</v>
      </c>
    </row>
    <row r="60" spans="1:24" x14ac:dyDescent="0.25">
      <c r="A60" t="s">
        <v>2553</v>
      </c>
      <c r="B60">
        <v>330159.34000000003</v>
      </c>
      <c r="C60">
        <v>0</v>
      </c>
      <c r="D60">
        <v>5560</v>
      </c>
      <c r="E60">
        <v>828579.15</v>
      </c>
      <c r="F60">
        <v>182981.83</v>
      </c>
      <c r="I60">
        <v>0</v>
      </c>
      <c r="L60">
        <v>895830.26</v>
      </c>
      <c r="M60">
        <v>339109.18</v>
      </c>
      <c r="N60">
        <v>1266225.3</v>
      </c>
      <c r="O60">
        <v>293000</v>
      </c>
      <c r="P60">
        <v>405.82</v>
      </c>
      <c r="Q60">
        <v>888755</v>
      </c>
      <c r="S60">
        <v>1394716</v>
      </c>
      <c r="V60">
        <v>661513</v>
      </c>
      <c r="W60">
        <v>75241.240000000005</v>
      </c>
      <c r="X60">
        <v>20000</v>
      </c>
    </row>
    <row r="61" spans="1:24" x14ac:dyDescent="0.25">
      <c r="A61" t="s">
        <v>2554</v>
      </c>
      <c r="B61">
        <v>146334.26999999999</v>
      </c>
      <c r="C61">
        <v>0</v>
      </c>
      <c r="D61">
        <v>123269.09</v>
      </c>
      <c r="E61">
        <v>951351.53</v>
      </c>
      <c r="F61">
        <v>85079.64</v>
      </c>
      <c r="I61">
        <v>0</v>
      </c>
      <c r="L61">
        <v>-149423.48000000001</v>
      </c>
      <c r="M61">
        <v>1695206.85</v>
      </c>
      <c r="N61">
        <v>1054006.6000000001</v>
      </c>
      <c r="P61">
        <v>503.82</v>
      </c>
      <c r="Q61">
        <v>875911</v>
      </c>
      <c r="R61">
        <v>100</v>
      </c>
      <c r="S61">
        <v>1297594.6499999999</v>
      </c>
      <c r="T61">
        <v>400</v>
      </c>
      <c r="U61">
        <v>624</v>
      </c>
      <c r="V61">
        <v>570085.35</v>
      </c>
      <c r="W61">
        <v>92791.26</v>
      </c>
      <c r="X61">
        <v>20000</v>
      </c>
    </row>
    <row r="62" spans="1:24" x14ac:dyDescent="0.25">
      <c r="A62" t="s">
        <v>2555</v>
      </c>
      <c r="B62">
        <v>613745.07999999996</v>
      </c>
      <c r="C62">
        <v>0</v>
      </c>
      <c r="D62">
        <v>78191.63</v>
      </c>
      <c r="E62">
        <v>64443.96</v>
      </c>
      <c r="F62">
        <v>344229.5</v>
      </c>
      <c r="I62">
        <v>0</v>
      </c>
      <c r="L62">
        <v>-1672131.34</v>
      </c>
      <c r="M62">
        <v>2729343.72</v>
      </c>
      <c r="N62">
        <v>1518179.34</v>
      </c>
      <c r="P62">
        <v>969.53</v>
      </c>
      <c r="Q62">
        <v>1351260</v>
      </c>
      <c r="S62">
        <v>1812039.4</v>
      </c>
      <c r="V62">
        <v>573308.14</v>
      </c>
      <c r="W62">
        <v>159203.22</v>
      </c>
      <c r="X62">
        <v>30000</v>
      </c>
    </row>
    <row r="63" spans="1:24" x14ac:dyDescent="0.25">
      <c r="A63" t="s">
        <v>2556</v>
      </c>
      <c r="B63">
        <v>1339310.6399999999</v>
      </c>
      <c r="C63">
        <v>0</v>
      </c>
      <c r="D63">
        <v>51097.98</v>
      </c>
      <c r="E63">
        <v>3</v>
      </c>
      <c r="F63">
        <v>431922.82</v>
      </c>
      <c r="I63">
        <v>0</v>
      </c>
      <c r="L63">
        <v>-1672022.51</v>
      </c>
      <c r="M63">
        <v>3207310.61</v>
      </c>
      <c r="N63">
        <v>1751727.03</v>
      </c>
      <c r="O63">
        <v>38720</v>
      </c>
      <c r="P63">
        <v>1629.08</v>
      </c>
      <c r="Q63">
        <v>2454130</v>
      </c>
      <c r="S63">
        <v>2765131.6</v>
      </c>
      <c r="T63">
        <v>15120</v>
      </c>
      <c r="U63">
        <v>5934</v>
      </c>
      <c r="V63">
        <v>766554.43</v>
      </c>
      <c r="W63">
        <v>114050.74</v>
      </c>
      <c r="X63">
        <v>30000</v>
      </c>
    </row>
    <row r="64" spans="1:24" x14ac:dyDescent="0.25">
      <c r="A64" t="s">
        <v>2557</v>
      </c>
      <c r="B64">
        <v>844620.19</v>
      </c>
      <c r="C64">
        <v>73000</v>
      </c>
      <c r="D64">
        <v>253908.33</v>
      </c>
      <c r="E64">
        <v>1037553.59</v>
      </c>
      <c r="F64">
        <v>389625.2</v>
      </c>
      <c r="I64">
        <v>0</v>
      </c>
      <c r="L64">
        <v>-22224.27</v>
      </c>
      <c r="M64">
        <v>2601971.02</v>
      </c>
      <c r="N64">
        <v>1639461.16</v>
      </c>
      <c r="O64">
        <v>103900</v>
      </c>
      <c r="P64">
        <v>1511.13</v>
      </c>
      <c r="Q64">
        <v>1367240</v>
      </c>
      <c r="S64">
        <v>1747602</v>
      </c>
      <c r="T64">
        <v>540</v>
      </c>
      <c r="U64">
        <v>42564</v>
      </c>
      <c r="V64">
        <v>816918.57</v>
      </c>
      <c r="W64">
        <v>166077.16</v>
      </c>
      <c r="X64">
        <v>30000</v>
      </c>
    </row>
    <row r="65" spans="1:24" x14ac:dyDescent="0.25">
      <c r="A65" t="s">
        <v>2558</v>
      </c>
      <c r="B65">
        <v>403176.22</v>
      </c>
      <c r="C65">
        <v>0</v>
      </c>
      <c r="D65">
        <v>49354.52</v>
      </c>
      <c r="E65">
        <v>746345.34</v>
      </c>
      <c r="F65">
        <v>154159.67999999999</v>
      </c>
      <c r="I65">
        <v>0</v>
      </c>
      <c r="L65">
        <v>-1398038.26</v>
      </c>
      <c r="M65">
        <v>3048211.32</v>
      </c>
      <c r="N65">
        <v>1339509.01</v>
      </c>
      <c r="P65">
        <v>952.12</v>
      </c>
      <c r="Q65">
        <v>1740560</v>
      </c>
      <c r="S65">
        <v>2072502</v>
      </c>
      <c r="T65">
        <v>3400</v>
      </c>
      <c r="U65">
        <v>3290</v>
      </c>
      <c r="V65">
        <v>901076.66</v>
      </c>
      <c r="W65">
        <v>122639.77</v>
      </c>
      <c r="X65">
        <v>30000</v>
      </c>
    </row>
    <row r="66" spans="1:24" x14ac:dyDescent="0.25">
      <c r="A66" t="s">
        <v>2579</v>
      </c>
      <c r="B66">
        <v>575076.56000000006</v>
      </c>
      <c r="C66">
        <v>0</v>
      </c>
      <c r="D66">
        <v>35969.39</v>
      </c>
      <c r="E66">
        <v>159436.69</v>
      </c>
      <c r="F66">
        <v>236954.65</v>
      </c>
      <c r="I66">
        <v>0</v>
      </c>
      <c r="L66">
        <v>79704.56</v>
      </c>
      <c r="M66">
        <v>1312112.72</v>
      </c>
      <c r="N66">
        <v>1428851.26</v>
      </c>
      <c r="P66">
        <v>1329.79</v>
      </c>
      <c r="Q66">
        <v>959210</v>
      </c>
      <c r="S66">
        <v>1371111</v>
      </c>
      <c r="T66">
        <v>6916</v>
      </c>
      <c r="V66">
        <v>976125.61</v>
      </c>
      <c r="W66">
        <v>246508.43</v>
      </c>
      <c r="X66">
        <v>30000</v>
      </c>
    </row>
    <row r="67" spans="1:24" x14ac:dyDescent="0.25">
      <c r="A67" t="s">
        <v>2559</v>
      </c>
      <c r="B67">
        <v>791198.96</v>
      </c>
      <c r="C67">
        <v>40664.54</v>
      </c>
      <c r="D67">
        <v>97941.25</v>
      </c>
      <c r="E67">
        <v>584827.25</v>
      </c>
      <c r="F67">
        <v>294331.2</v>
      </c>
      <c r="I67">
        <v>0</v>
      </c>
      <c r="L67">
        <v>952499.98</v>
      </c>
      <c r="M67">
        <v>834867.89</v>
      </c>
      <c r="N67">
        <v>1052071.96</v>
      </c>
      <c r="O67">
        <v>62740</v>
      </c>
      <c r="P67">
        <v>1118.22</v>
      </c>
      <c r="Q67">
        <v>1289340</v>
      </c>
      <c r="R67">
        <v>1140.3599999999999</v>
      </c>
      <c r="S67">
        <v>1502190</v>
      </c>
      <c r="T67">
        <v>25200</v>
      </c>
      <c r="V67">
        <v>515379.81</v>
      </c>
      <c r="W67">
        <v>110270.39999999999</v>
      </c>
    </row>
    <row r="68" spans="1:24" x14ac:dyDescent="0.25">
      <c r="A68" t="s">
        <v>2560</v>
      </c>
      <c r="B68">
        <v>588150.86</v>
      </c>
      <c r="C68">
        <v>71415.509999999995</v>
      </c>
      <c r="D68">
        <v>143262.69</v>
      </c>
      <c r="E68">
        <v>-1170788.3999999999</v>
      </c>
      <c r="F68">
        <v>-98059.29</v>
      </c>
      <c r="G68">
        <v>1670</v>
      </c>
      <c r="I68">
        <v>0</v>
      </c>
      <c r="L68">
        <v>-2735364.35</v>
      </c>
      <c r="M68">
        <v>1896116.26</v>
      </c>
      <c r="N68">
        <v>1247002.95</v>
      </c>
      <c r="O68">
        <v>61140</v>
      </c>
      <c r="P68">
        <v>837.93</v>
      </c>
      <c r="Q68">
        <v>920070</v>
      </c>
      <c r="S68">
        <v>1131674</v>
      </c>
      <c r="U68">
        <v>6550</v>
      </c>
      <c r="V68">
        <v>359881.92</v>
      </c>
      <c r="W68">
        <v>79210.5</v>
      </c>
    </row>
    <row r="69" spans="1:24" x14ac:dyDescent="0.25">
      <c r="A69" t="s">
        <v>2561</v>
      </c>
      <c r="B69">
        <v>1179633.96</v>
      </c>
      <c r="C69">
        <v>37094.839999999997</v>
      </c>
      <c r="D69">
        <v>125077.88</v>
      </c>
      <c r="E69">
        <v>181319.5</v>
      </c>
      <c r="F69">
        <v>672849.52</v>
      </c>
      <c r="H69">
        <v>300610</v>
      </c>
      <c r="I69">
        <v>0</v>
      </c>
      <c r="L69">
        <v>1528941.92</v>
      </c>
      <c r="M69">
        <v>63741.19</v>
      </c>
      <c r="N69">
        <v>2578183.84</v>
      </c>
      <c r="P69">
        <v>1702.99</v>
      </c>
      <c r="Q69">
        <v>2160200</v>
      </c>
      <c r="R69">
        <v>141752</v>
      </c>
      <c r="S69">
        <v>2732122</v>
      </c>
      <c r="T69">
        <v>1220</v>
      </c>
      <c r="U69">
        <v>3600</v>
      </c>
      <c r="V69">
        <v>1246653.04</v>
      </c>
      <c r="W69">
        <v>97011.199999999997</v>
      </c>
    </row>
    <row r="70" spans="1:24" x14ac:dyDescent="0.25">
      <c r="A70" t="s">
        <v>2562</v>
      </c>
      <c r="B70">
        <v>163035.04</v>
      </c>
      <c r="C70">
        <v>0</v>
      </c>
      <c r="D70">
        <v>104687.62</v>
      </c>
      <c r="E70">
        <v>300003</v>
      </c>
      <c r="F70">
        <v>13526</v>
      </c>
      <c r="K70">
        <v>-214008.78</v>
      </c>
      <c r="M70">
        <v>607615.71</v>
      </c>
      <c r="N70">
        <v>844345.62</v>
      </c>
      <c r="P70">
        <v>268.22000000000003</v>
      </c>
      <c r="Q70">
        <v>1055800</v>
      </c>
      <c r="S70">
        <v>1231451</v>
      </c>
      <c r="V70">
        <v>251437.11</v>
      </c>
      <c r="W70">
        <v>7381</v>
      </c>
    </row>
    <row r="71" spans="1:24" x14ac:dyDescent="0.25">
      <c r="A71" t="s">
        <v>2563</v>
      </c>
      <c r="B71">
        <v>602188.68999999994</v>
      </c>
      <c r="C71">
        <v>11810</v>
      </c>
      <c r="D71">
        <v>219300.46</v>
      </c>
      <c r="E71">
        <v>42894.75</v>
      </c>
      <c r="F71">
        <v>708542.34</v>
      </c>
      <c r="I71">
        <v>210000</v>
      </c>
      <c r="L71">
        <v>-2738270.77</v>
      </c>
      <c r="M71">
        <v>4330482.6500000004</v>
      </c>
      <c r="N71">
        <v>1213181.18</v>
      </c>
      <c r="P71">
        <v>148</v>
      </c>
      <c r="Q71">
        <v>2373000</v>
      </c>
      <c r="R71">
        <v>10699.8</v>
      </c>
      <c r="S71">
        <v>2597965</v>
      </c>
      <c r="T71">
        <v>2320</v>
      </c>
      <c r="V71">
        <v>480842.22</v>
      </c>
      <c r="W71">
        <v>391287.4</v>
      </c>
      <c r="X71">
        <v>3600</v>
      </c>
    </row>
    <row r="72" spans="1:24" x14ac:dyDescent="0.25">
      <c r="A72" t="s">
        <v>2564</v>
      </c>
      <c r="B72">
        <v>573186.26</v>
      </c>
      <c r="C72">
        <v>102610.54</v>
      </c>
      <c r="D72">
        <v>173491.52</v>
      </c>
      <c r="E72">
        <v>273378.38</v>
      </c>
      <c r="F72">
        <v>184913.57</v>
      </c>
      <c r="I72">
        <v>-415</v>
      </c>
      <c r="L72">
        <v>-829128.51</v>
      </c>
      <c r="M72">
        <v>1909993.72</v>
      </c>
      <c r="N72">
        <v>1277749.98</v>
      </c>
      <c r="P72">
        <v>1046.94</v>
      </c>
      <c r="Q72">
        <v>1506230</v>
      </c>
      <c r="R72">
        <v>151047</v>
      </c>
      <c r="S72">
        <v>1962638</v>
      </c>
      <c r="T72">
        <v>6550</v>
      </c>
      <c r="V72">
        <v>572300.06000000006</v>
      </c>
      <c r="W72">
        <v>121730.8</v>
      </c>
    </row>
    <row r="73" spans="1:24" x14ac:dyDescent="0.25">
      <c r="A73" t="s">
        <v>2565</v>
      </c>
      <c r="B73">
        <v>913288.13</v>
      </c>
      <c r="C73">
        <v>63000.36</v>
      </c>
      <c r="D73">
        <v>84660.08</v>
      </c>
      <c r="E73">
        <v>218272.87</v>
      </c>
      <c r="F73">
        <v>2686.15</v>
      </c>
      <c r="I73">
        <v>0</v>
      </c>
      <c r="L73">
        <v>-759973.81</v>
      </c>
      <c r="M73">
        <v>1700160.45</v>
      </c>
      <c r="N73">
        <v>1496327.06</v>
      </c>
      <c r="Q73">
        <v>972900</v>
      </c>
      <c r="R73">
        <v>168970</v>
      </c>
      <c r="S73">
        <v>1430976</v>
      </c>
      <c r="T73">
        <v>2200</v>
      </c>
      <c r="V73">
        <v>482153.21</v>
      </c>
      <c r="W73">
        <v>117471.9</v>
      </c>
    </row>
    <row r="74" spans="1:24" x14ac:dyDescent="0.25">
      <c r="A74" t="s">
        <v>2566</v>
      </c>
      <c r="B74">
        <v>1130610.44</v>
      </c>
      <c r="C74">
        <v>97451.7</v>
      </c>
      <c r="D74">
        <v>135816.25</v>
      </c>
      <c r="E74">
        <v>647067.30000000005</v>
      </c>
      <c r="F74">
        <v>280904.49</v>
      </c>
      <c r="I74">
        <v>0</v>
      </c>
      <c r="L74">
        <v>-3320369.32</v>
      </c>
      <c r="M74">
        <v>4971323.6399999997</v>
      </c>
      <c r="N74">
        <v>1573528.78</v>
      </c>
      <c r="O74">
        <v>143650</v>
      </c>
      <c r="P74">
        <v>1231.73</v>
      </c>
      <c r="Q74">
        <v>933060</v>
      </c>
      <c r="R74">
        <v>248332</v>
      </c>
      <c r="S74">
        <v>1434232</v>
      </c>
      <c r="U74">
        <v>13892</v>
      </c>
      <c r="V74">
        <v>358301.75</v>
      </c>
      <c r="W74">
        <v>153080.9</v>
      </c>
    </row>
    <row r="75" spans="1:24" x14ac:dyDescent="0.25">
      <c r="A75" t="s">
        <v>2567</v>
      </c>
      <c r="B75">
        <v>578091.06000000006</v>
      </c>
      <c r="C75">
        <v>7619.34</v>
      </c>
      <c r="D75">
        <v>68260.850000000006</v>
      </c>
      <c r="E75">
        <v>94779.86</v>
      </c>
      <c r="F75">
        <v>124596.65</v>
      </c>
      <c r="H75">
        <v>109460</v>
      </c>
      <c r="I75">
        <v>0</v>
      </c>
      <c r="L75">
        <v>282674.23</v>
      </c>
      <c r="M75">
        <v>318970.07</v>
      </c>
      <c r="N75">
        <v>1036379.63</v>
      </c>
      <c r="P75">
        <v>16836.349999999999</v>
      </c>
      <c r="Q75">
        <v>1331400</v>
      </c>
      <c r="R75">
        <v>160618</v>
      </c>
      <c r="S75">
        <v>1617500</v>
      </c>
      <c r="T75">
        <v>1920</v>
      </c>
      <c r="V75">
        <v>563512.72</v>
      </c>
      <c r="W75">
        <v>67407.8</v>
      </c>
    </row>
    <row r="76" spans="1:24" x14ac:dyDescent="0.25">
      <c r="A76" t="s">
        <v>2568</v>
      </c>
      <c r="B76">
        <v>232886.68</v>
      </c>
      <c r="C76">
        <v>8260</v>
      </c>
      <c r="D76">
        <v>41004.74</v>
      </c>
      <c r="E76">
        <v>45754.37</v>
      </c>
      <c r="F76">
        <v>142646.20000000001</v>
      </c>
      <c r="I76">
        <v>0</v>
      </c>
      <c r="L76">
        <v>-2831361.3</v>
      </c>
      <c r="M76">
        <v>3125887.14</v>
      </c>
      <c r="N76">
        <v>995526.28</v>
      </c>
      <c r="O76">
        <v>86009</v>
      </c>
      <c r="P76">
        <v>269.77999999999997</v>
      </c>
      <c r="Q76">
        <v>997590</v>
      </c>
      <c r="R76">
        <v>63.45</v>
      </c>
      <c r="S76">
        <v>1197738.45</v>
      </c>
      <c r="T76">
        <v>12413</v>
      </c>
      <c r="V76">
        <v>481336.31</v>
      </c>
      <c r="W76">
        <v>117144.6</v>
      </c>
    </row>
    <row r="77" spans="1:24" x14ac:dyDescent="0.25">
      <c r="A77" t="s">
        <v>2569</v>
      </c>
      <c r="B77">
        <v>888507.69</v>
      </c>
      <c r="C77">
        <v>76734.69</v>
      </c>
      <c r="D77">
        <v>50919.8</v>
      </c>
      <c r="E77">
        <v>362533.69</v>
      </c>
      <c r="F77">
        <v>137116.88</v>
      </c>
      <c r="I77">
        <v>0</v>
      </c>
      <c r="L77">
        <v>-1304274.56</v>
      </c>
      <c r="M77">
        <v>2488810.16</v>
      </c>
      <c r="N77">
        <v>1793236.17</v>
      </c>
      <c r="O77">
        <v>120775</v>
      </c>
      <c r="P77">
        <v>1216.1099999999999</v>
      </c>
      <c r="Q77">
        <v>1978000</v>
      </c>
      <c r="R77">
        <v>12500</v>
      </c>
      <c r="S77">
        <v>2180496</v>
      </c>
      <c r="U77">
        <v>5350</v>
      </c>
      <c r="V77">
        <v>927126.33</v>
      </c>
      <c r="W77">
        <v>50952.800000000003</v>
      </c>
    </row>
    <row r="78" spans="1:24" x14ac:dyDescent="0.25">
      <c r="A78" t="s">
        <v>2577</v>
      </c>
      <c r="B78">
        <v>266900.98</v>
      </c>
      <c r="C78">
        <v>0</v>
      </c>
      <c r="D78">
        <v>19249.060000000001</v>
      </c>
      <c r="E78">
        <v>14664.47</v>
      </c>
      <c r="F78">
        <v>30797.35</v>
      </c>
      <c r="K78">
        <v>-861903.81</v>
      </c>
      <c r="M78">
        <v>1219746.8700000001</v>
      </c>
      <c r="N78">
        <v>621506.34</v>
      </c>
      <c r="Q78">
        <v>972900</v>
      </c>
      <c r="S78">
        <v>1150870</v>
      </c>
      <c r="V78">
        <v>291707.94</v>
      </c>
      <c r="W78">
        <v>92309.6</v>
      </c>
    </row>
    <row r="79" spans="1:24" x14ac:dyDescent="0.25">
      <c r="A79" t="s">
        <v>2580</v>
      </c>
      <c r="B79">
        <v>1028670.44</v>
      </c>
      <c r="C79">
        <v>11482.65</v>
      </c>
      <c r="D79">
        <v>85919.27</v>
      </c>
      <c r="E79">
        <v>294766.26</v>
      </c>
      <c r="F79">
        <v>16442.16</v>
      </c>
      <c r="I79">
        <v>-206</v>
      </c>
      <c r="L79">
        <v>-1295921.7</v>
      </c>
      <c r="M79">
        <v>2288777.11</v>
      </c>
      <c r="N79">
        <v>1040381.67</v>
      </c>
      <c r="O79">
        <v>86400</v>
      </c>
      <c r="Q79">
        <v>1930940</v>
      </c>
      <c r="S79">
        <v>2134659</v>
      </c>
      <c r="V79">
        <v>306547.93</v>
      </c>
      <c r="W79">
        <v>167333.37</v>
      </c>
      <c r="X79">
        <v>2000</v>
      </c>
    </row>
    <row r="80" spans="1:24" x14ac:dyDescent="0.25">
      <c r="A80" t="s">
        <v>2570</v>
      </c>
      <c r="B80">
        <v>697909.89</v>
      </c>
      <c r="C80">
        <v>2677</v>
      </c>
      <c r="D80">
        <v>190724.6</v>
      </c>
      <c r="E80">
        <v>285681.78999999998</v>
      </c>
      <c r="F80">
        <v>299452.57</v>
      </c>
      <c r="I80">
        <v>0</v>
      </c>
      <c r="J80">
        <v>18250</v>
      </c>
      <c r="L80">
        <v>-1005958.99</v>
      </c>
      <c r="M80">
        <v>2500428.33</v>
      </c>
      <c r="N80">
        <v>989285.53</v>
      </c>
      <c r="O80">
        <v>260500</v>
      </c>
      <c r="P80">
        <v>1181.44</v>
      </c>
      <c r="Q80">
        <v>1657500</v>
      </c>
      <c r="S80">
        <v>2050056</v>
      </c>
      <c r="T80">
        <v>18160</v>
      </c>
      <c r="U80">
        <v>1080</v>
      </c>
      <c r="V80">
        <v>353351.43</v>
      </c>
      <c r="W80">
        <v>175897.9</v>
      </c>
      <c r="X80">
        <v>21055.13</v>
      </c>
    </row>
    <row r="81" spans="1:24" x14ac:dyDescent="0.25">
      <c r="A81" t="s">
        <v>2571</v>
      </c>
      <c r="B81">
        <v>467352.4</v>
      </c>
      <c r="C81">
        <v>296</v>
      </c>
      <c r="D81">
        <v>43289.8</v>
      </c>
      <c r="E81">
        <v>5</v>
      </c>
      <c r="F81">
        <v>105181.42</v>
      </c>
      <c r="I81">
        <v>0</v>
      </c>
      <c r="L81">
        <v>-1461658.49</v>
      </c>
      <c r="M81">
        <v>2140561.41</v>
      </c>
      <c r="N81">
        <v>697685.97</v>
      </c>
      <c r="O81">
        <v>172500</v>
      </c>
      <c r="P81">
        <v>657.84</v>
      </c>
      <c r="Q81">
        <v>1139040</v>
      </c>
      <c r="S81">
        <v>1507689</v>
      </c>
      <c r="V81">
        <v>330128.01</v>
      </c>
      <c r="W81">
        <v>66995.100000000006</v>
      </c>
    </row>
    <row r="82" spans="1:24" x14ac:dyDescent="0.25">
      <c r="A82" t="s">
        <v>2572</v>
      </c>
      <c r="B82">
        <v>978848.55</v>
      </c>
      <c r="C82">
        <v>11572</v>
      </c>
      <c r="D82">
        <v>63114.14</v>
      </c>
      <c r="E82">
        <v>562656.06000000006</v>
      </c>
      <c r="F82">
        <v>465829.92</v>
      </c>
      <c r="I82">
        <v>0</v>
      </c>
      <c r="L82">
        <v>58732.34</v>
      </c>
      <c r="M82">
        <v>2191938.59</v>
      </c>
      <c r="N82">
        <v>909694.97</v>
      </c>
      <c r="O82">
        <v>290920</v>
      </c>
      <c r="P82">
        <v>1348.67</v>
      </c>
      <c r="Q82">
        <v>705285</v>
      </c>
      <c r="S82">
        <v>892160</v>
      </c>
      <c r="T82">
        <v>49896</v>
      </c>
      <c r="V82">
        <v>581690.27</v>
      </c>
      <c r="W82">
        <v>207322.5</v>
      </c>
      <c r="X82">
        <v>21055.13</v>
      </c>
    </row>
    <row r="83" spans="1:24" x14ac:dyDescent="0.25">
      <c r="A83" t="s">
        <v>2573</v>
      </c>
      <c r="B83">
        <v>1147021.76</v>
      </c>
      <c r="C83">
        <v>5767</v>
      </c>
      <c r="D83">
        <v>60637.599999999999</v>
      </c>
      <c r="E83">
        <v>617086.14</v>
      </c>
      <c r="F83">
        <v>249309.45</v>
      </c>
      <c r="I83">
        <v>0</v>
      </c>
      <c r="L83">
        <v>-1994063.91</v>
      </c>
      <c r="M83">
        <v>4194803.6500000004</v>
      </c>
      <c r="N83">
        <v>1033891.46</v>
      </c>
      <c r="O83">
        <v>267900</v>
      </c>
      <c r="P83">
        <v>1593.47</v>
      </c>
      <c r="Q83">
        <v>1517405</v>
      </c>
      <c r="S83">
        <v>1877947.9</v>
      </c>
      <c r="V83">
        <v>524897.02</v>
      </c>
      <c r="W83">
        <v>222544.1</v>
      </c>
    </row>
    <row r="84" spans="1:24" x14ac:dyDescent="0.25">
      <c r="A84" t="s">
        <v>2574</v>
      </c>
      <c r="B84">
        <v>162261.44</v>
      </c>
      <c r="C84">
        <v>5301</v>
      </c>
      <c r="D84">
        <v>31495</v>
      </c>
      <c r="E84">
        <v>412521.1</v>
      </c>
      <c r="F84">
        <v>69376.479999999996</v>
      </c>
      <c r="I84">
        <v>0</v>
      </c>
      <c r="L84">
        <v>-1321215.21</v>
      </c>
      <c r="M84">
        <v>2119139.65</v>
      </c>
      <c r="N84">
        <v>572238.32999999996</v>
      </c>
      <c r="O84">
        <v>134100</v>
      </c>
      <c r="P84">
        <v>458</v>
      </c>
      <c r="Q84">
        <v>1033035</v>
      </c>
      <c r="R84">
        <v>140000</v>
      </c>
      <c r="S84">
        <v>1310477</v>
      </c>
      <c r="V84">
        <v>372166.98</v>
      </c>
      <c r="W84">
        <v>67106.77</v>
      </c>
    </row>
    <row r="85" spans="1:24" x14ac:dyDescent="0.25">
      <c r="A85" t="s">
        <v>2575</v>
      </c>
      <c r="B85">
        <v>491735.85</v>
      </c>
      <c r="C85">
        <v>333</v>
      </c>
      <c r="D85">
        <v>19818.2</v>
      </c>
      <c r="E85">
        <v>137523.01999999999</v>
      </c>
      <c r="F85">
        <v>65288.34</v>
      </c>
      <c r="I85">
        <v>0</v>
      </c>
      <c r="L85">
        <v>-129379.33</v>
      </c>
      <c r="M85">
        <v>1096893.17</v>
      </c>
      <c r="N85">
        <v>1122493.6200000001</v>
      </c>
      <c r="O85">
        <v>110020</v>
      </c>
      <c r="Q85">
        <v>1385251</v>
      </c>
      <c r="S85">
        <v>1794624.25</v>
      </c>
      <c r="V85">
        <v>610359.19999999995</v>
      </c>
      <c r="W85">
        <v>79166.600000000006</v>
      </c>
    </row>
    <row r="86" spans="1:24" x14ac:dyDescent="0.25">
      <c r="A86" t="s">
        <v>2576</v>
      </c>
      <c r="B86">
        <v>933173.47</v>
      </c>
      <c r="C86">
        <v>10431</v>
      </c>
      <c r="D86">
        <v>77304.800000000003</v>
      </c>
      <c r="E86">
        <v>200811.14</v>
      </c>
      <c r="F86">
        <v>176263.09</v>
      </c>
      <c r="I86">
        <v>0</v>
      </c>
      <c r="L86">
        <v>-1690527.9</v>
      </c>
      <c r="M86">
        <v>3207738.11</v>
      </c>
      <c r="N86">
        <v>797617.38</v>
      </c>
      <c r="O86">
        <v>186000</v>
      </c>
      <c r="P86">
        <v>1492.26</v>
      </c>
      <c r="Q86">
        <v>1103200</v>
      </c>
      <c r="S86">
        <v>1240975</v>
      </c>
      <c r="V86">
        <v>641471.71</v>
      </c>
      <c r="W86">
        <v>85030.84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H86"/>
  <sheetViews>
    <sheetView zoomScaleNormal="100" workbookViewId="0">
      <selection activeCell="AG4" sqref="AG4:AG86"/>
    </sheetView>
  </sheetViews>
  <sheetFormatPr defaultColWidth="2.69921875" defaultRowHeight="13.8" x14ac:dyDescent="0.25"/>
  <cols>
    <col min="1" max="1" width="5.5" style="248" bestFit="1" customWidth="1"/>
    <col min="2" max="2" width="14.69921875" style="248" customWidth="1"/>
    <col min="3" max="3" width="7.5" style="257" bestFit="1" customWidth="1"/>
    <col min="4" max="4" width="28" style="257" customWidth="1"/>
    <col min="5" max="5" width="40.8984375" bestFit="1" customWidth="1"/>
    <col min="6" max="7" width="8.796875" style="297"/>
    <col min="8" max="8" width="22.09765625" style="297" bestFit="1" customWidth="1"/>
    <col min="9" max="10" width="8.796875"/>
    <col min="11" max="13" width="8.796875" style="297"/>
    <col min="14" max="17" width="8.796875"/>
    <col min="18" max="22" width="8.796875" style="297"/>
    <col min="23" max="28" width="8.796875"/>
    <col min="29" max="29" width="16.3984375" style="242" customWidth="1"/>
    <col min="30" max="30" width="15.8984375" style="264" bestFit="1" customWidth="1"/>
    <col min="31" max="31" width="17.3984375" style="258" bestFit="1" customWidth="1"/>
    <col min="32" max="32" width="17.59765625" style="260" bestFit="1" customWidth="1"/>
    <col min="33" max="33" width="19.09765625" style="261" bestFit="1" customWidth="1"/>
    <col min="34" max="34" width="14.59765625" style="265" bestFit="1" customWidth="1"/>
    <col min="35" max="16384" width="2.69921875" style="248"/>
  </cols>
  <sheetData>
    <row r="1" spans="1:3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t="s">
        <v>2445</v>
      </c>
      <c r="J1" t="s">
        <v>2446</v>
      </c>
      <c r="K1" s="297" t="s">
        <v>2449</v>
      </c>
      <c r="L1" s="297" t="s">
        <v>2450</v>
      </c>
      <c r="M1" s="297" t="s">
        <v>2451</v>
      </c>
      <c r="N1" t="s">
        <v>2452</v>
      </c>
      <c r="O1" t="s">
        <v>2453</v>
      </c>
      <c r="P1" t="s">
        <v>2454</v>
      </c>
      <c r="Q1" t="s">
        <v>2455</v>
      </c>
      <c r="R1" s="297" t="s">
        <v>2457</v>
      </c>
      <c r="S1" s="297" t="s">
        <v>2458</v>
      </c>
      <c r="T1" s="297" t="s">
        <v>2459</v>
      </c>
      <c r="U1" s="297" t="s">
        <v>2460</v>
      </c>
      <c r="V1" s="297" t="s">
        <v>2461</v>
      </c>
      <c r="W1" t="s">
        <v>2462</v>
      </c>
      <c r="X1" t="s">
        <v>2463</v>
      </c>
      <c r="Y1" t="s">
        <v>2464</v>
      </c>
      <c r="Z1" t="s">
        <v>2465</v>
      </c>
      <c r="AA1" t="s">
        <v>2466</v>
      </c>
      <c r="AB1" t="s">
        <v>2467</v>
      </c>
      <c r="AC1" s="242" t="s">
        <v>6</v>
      </c>
      <c r="AD1" s="243" t="s">
        <v>7</v>
      </c>
      <c r="AE1" s="258" t="s">
        <v>8</v>
      </c>
      <c r="AF1" s="259" t="s">
        <v>9</v>
      </c>
      <c r="AG1" s="245" t="s">
        <v>10</v>
      </c>
      <c r="AH1" s="247" t="s">
        <v>11</v>
      </c>
    </row>
    <row r="2" spans="1:34" x14ac:dyDescent="0.25">
      <c r="B2" s="248" t="s">
        <v>43</v>
      </c>
      <c r="C2" s="257" t="s">
        <v>154</v>
      </c>
      <c r="E2" t="s">
        <v>2468</v>
      </c>
      <c r="F2" s="297" t="s">
        <v>2469</v>
      </c>
      <c r="G2" s="297" t="s">
        <v>2470</v>
      </c>
      <c r="H2" s="297" t="s">
        <v>2471</v>
      </c>
      <c r="I2" t="s">
        <v>2473</v>
      </c>
      <c r="J2" t="s">
        <v>2474</v>
      </c>
      <c r="K2" s="297" t="s">
        <v>2477</v>
      </c>
      <c r="L2" s="297" t="s">
        <v>2478</v>
      </c>
      <c r="M2" s="297" t="s">
        <v>2479</v>
      </c>
      <c r="N2" t="s">
        <v>2480</v>
      </c>
      <c r="O2" t="s">
        <v>2481</v>
      </c>
      <c r="P2" t="s">
        <v>2482</v>
      </c>
      <c r="Q2" t="s">
        <v>2483</v>
      </c>
      <c r="R2" s="297" t="s">
        <v>2485</v>
      </c>
      <c r="S2" s="297" t="s">
        <v>2486</v>
      </c>
      <c r="T2" s="297" t="s">
        <v>2487</v>
      </c>
      <c r="U2" s="297" t="s">
        <v>2488</v>
      </c>
      <c r="V2" s="297" t="s">
        <v>2489</v>
      </c>
      <c r="W2" t="s">
        <v>2490</v>
      </c>
      <c r="X2" t="s">
        <v>2491</v>
      </c>
      <c r="Y2" t="s">
        <v>2492</v>
      </c>
      <c r="Z2" t="s">
        <v>2493</v>
      </c>
      <c r="AA2" t="s">
        <v>2494</v>
      </c>
      <c r="AB2" t="s">
        <v>2495</v>
      </c>
      <c r="AD2" s="243"/>
      <c r="AH2" s="244"/>
    </row>
    <row r="3" spans="1:34" x14ac:dyDescent="0.25">
      <c r="E3" t="s">
        <v>2496</v>
      </c>
      <c r="F3" s="297">
        <v>65489740.520000003</v>
      </c>
      <c r="G3" s="297">
        <v>3895411.47</v>
      </c>
      <c r="H3" s="297">
        <v>7809696.5580000002</v>
      </c>
      <c r="I3">
        <v>38761546.219999999</v>
      </c>
      <c r="J3">
        <v>29303626.649999999</v>
      </c>
      <c r="K3" s="297">
        <v>1670</v>
      </c>
      <c r="L3" s="297">
        <v>410070</v>
      </c>
      <c r="M3" s="297">
        <v>207358.53</v>
      </c>
      <c r="N3">
        <v>18250</v>
      </c>
      <c r="O3">
        <v>-7570121.9699999997</v>
      </c>
      <c r="P3">
        <v>-38436536.969999999</v>
      </c>
      <c r="Q3">
        <v>183787424.05000001</v>
      </c>
      <c r="R3" s="297">
        <v>99566484.810000002</v>
      </c>
      <c r="S3" s="297">
        <v>17060781</v>
      </c>
      <c r="T3" s="297">
        <v>87225.88</v>
      </c>
      <c r="U3" s="297">
        <v>100260652.5</v>
      </c>
      <c r="V3" s="297">
        <v>3762761.64</v>
      </c>
      <c r="W3">
        <v>125896751.19</v>
      </c>
      <c r="X3">
        <v>623470.75</v>
      </c>
      <c r="Y3">
        <v>232576.69</v>
      </c>
      <c r="Z3">
        <v>55424855.351999998</v>
      </c>
      <c r="AA3">
        <v>11135056</v>
      </c>
      <c r="AB3">
        <v>877587.26</v>
      </c>
      <c r="AC3" s="242">
        <f t="shared" ref="AC3:AH3" si="0">SUM(AC4:AC86)</f>
        <v>77194848.548000008</v>
      </c>
      <c r="AD3" s="243">
        <f t="shared" si="0"/>
        <v>619098.53</v>
      </c>
      <c r="AE3" s="258">
        <f t="shared" si="0"/>
        <v>76575750.018000007</v>
      </c>
      <c r="AF3" s="260">
        <f t="shared" si="0"/>
        <v>220737905.82999998</v>
      </c>
      <c r="AG3" s="261">
        <f t="shared" si="0"/>
        <v>194190297.24200013</v>
      </c>
      <c r="AH3" s="244">
        <f t="shared" si="0"/>
        <v>26547608.587999988</v>
      </c>
    </row>
    <row r="4" spans="1:34" x14ac:dyDescent="0.25">
      <c r="A4" s="248" t="s">
        <v>267</v>
      </c>
      <c r="B4" s="248" t="s">
        <v>0</v>
      </c>
      <c r="C4" s="257">
        <v>5737</v>
      </c>
      <c r="D4" s="257" t="s">
        <v>585</v>
      </c>
      <c r="E4" t="s">
        <v>2499</v>
      </c>
      <c r="F4" s="297">
        <v>987171.19</v>
      </c>
      <c r="G4" s="297">
        <v>32736.5</v>
      </c>
      <c r="H4" s="297">
        <v>68971.710000000006</v>
      </c>
      <c r="I4">
        <v>2485031.2400000002</v>
      </c>
      <c r="J4">
        <v>182546.88</v>
      </c>
      <c r="M4" s="297">
        <v>0</v>
      </c>
      <c r="O4">
        <v>3303680.37</v>
      </c>
      <c r="P4">
        <v>167667.78</v>
      </c>
      <c r="Q4">
        <v>198336.84</v>
      </c>
      <c r="R4" s="297">
        <v>1365029.33</v>
      </c>
      <c r="S4" s="297">
        <v>269300</v>
      </c>
      <c r="T4" s="297">
        <v>891.85</v>
      </c>
      <c r="U4" s="297">
        <v>1132700</v>
      </c>
      <c r="V4" s="297">
        <v>240430.8</v>
      </c>
      <c r="W4">
        <v>1681752</v>
      </c>
      <c r="X4">
        <v>16370</v>
      </c>
      <c r="Y4">
        <v>8940</v>
      </c>
      <c r="Z4">
        <v>771072.45</v>
      </c>
      <c r="AA4">
        <v>147645</v>
      </c>
      <c r="AC4" s="242">
        <f>SUM(F4:H4)</f>
        <v>1088879.3999999999</v>
      </c>
      <c r="AD4" s="249">
        <f>SUM(K4:M4)</f>
        <v>0</v>
      </c>
      <c r="AE4" s="262">
        <f>AC4-AD4</f>
        <v>1088879.3999999999</v>
      </c>
      <c r="AF4" s="263">
        <f>SUM(R4:V4)</f>
        <v>3008351.98</v>
      </c>
      <c r="AG4" s="263">
        <f>SUM(W4:AB4)</f>
        <v>2625779.4500000002</v>
      </c>
      <c r="AH4" s="244">
        <f>AF4-AG4</f>
        <v>382572.5299999998</v>
      </c>
    </row>
    <row r="5" spans="1:34" x14ac:dyDescent="0.25">
      <c r="A5" s="248" t="s">
        <v>267</v>
      </c>
      <c r="B5" s="248" t="s">
        <v>0</v>
      </c>
      <c r="C5" s="257">
        <v>4213</v>
      </c>
      <c r="D5" s="257" t="s">
        <v>586</v>
      </c>
      <c r="E5" t="s">
        <v>2500</v>
      </c>
      <c r="F5" s="297">
        <v>1322434.98</v>
      </c>
      <c r="G5" s="297">
        <v>176897.83</v>
      </c>
      <c r="H5" s="297">
        <v>177548.33</v>
      </c>
      <c r="I5">
        <v>335235.18</v>
      </c>
      <c r="J5">
        <v>269693.53999999998</v>
      </c>
      <c r="M5" s="297">
        <v>0</v>
      </c>
      <c r="O5">
        <v>-614134.56000000006</v>
      </c>
      <c r="P5">
        <v>229890.43</v>
      </c>
      <c r="Q5">
        <v>2159407.13</v>
      </c>
      <c r="R5" s="297">
        <v>1359501.84</v>
      </c>
      <c r="S5" s="297">
        <v>571550</v>
      </c>
      <c r="T5" s="297">
        <v>1088.6600000000001</v>
      </c>
      <c r="U5" s="297">
        <v>1138000</v>
      </c>
      <c r="V5" s="297">
        <v>228700</v>
      </c>
      <c r="W5">
        <v>1399923</v>
      </c>
      <c r="Y5">
        <v>4400</v>
      </c>
      <c r="Z5">
        <v>999327.69</v>
      </c>
      <c r="AA5">
        <v>118642.95</v>
      </c>
      <c r="AC5" s="242">
        <f t="shared" ref="AC5:AC68" si="1">SUM(F5:H5)</f>
        <v>1676881.1400000001</v>
      </c>
      <c r="AD5" s="249">
        <f t="shared" ref="AD5:AD68" si="2">SUM(K5:M5)</f>
        <v>0</v>
      </c>
      <c r="AE5" s="262">
        <f t="shared" ref="AE5:AE68" si="3">AC5-AD5</f>
        <v>1676881.1400000001</v>
      </c>
      <c r="AF5" s="263">
        <f t="shared" ref="AF5:AF68" si="4">SUM(R5:V5)</f>
        <v>3298840.5</v>
      </c>
      <c r="AG5" s="263">
        <f t="shared" ref="AG5:AG68" si="5">SUM(W5:AB5)</f>
        <v>2522293.64</v>
      </c>
      <c r="AH5" s="244">
        <f t="shared" ref="AH5:AH68" si="6">AF5-AG5</f>
        <v>776546.85999999987</v>
      </c>
    </row>
    <row r="6" spans="1:34" x14ac:dyDescent="0.25">
      <c r="A6" s="248" t="s">
        <v>267</v>
      </c>
      <c r="B6" s="248" t="s">
        <v>0</v>
      </c>
      <c r="C6" s="257">
        <v>4949</v>
      </c>
      <c r="D6" s="257" t="s">
        <v>587</v>
      </c>
      <c r="E6" t="s">
        <v>2501</v>
      </c>
      <c r="F6" s="297">
        <v>816420.62</v>
      </c>
      <c r="G6" s="297">
        <v>21051.11</v>
      </c>
      <c r="H6" s="297">
        <v>51408.2</v>
      </c>
      <c r="I6">
        <v>656356.49</v>
      </c>
      <c r="J6">
        <v>851179.25</v>
      </c>
      <c r="M6" s="297">
        <v>0</v>
      </c>
      <c r="O6">
        <v>-813218.3</v>
      </c>
      <c r="P6">
        <v>219414.19</v>
      </c>
      <c r="Q6">
        <v>3104237.14</v>
      </c>
      <c r="R6" s="297">
        <v>1146478.75</v>
      </c>
      <c r="S6" s="297">
        <v>36500</v>
      </c>
      <c r="T6" s="297">
        <v>840.15</v>
      </c>
      <c r="U6" s="297">
        <v>2062800</v>
      </c>
      <c r="V6" s="297">
        <v>8030</v>
      </c>
      <c r="W6">
        <v>2320404</v>
      </c>
      <c r="X6">
        <v>1500</v>
      </c>
      <c r="Y6">
        <v>200</v>
      </c>
      <c r="Z6">
        <v>717148.21</v>
      </c>
      <c r="AA6">
        <v>108864.05</v>
      </c>
      <c r="AC6" s="242">
        <f t="shared" si="1"/>
        <v>888879.92999999993</v>
      </c>
      <c r="AD6" s="249">
        <f t="shared" si="2"/>
        <v>0</v>
      </c>
      <c r="AE6" s="262">
        <f t="shared" si="3"/>
        <v>888879.92999999993</v>
      </c>
      <c r="AF6" s="263">
        <f t="shared" si="4"/>
        <v>3254648.9</v>
      </c>
      <c r="AG6" s="263">
        <f t="shared" si="5"/>
        <v>3148116.26</v>
      </c>
      <c r="AH6" s="244">
        <f t="shared" si="6"/>
        <v>106532.64000000013</v>
      </c>
    </row>
    <row r="7" spans="1:34" x14ac:dyDescent="0.25">
      <c r="A7" s="248" t="s">
        <v>267</v>
      </c>
      <c r="B7" s="248" t="s">
        <v>0</v>
      </c>
      <c r="C7" s="257">
        <v>7233</v>
      </c>
      <c r="D7" s="257" t="s">
        <v>588</v>
      </c>
      <c r="E7" t="s">
        <v>2502</v>
      </c>
      <c r="F7" s="297">
        <v>1474472.78</v>
      </c>
      <c r="G7" s="297">
        <v>81378.55</v>
      </c>
      <c r="H7" s="297">
        <v>37113.120000000003</v>
      </c>
      <c r="I7">
        <v>3</v>
      </c>
      <c r="J7">
        <v>339028.06</v>
      </c>
      <c r="M7" s="297">
        <v>0</v>
      </c>
      <c r="O7">
        <v>-301857.08</v>
      </c>
      <c r="P7">
        <v>462007.2</v>
      </c>
      <c r="Q7">
        <v>1481598.18</v>
      </c>
      <c r="R7" s="297">
        <v>1746677.43</v>
      </c>
      <c r="S7" s="297">
        <v>1431940</v>
      </c>
      <c r="T7" s="297">
        <v>1126.78</v>
      </c>
      <c r="U7" s="297">
        <v>2045340</v>
      </c>
      <c r="W7">
        <v>2567782</v>
      </c>
      <c r="X7">
        <v>41430</v>
      </c>
      <c r="Z7">
        <v>1857678.82</v>
      </c>
      <c r="AA7">
        <v>24646.18</v>
      </c>
      <c r="AC7" s="242">
        <f t="shared" si="1"/>
        <v>1592964.4500000002</v>
      </c>
      <c r="AD7" s="249">
        <f t="shared" si="2"/>
        <v>0</v>
      </c>
      <c r="AE7" s="262">
        <f t="shared" si="3"/>
        <v>1592964.4500000002</v>
      </c>
      <c r="AF7" s="263">
        <f t="shared" si="4"/>
        <v>5225084.209999999</v>
      </c>
      <c r="AG7" s="263">
        <f t="shared" si="5"/>
        <v>4491537</v>
      </c>
      <c r="AH7" s="244">
        <f t="shared" si="6"/>
        <v>733547.20999999903</v>
      </c>
    </row>
    <row r="8" spans="1:34" x14ac:dyDescent="0.25">
      <c r="A8" s="248" t="s">
        <v>267</v>
      </c>
      <c r="B8" s="248" t="s">
        <v>0</v>
      </c>
      <c r="C8" s="257">
        <v>5081</v>
      </c>
      <c r="D8" s="257" t="s">
        <v>589</v>
      </c>
      <c r="E8" t="s">
        <v>2503</v>
      </c>
      <c r="F8" s="297">
        <v>894898.96</v>
      </c>
      <c r="G8" s="297">
        <v>49290.75</v>
      </c>
      <c r="H8" s="297">
        <v>129299.82</v>
      </c>
      <c r="I8">
        <v>3</v>
      </c>
      <c r="J8">
        <v>904212.56</v>
      </c>
      <c r="M8" s="297">
        <v>0</v>
      </c>
      <c r="O8">
        <v>-1615883.46</v>
      </c>
      <c r="P8">
        <v>211072.74</v>
      </c>
      <c r="Q8">
        <v>3577514.61</v>
      </c>
      <c r="R8" s="297">
        <v>1587239.07</v>
      </c>
      <c r="S8" s="297">
        <v>179391</v>
      </c>
      <c r="T8" s="297">
        <v>1299.98</v>
      </c>
      <c r="U8" s="297">
        <v>1091800</v>
      </c>
      <c r="W8">
        <v>1670678</v>
      </c>
      <c r="X8">
        <v>9360</v>
      </c>
      <c r="Z8">
        <v>959633.45</v>
      </c>
      <c r="AA8">
        <v>46907.4</v>
      </c>
      <c r="AC8" s="242">
        <f t="shared" si="1"/>
        <v>1073489.53</v>
      </c>
      <c r="AD8" s="249">
        <f t="shared" si="2"/>
        <v>0</v>
      </c>
      <c r="AE8" s="262">
        <f t="shared" si="3"/>
        <v>1073489.53</v>
      </c>
      <c r="AF8" s="263">
        <f t="shared" si="4"/>
        <v>2859730.05</v>
      </c>
      <c r="AG8" s="263">
        <f t="shared" si="5"/>
        <v>2686578.85</v>
      </c>
      <c r="AH8" s="244">
        <f t="shared" si="6"/>
        <v>173151.19999999972</v>
      </c>
    </row>
    <row r="9" spans="1:34" x14ac:dyDescent="0.25">
      <c r="A9" s="248" t="s">
        <v>267</v>
      </c>
      <c r="B9" s="248" t="s">
        <v>0</v>
      </c>
      <c r="C9" s="257">
        <v>1868</v>
      </c>
      <c r="D9" s="257" t="s">
        <v>590</v>
      </c>
      <c r="E9" t="s">
        <v>2504</v>
      </c>
      <c r="F9" s="297">
        <v>686041.99</v>
      </c>
      <c r="G9" s="297">
        <v>82844.59</v>
      </c>
      <c r="H9" s="297">
        <v>28285.39</v>
      </c>
      <c r="I9">
        <v>101457.11</v>
      </c>
      <c r="J9">
        <v>218655.21</v>
      </c>
      <c r="O9">
        <v>859141.36</v>
      </c>
      <c r="P9">
        <v>91594.76</v>
      </c>
      <c r="Q9">
        <v>80851.62</v>
      </c>
      <c r="R9" s="297">
        <v>665885.80000000005</v>
      </c>
      <c r="S9" s="297">
        <v>86600</v>
      </c>
      <c r="T9" s="297">
        <v>545.49</v>
      </c>
      <c r="U9" s="297">
        <v>432100</v>
      </c>
      <c r="V9" s="297">
        <v>79200</v>
      </c>
      <c r="W9">
        <v>578378</v>
      </c>
      <c r="Z9">
        <v>368935.74</v>
      </c>
      <c r="AA9">
        <v>105746</v>
      </c>
      <c r="AC9" s="242">
        <f t="shared" si="1"/>
        <v>797171.97</v>
      </c>
      <c r="AD9" s="249">
        <f t="shared" si="2"/>
        <v>0</v>
      </c>
      <c r="AE9" s="262">
        <f t="shared" si="3"/>
        <v>797171.97</v>
      </c>
      <c r="AF9" s="263">
        <f t="shared" si="4"/>
        <v>1264331.29</v>
      </c>
      <c r="AG9" s="263">
        <f t="shared" si="5"/>
        <v>1053059.74</v>
      </c>
      <c r="AH9" s="244">
        <f t="shared" si="6"/>
        <v>211271.55000000005</v>
      </c>
    </row>
    <row r="10" spans="1:34" x14ac:dyDescent="0.25">
      <c r="A10" s="248" t="s">
        <v>267</v>
      </c>
      <c r="B10" s="248" t="s">
        <v>0</v>
      </c>
      <c r="C10" s="257">
        <v>7126</v>
      </c>
      <c r="D10" s="257" t="s">
        <v>591</v>
      </c>
      <c r="E10" t="s">
        <v>2505</v>
      </c>
      <c r="F10" s="297">
        <v>1519363.15</v>
      </c>
      <c r="G10" s="297">
        <v>24485.599999999999</v>
      </c>
      <c r="H10" s="297">
        <v>290711.03999999998</v>
      </c>
      <c r="I10">
        <v>927207.64</v>
      </c>
      <c r="J10">
        <v>1037442.1</v>
      </c>
      <c r="M10" s="297">
        <v>0</v>
      </c>
      <c r="O10">
        <v>924779.47</v>
      </c>
      <c r="P10">
        <v>260352.19</v>
      </c>
      <c r="Q10">
        <v>2359303.7200000002</v>
      </c>
      <c r="R10" s="297">
        <v>1394663.88</v>
      </c>
      <c r="S10" s="297">
        <v>418300</v>
      </c>
      <c r="T10" s="297">
        <v>1034.54</v>
      </c>
      <c r="U10" s="297">
        <v>1775200</v>
      </c>
      <c r="V10" s="297">
        <v>304000</v>
      </c>
      <c r="W10">
        <v>2166182</v>
      </c>
      <c r="X10">
        <v>18106.560000000001</v>
      </c>
      <c r="Y10">
        <v>35340</v>
      </c>
      <c r="Z10">
        <v>891785.31</v>
      </c>
      <c r="AA10">
        <v>307460.40000000002</v>
      </c>
      <c r="AC10" s="242">
        <f t="shared" si="1"/>
        <v>1834559.79</v>
      </c>
      <c r="AD10" s="249">
        <f t="shared" si="2"/>
        <v>0</v>
      </c>
      <c r="AE10" s="262">
        <f t="shared" si="3"/>
        <v>1834559.79</v>
      </c>
      <c r="AF10" s="263">
        <f t="shared" si="4"/>
        <v>3893198.42</v>
      </c>
      <c r="AG10" s="263">
        <f t="shared" si="5"/>
        <v>3418874.27</v>
      </c>
      <c r="AH10" s="244">
        <f t="shared" si="6"/>
        <v>474324.14999999991</v>
      </c>
    </row>
    <row r="11" spans="1:34" x14ac:dyDescent="0.25">
      <c r="A11" s="248" t="s">
        <v>267</v>
      </c>
      <c r="B11" s="248" t="s">
        <v>0</v>
      </c>
      <c r="C11" s="257">
        <v>2671</v>
      </c>
      <c r="D11" s="257" t="s">
        <v>592</v>
      </c>
      <c r="E11" t="s">
        <v>2506</v>
      </c>
      <c r="F11" s="297">
        <v>708723.06</v>
      </c>
      <c r="G11" s="297">
        <v>85500.2</v>
      </c>
      <c r="H11" s="297">
        <v>108441.77</v>
      </c>
      <c r="I11">
        <v>697233.9</v>
      </c>
      <c r="J11">
        <v>177718.57</v>
      </c>
      <c r="M11" s="297">
        <v>0</v>
      </c>
      <c r="O11">
        <v>-706462.6</v>
      </c>
      <c r="P11">
        <v>155895.45000000001</v>
      </c>
      <c r="Q11">
        <v>2243800.1</v>
      </c>
      <c r="R11" s="297">
        <v>771960.02</v>
      </c>
      <c r="S11" s="297">
        <v>366790</v>
      </c>
      <c r="T11" s="297">
        <v>711.34</v>
      </c>
      <c r="U11" s="297">
        <v>1088500</v>
      </c>
      <c r="W11">
        <v>1350908</v>
      </c>
      <c r="Z11">
        <v>537945.11</v>
      </c>
      <c r="AA11">
        <v>45473.7</v>
      </c>
      <c r="AC11" s="242">
        <f t="shared" si="1"/>
        <v>902665.03</v>
      </c>
      <c r="AD11" s="249">
        <f t="shared" si="2"/>
        <v>0</v>
      </c>
      <c r="AE11" s="262">
        <f t="shared" si="3"/>
        <v>902665.03</v>
      </c>
      <c r="AF11" s="263">
        <f t="shared" si="4"/>
        <v>2227961.3600000003</v>
      </c>
      <c r="AG11" s="263">
        <f t="shared" si="5"/>
        <v>1934326.8099999998</v>
      </c>
      <c r="AH11" s="244">
        <f t="shared" si="6"/>
        <v>293634.55000000051</v>
      </c>
    </row>
    <row r="12" spans="1:34" ht="13.5" customHeight="1" x14ac:dyDescent="0.25">
      <c r="A12" s="248" t="s">
        <v>267</v>
      </c>
      <c r="B12" s="248" t="s">
        <v>0</v>
      </c>
      <c r="C12" s="257">
        <v>4454</v>
      </c>
      <c r="D12" s="257" t="s">
        <v>593</v>
      </c>
      <c r="E12" t="s">
        <v>2507</v>
      </c>
      <c r="F12" s="297">
        <v>1434953.76</v>
      </c>
      <c r="G12" s="297">
        <v>13749.3</v>
      </c>
      <c r="H12" s="297">
        <v>266271.88</v>
      </c>
      <c r="I12">
        <v>3</v>
      </c>
      <c r="J12">
        <v>228816.34</v>
      </c>
      <c r="M12" s="297">
        <v>0</v>
      </c>
      <c r="O12">
        <v>-1196332.52</v>
      </c>
      <c r="P12">
        <v>229747.12</v>
      </c>
      <c r="Q12">
        <v>2541297.98</v>
      </c>
      <c r="R12" s="297">
        <v>1169284.1000000001</v>
      </c>
      <c r="S12" s="297">
        <v>823800</v>
      </c>
      <c r="T12" s="297">
        <v>1202.04</v>
      </c>
      <c r="U12" s="297">
        <v>1351100</v>
      </c>
      <c r="W12">
        <v>1647786</v>
      </c>
      <c r="X12">
        <v>35464</v>
      </c>
      <c r="Z12">
        <v>1074673.8400000001</v>
      </c>
      <c r="AA12">
        <v>18055.599999999999</v>
      </c>
      <c r="AC12" s="242">
        <f t="shared" si="1"/>
        <v>1714974.94</v>
      </c>
      <c r="AD12" s="249">
        <f t="shared" si="2"/>
        <v>0</v>
      </c>
      <c r="AE12" s="262">
        <f t="shared" si="3"/>
        <v>1714974.94</v>
      </c>
      <c r="AF12" s="263">
        <f t="shared" si="4"/>
        <v>3345386.14</v>
      </c>
      <c r="AG12" s="263">
        <f t="shared" si="5"/>
        <v>2775979.44</v>
      </c>
      <c r="AH12" s="244">
        <f t="shared" si="6"/>
        <v>569406.70000000019</v>
      </c>
    </row>
    <row r="13" spans="1:34" x14ac:dyDescent="0.25">
      <c r="A13" s="248" t="s">
        <v>267</v>
      </c>
      <c r="B13" s="248" t="s">
        <v>0</v>
      </c>
      <c r="C13" s="257">
        <v>3077</v>
      </c>
      <c r="D13" s="257" t="s">
        <v>594</v>
      </c>
      <c r="E13" t="s">
        <v>2508</v>
      </c>
      <c r="F13" s="297">
        <v>593314.38</v>
      </c>
      <c r="G13" s="297">
        <v>14800.13</v>
      </c>
      <c r="H13" s="297">
        <v>39950.01</v>
      </c>
      <c r="I13">
        <v>1707509.52</v>
      </c>
      <c r="J13">
        <v>215839.49</v>
      </c>
      <c r="O13">
        <v>-155032.76</v>
      </c>
      <c r="P13">
        <v>63682.58</v>
      </c>
      <c r="Q13">
        <v>2357450.56</v>
      </c>
      <c r="R13" s="297">
        <v>863427.27</v>
      </c>
      <c r="T13" s="297">
        <v>360.56</v>
      </c>
      <c r="U13" s="297">
        <v>420700</v>
      </c>
      <c r="V13" s="297">
        <v>1850</v>
      </c>
      <c r="W13">
        <v>583753</v>
      </c>
      <c r="X13">
        <v>18585</v>
      </c>
      <c r="Z13">
        <v>237965.58</v>
      </c>
      <c r="AA13">
        <v>79271.100000000006</v>
      </c>
      <c r="AC13" s="242">
        <f t="shared" si="1"/>
        <v>648064.52</v>
      </c>
      <c r="AD13" s="249">
        <f t="shared" si="2"/>
        <v>0</v>
      </c>
      <c r="AE13" s="262">
        <f t="shared" si="3"/>
        <v>648064.52</v>
      </c>
      <c r="AF13" s="263">
        <f t="shared" si="4"/>
        <v>1286337.83</v>
      </c>
      <c r="AG13" s="263">
        <f t="shared" si="5"/>
        <v>919574.67999999993</v>
      </c>
      <c r="AH13" s="244">
        <f t="shared" si="6"/>
        <v>366763.15000000014</v>
      </c>
    </row>
    <row r="14" spans="1:34" x14ac:dyDescent="0.25">
      <c r="A14" s="248" t="s">
        <v>267</v>
      </c>
      <c r="B14" s="248" t="s">
        <v>0</v>
      </c>
      <c r="C14" s="257">
        <v>2778</v>
      </c>
      <c r="D14" s="257" t="s">
        <v>595</v>
      </c>
      <c r="E14" t="s">
        <v>2509</v>
      </c>
      <c r="F14" s="297">
        <v>747651.71</v>
      </c>
      <c r="G14" s="297">
        <v>34073.14</v>
      </c>
      <c r="H14" s="297">
        <v>111450.37</v>
      </c>
      <c r="I14">
        <v>637047.36</v>
      </c>
      <c r="J14">
        <v>298665.23</v>
      </c>
      <c r="O14">
        <v>-1807595.1</v>
      </c>
      <c r="P14">
        <v>99674.36</v>
      </c>
      <c r="Q14">
        <v>3416597.09</v>
      </c>
      <c r="R14" s="297">
        <v>930988.14</v>
      </c>
      <c r="T14" s="297">
        <v>535.12</v>
      </c>
      <c r="U14" s="297">
        <v>1057500</v>
      </c>
      <c r="W14">
        <v>1318070</v>
      </c>
      <c r="Z14">
        <v>137837.37</v>
      </c>
      <c r="AA14">
        <v>249047.49</v>
      </c>
      <c r="AC14" s="242">
        <f t="shared" si="1"/>
        <v>893175.22</v>
      </c>
      <c r="AD14" s="249">
        <f t="shared" si="2"/>
        <v>0</v>
      </c>
      <c r="AE14" s="262">
        <f t="shared" si="3"/>
        <v>893175.22</v>
      </c>
      <c r="AF14" s="263">
        <f t="shared" si="4"/>
        <v>1989023.26</v>
      </c>
      <c r="AG14" s="263">
        <f t="shared" si="5"/>
        <v>1704954.86</v>
      </c>
      <c r="AH14" s="244">
        <f t="shared" si="6"/>
        <v>284068.39999999991</v>
      </c>
    </row>
    <row r="15" spans="1:34" x14ac:dyDescent="0.25">
      <c r="A15" s="248" t="s">
        <v>267</v>
      </c>
      <c r="B15" s="248" t="s">
        <v>0</v>
      </c>
      <c r="C15" s="257">
        <v>4143</v>
      </c>
      <c r="D15" s="257" t="s">
        <v>596</v>
      </c>
      <c r="E15" t="s">
        <v>2510</v>
      </c>
      <c r="F15" s="297">
        <v>1294327.8500000001</v>
      </c>
      <c r="G15" s="297">
        <v>300219.61</v>
      </c>
      <c r="H15" s="297">
        <v>30695.599999999999</v>
      </c>
      <c r="I15">
        <v>1984126.03</v>
      </c>
      <c r="J15">
        <v>330094.36</v>
      </c>
      <c r="M15" s="297">
        <v>0</v>
      </c>
      <c r="O15">
        <v>306020.83</v>
      </c>
      <c r="P15">
        <v>262790.26</v>
      </c>
      <c r="Q15">
        <v>3110817.16</v>
      </c>
      <c r="R15" s="297">
        <v>1545086.51</v>
      </c>
      <c r="S15" s="297">
        <v>422010</v>
      </c>
      <c r="T15" s="297">
        <v>1305.26</v>
      </c>
      <c r="U15" s="297">
        <v>1207600</v>
      </c>
      <c r="V15" s="297">
        <v>0</v>
      </c>
      <c r="W15">
        <v>1560702</v>
      </c>
      <c r="X15">
        <v>2200</v>
      </c>
      <c r="Y15">
        <v>3776</v>
      </c>
      <c r="Z15">
        <v>1020406.83</v>
      </c>
      <c r="AA15">
        <v>130860.2</v>
      </c>
      <c r="AC15" s="242">
        <f t="shared" si="1"/>
        <v>1625243.06</v>
      </c>
      <c r="AD15" s="249">
        <f t="shared" si="2"/>
        <v>0</v>
      </c>
      <c r="AE15" s="262">
        <f t="shared" si="3"/>
        <v>1625243.06</v>
      </c>
      <c r="AF15" s="263">
        <f t="shared" si="4"/>
        <v>3176001.77</v>
      </c>
      <c r="AG15" s="263">
        <f t="shared" si="5"/>
        <v>2717945.0300000003</v>
      </c>
      <c r="AH15" s="244">
        <f t="shared" si="6"/>
        <v>458056.73999999976</v>
      </c>
    </row>
    <row r="16" spans="1:34" x14ac:dyDescent="0.25">
      <c r="A16" s="248" t="s">
        <v>267</v>
      </c>
      <c r="B16" s="248" t="s">
        <v>0</v>
      </c>
      <c r="C16" s="257">
        <v>5018</v>
      </c>
      <c r="D16" s="257" t="s">
        <v>597</v>
      </c>
      <c r="E16" t="s">
        <v>2511</v>
      </c>
      <c r="F16" s="297">
        <v>1387433.52</v>
      </c>
      <c r="G16" s="297">
        <v>29519.77</v>
      </c>
      <c r="H16" s="297">
        <v>70000.41</v>
      </c>
      <c r="I16">
        <v>1344984.3</v>
      </c>
      <c r="J16">
        <v>570596.82999999996</v>
      </c>
      <c r="M16" s="297">
        <v>0</v>
      </c>
      <c r="O16">
        <v>-1465393.28</v>
      </c>
      <c r="P16">
        <v>158506.38</v>
      </c>
      <c r="Q16">
        <v>4381554.71</v>
      </c>
      <c r="R16" s="297">
        <v>1792807.69</v>
      </c>
      <c r="S16" s="297">
        <v>159000</v>
      </c>
      <c r="T16" s="297">
        <v>961.95</v>
      </c>
      <c r="U16" s="297">
        <v>1549440</v>
      </c>
      <c r="W16">
        <v>1815302</v>
      </c>
      <c r="X16">
        <v>22032</v>
      </c>
      <c r="Z16">
        <v>887951.3</v>
      </c>
      <c r="AA16">
        <v>179677.32</v>
      </c>
      <c r="AC16" s="242">
        <f t="shared" si="1"/>
        <v>1486953.7</v>
      </c>
      <c r="AD16" s="249">
        <f t="shared" si="2"/>
        <v>0</v>
      </c>
      <c r="AE16" s="262">
        <f t="shared" si="3"/>
        <v>1486953.7</v>
      </c>
      <c r="AF16" s="263">
        <f t="shared" si="4"/>
        <v>3502209.6399999997</v>
      </c>
      <c r="AG16" s="263">
        <f t="shared" si="5"/>
        <v>2904962.6199999996</v>
      </c>
      <c r="AH16" s="244">
        <f t="shared" si="6"/>
        <v>597247.02</v>
      </c>
    </row>
    <row r="17" spans="1:34" x14ac:dyDescent="0.25">
      <c r="A17" s="248" t="s">
        <v>267</v>
      </c>
      <c r="B17" s="248" t="s">
        <v>0</v>
      </c>
      <c r="C17" s="257">
        <v>3532</v>
      </c>
      <c r="D17" s="257" t="s">
        <v>598</v>
      </c>
      <c r="E17" t="s">
        <v>2512</v>
      </c>
      <c r="F17" s="297">
        <v>1423353.07</v>
      </c>
      <c r="G17" s="297">
        <v>23292.799999999999</v>
      </c>
      <c r="H17" s="297">
        <v>80299.179999999993</v>
      </c>
      <c r="I17">
        <v>6</v>
      </c>
      <c r="J17">
        <v>190361.69</v>
      </c>
      <c r="M17" s="297">
        <v>0</v>
      </c>
      <c r="O17">
        <v>-1252991.06</v>
      </c>
      <c r="P17">
        <v>97481.69</v>
      </c>
      <c r="Q17">
        <v>2824820.87</v>
      </c>
      <c r="R17" s="297">
        <v>1057570.1100000001</v>
      </c>
      <c r="S17" s="297">
        <v>408000</v>
      </c>
      <c r="T17" s="297">
        <v>1330.29</v>
      </c>
      <c r="U17" s="297">
        <v>1377300</v>
      </c>
      <c r="W17">
        <v>1800740</v>
      </c>
      <c r="X17">
        <v>5080</v>
      </c>
      <c r="Y17">
        <v>920</v>
      </c>
      <c r="Z17">
        <v>707477.61</v>
      </c>
      <c r="AA17">
        <v>53831.55</v>
      </c>
      <c r="AC17" s="242">
        <f t="shared" si="1"/>
        <v>1526945.05</v>
      </c>
      <c r="AD17" s="249">
        <f t="shared" si="2"/>
        <v>0</v>
      </c>
      <c r="AE17" s="262">
        <f t="shared" si="3"/>
        <v>1526945.05</v>
      </c>
      <c r="AF17" s="263">
        <f t="shared" si="4"/>
        <v>2844200.4000000004</v>
      </c>
      <c r="AG17" s="263">
        <f t="shared" si="5"/>
        <v>2568049.1599999997</v>
      </c>
      <c r="AH17" s="244">
        <f t="shared" si="6"/>
        <v>276151.24000000069</v>
      </c>
    </row>
    <row r="18" spans="1:34" x14ac:dyDescent="0.25">
      <c r="A18" s="248" t="s">
        <v>267</v>
      </c>
      <c r="B18" s="248" t="s">
        <v>0</v>
      </c>
      <c r="C18" s="257">
        <v>5707</v>
      </c>
      <c r="D18" s="257" t="s">
        <v>599</v>
      </c>
      <c r="E18" t="s">
        <v>2513</v>
      </c>
      <c r="F18" s="297">
        <v>1029374.21</v>
      </c>
      <c r="G18" s="297">
        <v>13405.43</v>
      </c>
      <c r="H18" s="297">
        <v>52100.9</v>
      </c>
      <c r="I18">
        <v>12310.94</v>
      </c>
      <c r="J18">
        <v>391005.85</v>
      </c>
      <c r="M18" s="297">
        <v>0</v>
      </c>
      <c r="O18">
        <v>-886470.27</v>
      </c>
      <c r="P18">
        <v>258716.19</v>
      </c>
      <c r="Q18">
        <v>2287611.84</v>
      </c>
      <c r="R18" s="297">
        <v>1651316.91</v>
      </c>
      <c r="S18" s="297">
        <v>-110000</v>
      </c>
      <c r="T18" s="297">
        <v>1186.58</v>
      </c>
      <c r="U18" s="297">
        <v>1141700</v>
      </c>
      <c r="W18">
        <v>1778419.75</v>
      </c>
      <c r="X18">
        <v>5170</v>
      </c>
      <c r="Z18">
        <v>796012.37</v>
      </c>
      <c r="AA18">
        <v>20061.8</v>
      </c>
      <c r="AC18" s="242">
        <f t="shared" si="1"/>
        <v>1094880.54</v>
      </c>
      <c r="AD18" s="249">
        <f t="shared" si="2"/>
        <v>0</v>
      </c>
      <c r="AE18" s="262">
        <f t="shared" si="3"/>
        <v>1094880.54</v>
      </c>
      <c r="AF18" s="263">
        <f t="shared" si="4"/>
        <v>2684203.4900000002</v>
      </c>
      <c r="AG18" s="263">
        <f t="shared" si="5"/>
        <v>2599663.92</v>
      </c>
      <c r="AH18" s="244">
        <f t="shared" si="6"/>
        <v>84539.570000000298</v>
      </c>
    </row>
    <row r="19" spans="1:34" x14ac:dyDescent="0.25">
      <c r="A19" s="248" t="s">
        <v>267</v>
      </c>
      <c r="B19" s="248" t="s">
        <v>0</v>
      </c>
      <c r="C19" s="257">
        <v>3845</v>
      </c>
      <c r="D19" s="257" t="s">
        <v>600</v>
      </c>
      <c r="E19" t="s">
        <v>2514</v>
      </c>
      <c r="F19" s="297">
        <v>960285.51</v>
      </c>
      <c r="G19" s="297">
        <v>41461.199999999997</v>
      </c>
      <c r="H19" s="297">
        <v>72071.58</v>
      </c>
      <c r="I19">
        <v>10004</v>
      </c>
      <c r="J19">
        <v>117136.45</v>
      </c>
      <c r="M19" s="297">
        <v>0</v>
      </c>
      <c r="O19">
        <v>-1704007.85</v>
      </c>
      <c r="P19">
        <v>1033.52</v>
      </c>
      <c r="Q19">
        <v>2658489.6</v>
      </c>
      <c r="R19" s="297">
        <v>1171514.49</v>
      </c>
      <c r="T19" s="297">
        <v>954.55</v>
      </c>
      <c r="U19" s="297">
        <v>2197100</v>
      </c>
      <c r="V19" s="297">
        <v>65000</v>
      </c>
      <c r="W19">
        <v>2403620</v>
      </c>
      <c r="X19">
        <v>6845</v>
      </c>
      <c r="Z19">
        <v>575456.56999999995</v>
      </c>
      <c r="AA19">
        <v>9904</v>
      </c>
      <c r="AC19" s="242">
        <f t="shared" si="1"/>
        <v>1073818.29</v>
      </c>
      <c r="AD19" s="249">
        <f t="shared" si="2"/>
        <v>0</v>
      </c>
      <c r="AE19" s="262">
        <f t="shared" si="3"/>
        <v>1073818.29</v>
      </c>
      <c r="AF19" s="263">
        <f t="shared" si="4"/>
        <v>3434569.04</v>
      </c>
      <c r="AG19" s="263">
        <f t="shared" si="5"/>
        <v>2995825.57</v>
      </c>
      <c r="AH19" s="244">
        <f t="shared" si="6"/>
        <v>438743.4700000002</v>
      </c>
    </row>
    <row r="20" spans="1:34" x14ac:dyDescent="0.25">
      <c r="A20" s="248" t="s">
        <v>267</v>
      </c>
      <c r="B20" s="248" t="s">
        <v>0</v>
      </c>
      <c r="C20" s="257">
        <v>2875</v>
      </c>
      <c r="D20" s="257" t="s">
        <v>601</v>
      </c>
      <c r="E20" t="s">
        <v>2515</v>
      </c>
      <c r="F20" s="297">
        <v>1064633.96</v>
      </c>
      <c r="G20" s="297">
        <v>31737.25</v>
      </c>
      <c r="H20" s="297">
        <v>64348.01</v>
      </c>
      <c r="I20">
        <v>3887100.68</v>
      </c>
      <c r="J20">
        <v>190228.43</v>
      </c>
      <c r="M20" s="297">
        <v>0</v>
      </c>
      <c r="O20">
        <v>4501432.5199999996</v>
      </c>
      <c r="P20">
        <v>185762.05</v>
      </c>
      <c r="Q20">
        <v>712043.8</v>
      </c>
      <c r="R20" s="297">
        <v>802243.21</v>
      </c>
      <c r="U20" s="297">
        <v>1234900</v>
      </c>
      <c r="W20">
        <v>1518319.4</v>
      </c>
      <c r="X20">
        <v>2960</v>
      </c>
      <c r="Z20">
        <v>343122.75</v>
      </c>
      <c r="AA20">
        <v>146741.1</v>
      </c>
      <c r="AC20" s="242">
        <f t="shared" si="1"/>
        <v>1160719.22</v>
      </c>
      <c r="AD20" s="249">
        <f t="shared" si="2"/>
        <v>0</v>
      </c>
      <c r="AE20" s="262">
        <f t="shared" si="3"/>
        <v>1160719.22</v>
      </c>
      <c r="AF20" s="263">
        <f t="shared" si="4"/>
        <v>2037143.21</v>
      </c>
      <c r="AG20" s="263">
        <f t="shared" si="5"/>
        <v>2011143.25</v>
      </c>
      <c r="AH20" s="244">
        <f t="shared" si="6"/>
        <v>25999.959999999963</v>
      </c>
    </row>
    <row r="21" spans="1:34" x14ac:dyDescent="0.25">
      <c r="A21" s="248" t="s">
        <v>267</v>
      </c>
      <c r="B21" s="248" t="s">
        <v>0</v>
      </c>
      <c r="C21" s="257">
        <v>3123</v>
      </c>
      <c r="D21" s="257" t="s">
        <v>602</v>
      </c>
      <c r="E21" t="s">
        <v>2516</v>
      </c>
      <c r="F21" s="297">
        <v>742310.95</v>
      </c>
      <c r="G21" s="297">
        <v>20236.400000000001</v>
      </c>
      <c r="H21" s="297">
        <v>42004.28</v>
      </c>
      <c r="I21">
        <v>144242.38</v>
      </c>
      <c r="J21">
        <v>340276.26</v>
      </c>
      <c r="M21" s="297">
        <v>0</v>
      </c>
      <c r="O21">
        <v>-3086676.26</v>
      </c>
      <c r="P21">
        <v>135346.35</v>
      </c>
      <c r="Q21">
        <v>4272663.5999999996</v>
      </c>
      <c r="R21" s="297">
        <v>865731.12</v>
      </c>
      <c r="S21" s="297">
        <v>100000</v>
      </c>
      <c r="T21" s="297">
        <v>607.13</v>
      </c>
      <c r="U21" s="297">
        <v>1165360</v>
      </c>
      <c r="W21">
        <v>1361438</v>
      </c>
      <c r="Y21">
        <v>26820</v>
      </c>
      <c r="Z21">
        <v>447801.77</v>
      </c>
      <c r="AA21">
        <v>150839.5</v>
      </c>
      <c r="AC21" s="242">
        <f t="shared" si="1"/>
        <v>804551.63</v>
      </c>
      <c r="AD21" s="249">
        <f t="shared" si="2"/>
        <v>0</v>
      </c>
      <c r="AE21" s="262">
        <f t="shared" si="3"/>
        <v>804551.63</v>
      </c>
      <c r="AF21" s="263">
        <f t="shared" si="4"/>
        <v>2131698.25</v>
      </c>
      <c r="AG21" s="263">
        <f t="shared" si="5"/>
        <v>1986899.27</v>
      </c>
      <c r="AH21" s="244">
        <f t="shared" si="6"/>
        <v>144798.97999999998</v>
      </c>
    </row>
    <row r="22" spans="1:34" x14ac:dyDescent="0.25">
      <c r="A22" s="248" t="s">
        <v>267</v>
      </c>
      <c r="B22" s="248" t="s">
        <v>0</v>
      </c>
      <c r="C22" s="257">
        <v>3601</v>
      </c>
      <c r="D22" s="257" t="s">
        <v>603</v>
      </c>
      <c r="E22" t="s">
        <v>2517</v>
      </c>
      <c r="F22" s="297">
        <v>1002737.82</v>
      </c>
      <c r="G22" s="297">
        <v>1034</v>
      </c>
      <c r="H22" s="297">
        <v>35824.53</v>
      </c>
      <c r="I22">
        <v>936970.02</v>
      </c>
      <c r="J22">
        <v>390030.14</v>
      </c>
      <c r="M22" s="297">
        <v>0</v>
      </c>
      <c r="O22">
        <v>284081.45</v>
      </c>
      <c r="P22">
        <v>114076.75</v>
      </c>
      <c r="Q22">
        <v>2054348.01</v>
      </c>
      <c r="R22" s="297">
        <v>1071909.3700000001</v>
      </c>
      <c r="T22" s="297">
        <v>1028.9000000000001</v>
      </c>
      <c r="U22" s="297">
        <v>1187500</v>
      </c>
      <c r="W22">
        <v>1371249.5</v>
      </c>
      <c r="X22">
        <v>2960</v>
      </c>
      <c r="Y22">
        <v>3100</v>
      </c>
      <c r="Z22">
        <v>488987.07</v>
      </c>
      <c r="AA22">
        <v>153511.4</v>
      </c>
      <c r="AC22" s="242">
        <f t="shared" si="1"/>
        <v>1039596.35</v>
      </c>
      <c r="AD22" s="249">
        <f t="shared" si="2"/>
        <v>0</v>
      </c>
      <c r="AE22" s="262">
        <f t="shared" si="3"/>
        <v>1039596.35</v>
      </c>
      <c r="AF22" s="263">
        <f t="shared" si="4"/>
        <v>2260438.27</v>
      </c>
      <c r="AG22" s="263">
        <f t="shared" si="5"/>
        <v>2019807.97</v>
      </c>
      <c r="AH22" s="244">
        <f t="shared" si="6"/>
        <v>240630.30000000005</v>
      </c>
    </row>
    <row r="23" spans="1:34" x14ac:dyDescent="0.25">
      <c r="A23" s="248" t="s">
        <v>267</v>
      </c>
      <c r="B23" s="248" t="s">
        <v>0</v>
      </c>
      <c r="C23" s="257">
        <v>3870</v>
      </c>
      <c r="D23" s="257" t="s">
        <v>604</v>
      </c>
      <c r="E23" t="s">
        <v>2578</v>
      </c>
      <c r="F23" s="297">
        <v>2316615.62</v>
      </c>
      <c r="G23" s="297">
        <v>78227.149999999994</v>
      </c>
      <c r="H23" s="297">
        <v>4953.3599999999997</v>
      </c>
      <c r="I23">
        <v>4</v>
      </c>
      <c r="J23">
        <v>21959.85</v>
      </c>
      <c r="M23" s="297">
        <v>-4500</v>
      </c>
      <c r="O23">
        <v>-641799.1</v>
      </c>
      <c r="P23">
        <v>268905.13</v>
      </c>
      <c r="Q23">
        <v>2203520.5099999998</v>
      </c>
      <c r="R23" s="297">
        <v>1245061.6200000001</v>
      </c>
      <c r="S23" s="297">
        <v>348540</v>
      </c>
      <c r="T23" s="297">
        <v>2042.66</v>
      </c>
      <c r="U23" s="297">
        <v>833080</v>
      </c>
      <c r="V23" s="297">
        <v>121500</v>
      </c>
      <c r="W23">
        <v>1367351</v>
      </c>
      <c r="X23">
        <v>8680</v>
      </c>
      <c r="Z23">
        <v>331769.39</v>
      </c>
      <c r="AA23">
        <v>49376.1</v>
      </c>
      <c r="AC23" s="242">
        <f t="shared" si="1"/>
        <v>2399796.13</v>
      </c>
      <c r="AD23" s="249">
        <f t="shared" si="2"/>
        <v>-4500</v>
      </c>
      <c r="AE23" s="262">
        <f t="shared" si="3"/>
        <v>2404296.13</v>
      </c>
      <c r="AF23" s="263">
        <f t="shared" si="4"/>
        <v>2550224.2800000003</v>
      </c>
      <c r="AG23" s="263">
        <f t="shared" si="5"/>
        <v>1757176.4900000002</v>
      </c>
      <c r="AH23" s="244">
        <f t="shared" si="6"/>
        <v>793047.79</v>
      </c>
    </row>
    <row r="24" spans="1:34" x14ac:dyDescent="0.25">
      <c r="A24" s="248" t="s">
        <v>271</v>
      </c>
      <c r="B24" s="248" t="s">
        <v>1</v>
      </c>
      <c r="C24" s="257">
        <v>7346</v>
      </c>
      <c r="D24" s="257" t="s">
        <v>605</v>
      </c>
      <c r="E24" t="s">
        <v>2518</v>
      </c>
      <c r="F24" s="297">
        <v>1588406.26</v>
      </c>
      <c r="G24" s="297">
        <v>34279.4</v>
      </c>
      <c r="H24" s="297">
        <v>124242.81</v>
      </c>
      <c r="I24">
        <v>134575.88</v>
      </c>
      <c r="J24">
        <v>1062112.53</v>
      </c>
      <c r="M24" s="297">
        <v>0</v>
      </c>
      <c r="P24">
        <v>308198.49</v>
      </c>
      <c r="Q24">
        <v>2350727.5299999998</v>
      </c>
      <c r="R24" s="297">
        <v>1544223.56</v>
      </c>
      <c r="S24" s="297">
        <v>926920</v>
      </c>
      <c r="T24" s="297">
        <v>1780.3</v>
      </c>
      <c r="U24" s="297">
        <v>1776052</v>
      </c>
      <c r="V24" s="297">
        <v>285000</v>
      </c>
      <c r="W24">
        <v>2145760</v>
      </c>
      <c r="X24">
        <v>10530</v>
      </c>
      <c r="Y24">
        <v>6792</v>
      </c>
      <c r="Z24">
        <v>1291724.5</v>
      </c>
      <c r="AA24">
        <v>301538.7</v>
      </c>
      <c r="AB24">
        <v>106965</v>
      </c>
      <c r="AC24" s="242">
        <f t="shared" si="1"/>
        <v>1746928.47</v>
      </c>
      <c r="AD24" s="249">
        <f t="shared" si="2"/>
        <v>0</v>
      </c>
      <c r="AE24" s="262">
        <f t="shared" si="3"/>
        <v>1746928.47</v>
      </c>
      <c r="AF24" s="263">
        <f t="shared" si="4"/>
        <v>4533975.8599999994</v>
      </c>
      <c r="AG24" s="263">
        <f t="shared" si="5"/>
        <v>3863310.2</v>
      </c>
      <c r="AH24" s="244">
        <f t="shared" si="6"/>
        <v>670665.65999999922</v>
      </c>
    </row>
    <row r="25" spans="1:34" x14ac:dyDescent="0.25">
      <c r="A25" s="248" t="s">
        <v>271</v>
      </c>
      <c r="B25" s="248" t="s">
        <v>1</v>
      </c>
      <c r="C25" s="257">
        <v>4269</v>
      </c>
      <c r="D25" s="257" t="s">
        <v>606</v>
      </c>
      <c r="E25" t="s">
        <v>2519</v>
      </c>
      <c r="F25" s="297">
        <v>344776.15</v>
      </c>
      <c r="G25" s="297">
        <v>43171</v>
      </c>
      <c r="H25" s="297">
        <v>35460.9</v>
      </c>
      <c r="I25">
        <v>1016531.65</v>
      </c>
      <c r="J25">
        <v>384155.5</v>
      </c>
      <c r="M25" s="297">
        <v>0</v>
      </c>
      <c r="P25">
        <v>-1006954.57</v>
      </c>
      <c r="Q25">
        <v>3163898.35</v>
      </c>
      <c r="R25" s="297">
        <v>1065132.77</v>
      </c>
      <c r="S25" s="297">
        <v>359600</v>
      </c>
      <c r="T25" s="297">
        <v>298.52999999999997</v>
      </c>
      <c r="U25" s="297">
        <v>1353485</v>
      </c>
      <c r="V25" s="297">
        <v>6712</v>
      </c>
      <c r="W25">
        <v>1641142</v>
      </c>
      <c r="X25">
        <v>6223</v>
      </c>
      <c r="Z25">
        <v>1080896.68</v>
      </c>
      <c r="AA25">
        <v>163905.20000000001</v>
      </c>
      <c r="AB25">
        <v>4812</v>
      </c>
      <c r="AC25" s="242">
        <f t="shared" si="1"/>
        <v>423408.05000000005</v>
      </c>
      <c r="AD25" s="249">
        <f t="shared" si="2"/>
        <v>0</v>
      </c>
      <c r="AE25" s="262">
        <f t="shared" si="3"/>
        <v>423408.05000000005</v>
      </c>
      <c r="AF25" s="263">
        <f t="shared" si="4"/>
        <v>2785228.3</v>
      </c>
      <c r="AG25" s="263">
        <f t="shared" si="5"/>
        <v>2896978.88</v>
      </c>
      <c r="AH25" s="244">
        <f t="shared" si="6"/>
        <v>-111750.58000000007</v>
      </c>
    </row>
    <row r="26" spans="1:34" x14ac:dyDescent="0.25">
      <c r="A26" s="248" t="s">
        <v>271</v>
      </c>
      <c r="B26" s="248" t="s">
        <v>1</v>
      </c>
      <c r="C26" s="257">
        <v>7452</v>
      </c>
      <c r="D26" s="257" t="s">
        <v>607</v>
      </c>
      <c r="E26" t="s">
        <v>2520</v>
      </c>
      <c r="F26" s="297">
        <v>1031395.69</v>
      </c>
      <c r="G26" s="297">
        <v>65180.29</v>
      </c>
      <c r="H26" s="297">
        <v>52133.47</v>
      </c>
      <c r="I26">
        <v>1015763.41</v>
      </c>
      <c r="J26">
        <v>689997.27</v>
      </c>
      <c r="M26" s="297">
        <v>1610.5</v>
      </c>
      <c r="P26">
        <v>5210416.46</v>
      </c>
      <c r="Q26">
        <v>-2060186.09</v>
      </c>
      <c r="R26" s="297">
        <v>1455009.54</v>
      </c>
      <c r="S26" s="297">
        <v>288150</v>
      </c>
      <c r="T26" s="297">
        <v>1109.97</v>
      </c>
      <c r="U26" s="297">
        <v>2110545</v>
      </c>
      <c r="V26" s="297">
        <v>7771</v>
      </c>
      <c r="W26">
        <v>2379198</v>
      </c>
      <c r="X26">
        <v>7818</v>
      </c>
      <c r="Z26">
        <v>1082599.4099999999</v>
      </c>
      <c r="AA26">
        <v>317536.7</v>
      </c>
      <c r="AC26" s="242">
        <f t="shared" si="1"/>
        <v>1148709.45</v>
      </c>
      <c r="AD26" s="249">
        <f t="shared" si="2"/>
        <v>1610.5</v>
      </c>
      <c r="AE26" s="262">
        <f t="shared" si="3"/>
        <v>1147098.95</v>
      </c>
      <c r="AF26" s="263">
        <f t="shared" si="4"/>
        <v>3862585.51</v>
      </c>
      <c r="AG26" s="263">
        <f t="shared" si="5"/>
        <v>3787152.1100000003</v>
      </c>
      <c r="AH26" s="244">
        <f t="shared" si="6"/>
        <v>75433.399999999441</v>
      </c>
    </row>
    <row r="27" spans="1:34" x14ac:dyDescent="0.25">
      <c r="A27" s="248" t="s">
        <v>271</v>
      </c>
      <c r="B27" s="248" t="s">
        <v>1</v>
      </c>
      <c r="C27" s="257">
        <v>5116</v>
      </c>
      <c r="D27" s="257" t="s">
        <v>608</v>
      </c>
      <c r="E27" t="s">
        <v>2521</v>
      </c>
      <c r="F27" s="297">
        <v>763595.77</v>
      </c>
      <c r="G27" s="297">
        <v>29374.54</v>
      </c>
      <c r="H27" s="297">
        <v>103139.41</v>
      </c>
      <c r="I27">
        <v>387727.2</v>
      </c>
      <c r="J27">
        <v>387066.56</v>
      </c>
      <c r="M27" s="297">
        <v>0</v>
      </c>
      <c r="P27">
        <v>-1035944.96</v>
      </c>
      <c r="Q27">
        <v>2920599.11</v>
      </c>
      <c r="R27" s="297">
        <v>1331705.3500000001</v>
      </c>
      <c r="S27" s="297">
        <v>127910</v>
      </c>
      <c r="T27" s="297">
        <v>848.33</v>
      </c>
      <c r="U27" s="297">
        <v>2068439</v>
      </c>
      <c r="V27" s="297">
        <v>900</v>
      </c>
      <c r="W27">
        <v>2369373</v>
      </c>
      <c r="X27">
        <v>4858</v>
      </c>
      <c r="Z27">
        <v>1042682.95</v>
      </c>
      <c r="AA27">
        <v>183759.4</v>
      </c>
      <c r="AB27">
        <v>600</v>
      </c>
      <c r="AC27" s="242">
        <f t="shared" si="1"/>
        <v>896109.72000000009</v>
      </c>
      <c r="AD27" s="249">
        <f t="shared" si="2"/>
        <v>0</v>
      </c>
      <c r="AE27" s="262">
        <f t="shared" si="3"/>
        <v>896109.72000000009</v>
      </c>
      <c r="AF27" s="263">
        <f t="shared" si="4"/>
        <v>3529802.68</v>
      </c>
      <c r="AG27" s="263">
        <f t="shared" si="5"/>
        <v>3601273.35</v>
      </c>
      <c r="AH27" s="244">
        <f t="shared" si="6"/>
        <v>-71470.669999999925</v>
      </c>
    </row>
    <row r="28" spans="1:34" x14ac:dyDescent="0.25">
      <c r="A28" s="248" t="s">
        <v>271</v>
      </c>
      <c r="B28" s="248" t="s">
        <v>1</v>
      </c>
      <c r="C28" s="257">
        <v>3330</v>
      </c>
      <c r="D28" s="257" t="s">
        <v>609</v>
      </c>
      <c r="E28" t="s">
        <v>2522</v>
      </c>
      <c r="F28" s="297">
        <v>875510.19</v>
      </c>
      <c r="G28" s="297">
        <v>13293.68</v>
      </c>
      <c r="H28" s="297">
        <v>30726.98</v>
      </c>
      <c r="I28">
        <v>444809.34</v>
      </c>
      <c r="J28">
        <v>204393.34</v>
      </c>
      <c r="M28" s="297">
        <v>0</v>
      </c>
      <c r="P28">
        <v>86444.55</v>
      </c>
      <c r="Q28">
        <v>1187021.07</v>
      </c>
      <c r="R28" s="297">
        <v>1139297.18</v>
      </c>
      <c r="S28" s="297">
        <v>148530</v>
      </c>
      <c r="T28" s="297">
        <v>738.35</v>
      </c>
      <c r="U28" s="297">
        <v>2229395</v>
      </c>
      <c r="W28">
        <v>2485766</v>
      </c>
      <c r="X28">
        <v>7554</v>
      </c>
      <c r="Z28">
        <v>428137.52</v>
      </c>
      <c r="AA28">
        <v>119310.1</v>
      </c>
      <c r="AC28" s="242">
        <f t="shared" si="1"/>
        <v>919530.85</v>
      </c>
      <c r="AD28" s="249">
        <f t="shared" si="2"/>
        <v>0</v>
      </c>
      <c r="AE28" s="262">
        <f t="shared" si="3"/>
        <v>919530.85</v>
      </c>
      <c r="AF28" s="263">
        <f t="shared" si="4"/>
        <v>3517960.5300000003</v>
      </c>
      <c r="AG28" s="263">
        <f t="shared" si="5"/>
        <v>3040767.62</v>
      </c>
      <c r="AH28" s="244">
        <f t="shared" si="6"/>
        <v>477192.91000000015</v>
      </c>
    </row>
    <row r="29" spans="1:34" x14ac:dyDescent="0.25">
      <c r="A29" s="248" t="s">
        <v>271</v>
      </c>
      <c r="B29" s="248" t="s">
        <v>1</v>
      </c>
      <c r="C29" s="257">
        <v>3774</v>
      </c>
      <c r="D29" s="257" t="s">
        <v>610</v>
      </c>
      <c r="E29" t="s">
        <v>2523</v>
      </c>
      <c r="F29" s="297">
        <v>664518.01</v>
      </c>
      <c r="G29" s="297">
        <v>90540.69</v>
      </c>
      <c r="H29" s="297">
        <v>30500.09</v>
      </c>
      <c r="I29">
        <v>675715.57</v>
      </c>
      <c r="J29">
        <v>278349.46999999997</v>
      </c>
      <c r="M29" s="297">
        <v>0</v>
      </c>
      <c r="P29">
        <v>-1167968.82</v>
      </c>
      <c r="Q29">
        <v>2650223.29</v>
      </c>
      <c r="R29" s="297">
        <v>1135482.1200000001</v>
      </c>
      <c r="S29" s="297">
        <v>271200</v>
      </c>
      <c r="T29" s="297">
        <v>568.19000000000005</v>
      </c>
      <c r="U29" s="297">
        <v>1499960</v>
      </c>
      <c r="V29" s="297">
        <v>107826</v>
      </c>
      <c r="W29">
        <v>1587396</v>
      </c>
      <c r="X29">
        <v>12234</v>
      </c>
      <c r="Z29">
        <v>794204.13</v>
      </c>
      <c r="AA29">
        <v>134164.70000000001</v>
      </c>
      <c r="AC29" s="242">
        <f t="shared" si="1"/>
        <v>785558.78999999992</v>
      </c>
      <c r="AD29" s="249">
        <f t="shared" si="2"/>
        <v>0</v>
      </c>
      <c r="AE29" s="262">
        <f t="shared" si="3"/>
        <v>785558.78999999992</v>
      </c>
      <c r="AF29" s="263">
        <f t="shared" si="4"/>
        <v>3015036.31</v>
      </c>
      <c r="AG29" s="263">
        <f t="shared" si="5"/>
        <v>2527998.83</v>
      </c>
      <c r="AH29" s="244">
        <f t="shared" si="6"/>
        <v>487037.48</v>
      </c>
    </row>
    <row r="30" spans="1:34" x14ac:dyDescent="0.25">
      <c r="A30" s="248" t="s">
        <v>271</v>
      </c>
      <c r="B30" s="248" t="s">
        <v>1</v>
      </c>
      <c r="C30" s="257">
        <v>2996</v>
      </c>
      <c r="D30" s="257" t="s">
        <v>611</v>
      </c>
      <c r="E30" t="s">
        <v>2524</v>
      </c>
      <c r="F30" s="297">
        <v>641550.57999999996</v>
      </c>
      <c r="G30" s="297">
        <v>61171</v>
      </c>
      <c r="H30" s="297">
        <v>164337.25</v>
      </c>
      <c r="I30">
        <v>1811372.66</v>
      </c>
      <c r="J30">
        <v>69690.2</v>
      </c>
      <c r="M30" s="297">
        <v>0</v>
      </c>
      <c r="P30">
        <v>931499.57</v>
      </c>
      <c r="Q30">
        <v>1714501.17</v>
      </c>
      <c r="R30" s="297">
        <v>1146704.8400000001</v>
      </c>
      <c r="S30" s="297">
        <v>204500</v>
      </c>
      <c r="T30" s="297">
        <v>593.66999999999996</v>
      </c>
      <c r="U30" s="297">
        <v>632900</v>
      </c>
      <c r="W30">
        <v>960014</v>
      </c>
      <c r="Y30">
        <v>2438</v>
      </c>
      <c r="Z30">
        <v>551659.96</v>
      </c>
      <c r="AA30">
        <v>143978.1</v>
      </c>
      <c r="AC30" s="242">
        <f t="shared" si="1"/>
        <v>867058.83</v>
      </c>
      <c r="AD30" s="249">
        <f t="shared" si="2"/>
        <v>0</v>
      </c>
      <c r="AE30" s="262">
        <f t="shared" si="3"/>
        <v>867058.83</v>
      </c>
      <c r="AF30" s="263">
        <f t="shared" si="4"/>
        <v>1984698.51</v>
      </c>
      <c r="AG30" s="263">
        <f t="shared" si="5"/>
        <v>1658090.06</v>
      </c>
      <c r="AH30" s="244">
        <f t="shared" si="6"/>
        <v>326608.44999999995</v>
      </c>
    </row>
    <row r="31" spans="1:34" x14ac:dyDescent="0.25">
      <c r="A31" s="248" t="s">
        <v>271</v>
      </c>
      <c r="B31" s="248" t="s">
        <v>1</v>
      </c>
      <c r="C31" s="257">
        <v>6600</v>
      </c>
      <c r="D31" s="257" t="s">
        <v>612</v>
      </c>
      <c r="E31" t="s">
        <v>2525</v>
      </c>
      <c r="F31" s="297">
        <v>709269.18</v>
      </c>
      <c r="G31" s="297">
        <v>3734.2</v>
      </c>
      <c r="H31" s="297">
        <v>147913.34</v>
      </c>
      <c r="I31">
        <v>634294.43000000005</v>
      </c>
      <c r="J31">
        <v>476196.43</v>
      </c>
      <c r="M31" s="297">
        <v>0</v>
      </c>
      <c r="P31">
        <v>-519891.6</v>
      </c>
      <c r="Q31">
        <v>2482860.59</v>
      </c>
      <c r="R31" s="297">
        <v>1187312.1100000001</v>
      </c>
      <c r="U31" s="297">
        <v>2077300</v>
      </c>
      <c r="W31">
        <v>2257282</v>
      </c>
      <c r="X31">
        <v>5528</v>
      </c>
      <c r="Z31">
        <v>575450.12</v>
      </c>
      <c r="AA31">
        <v>204020.2</v>
      </c>
      <c r="AC31" s="242">
        <f t="shared" si="1"/>
        <v>860916.72</v>
      </c>
      <c r="AD31" s="249">
        <f t="shared" si="2"/>
        <v>0</v>
      </c>
      <c r="AE31" s="262">
        <f t="shared" si="3"/>
        <v>860916.72</v>
      </c>
      <c r="AF31" s="263">
        <f t="shared" si="4"/>
        <v>3264612.1100000003</v>
      </c>
      <c r="AG31" s="263">
        <f t="shared" si="5"/>
        <v>3042280.3200000003</v>
      </c>
      <c r="AH31" s="244">
        <f t="shared" si="6"/>
        <v>222331.79000000004</v>
      </c>
    </row>
    <row r="32" spans="1:34" x14ac:dyDescent="0.25">
      <c r="A32" s="248" t="s">
        <v>271</v>
      </c>
      <c r="B32" s="248" t="s">
        <v>1</v>
      </c>
      <c r="C32" s="257">
        <v>2814</v>
      </c>
      <c r="D32" s="257" t="s">
        <v>613</v>
      </c>
      <c r="E32" t="s">
        <v>2526</v>
      </c>
      <c r="F32" s="297">
        <v>513207.47</v>
      </c>
      <c r="G32" s="297">
        <v>26931.87</v>
      </c>
      <c r="H32" s="297">
        <v>108671.96</v>
      </c>
      <c r="I32">
        <v>482797.03</v>
      </c>
      <c r="J32">
        <v>196780.6</v>
      </c>
      <c r="M32" s="297">
        <v>0</v>
      </c>
      <c r="P32">
        <v>-860982.9</v>
      </c>
      <c r="Q32">
        <v>2102364.12</v>
      </c>
      <c r="R32" s="297">
        <v>957234.02</v>
      </c>
      <c r="S32" s="297">
        <v>103960</v>
      </c>
      <c r="T32" s="297">
        <v>390.82</v>
      </c>
      <c r="U32" s="297">
        <v>1302630</v>
      </c>
      <c r="W32">
        <v>1407135</v>
      </c>
      <c r="X32">
        <v>6571</v>
      </c>
      <c r="Z32">
        <v>557070.82999999996</v>
      </c>
      <c r="AA32">
        <v>107837.3</v>
      </c>
      <c r="AC32" s="242">
        <f t="shared" si="1"/>
        <v>648811.29999999993</v>
      </c>
      <c r="AD32" s="249">
        <f t="shared" si="2"/>
        <v>0</v>
      </c>
      <c r="AE32" s="262">
        <f t="shared" si="3"/>
        <v>648811.29999999993</v>
      </c>
      <c r="AF32" s="263">
        <f t="shared" si="4"/>
        <v>2364214.84</v>
      </c>
      <c r="AG32" s="263">
        <f t="shared" si="5"/>
        <v>2078614.1300000001</v>
      </c>
      <c r="AH32" s="244">
        <f t="shared" si="6"/>
        <v>285600.70999999973</v>
      </c>
    </row>
    <row r="33" spans="1:34" x14ac:dyDescent="0.25">
      <c r="A33" s="248" t="s">
        <v>271</v>
      </c>
      <c r="B33" s="248" t="s">
        <v>1</v>
      </c>
      <c r="C33" s="257">
        <v>5791</v>
      </c>
      <c r="D33" s="257" t="s">
        <v>614</v>
      </c>
      <c r="E33" t="s">
        <v>2527</v>
      </c>
      <c r="F33" s="297">
        <v>847729.93</v>
      </c>
      <c r="G33" s="297">
        <v>5827</v>
      </c>
      <c r="H33" s="297">
        <v>227993.85</v>
      </c>
      <c r="I33">
        <v>467174.72</v>
      </c>
      <c r="J33">
        <v>426856.82</v>
      </c>
      <c r="M33" s="297">
        <v>0</v>
      </c>
      <c r="P33">
        <v>732607.43</v>
      </c>
      <c r="Q33">
        <v>923152.19</v>
      </c>
      <c r="R33" s="297">
        <v>1270806.4099999999</v>
      </c>
      <c r="S33" s="297">
        <v>289185</v>
      </c>
      <c r="T33" s="297">
        <v>417.72</v>
      </c>
      <c r="U33" s="297">
        <v>2060026</v>
      </c>
      <c r="V33" s="297">
        <v>4500</v>
      </c>
      <c r="W33">
        <v>2359214</v>
      </c>
      <c r="Z33">
        <v>413128.13</v>
      </c>
      <c r="AA33">
        <v>171620.3</v>
      </c>
      <c r="AB33">
        <v>100000</v>
      </c>
      <c r="AC33" s="242">
        <f t="shared" si="1"/>
        <v>1081550.78</v>
      </c>
      <c r="AD33" s="249">
        <f t="shared" si="2"/>
        <v>0</v>
      </c>
      <c r="AE33" s="262">
        <f t="shared" si="3"/>
        <v>1081550.78</v>
      </c>
      <c r="AF33" s="263">
        <f t="shared" si="4"/>
        <v>3624935.13</v>
      </c>
      <c r="AG33" s="263">
        <f t="shared" si="5"/>
        <v>3043962.4299999997</v>
      </c>
      <c r="AH33" s="244">
        <f t="shared" si="6"/>
        <v>580972.70000000019</v>
      </c>
    </row>
    <row r="34" spans="1:34" x14ac:dyDescent="0.25">
      <c r="A34" s="248" t="s">
        <v>271</v>
      </c>
      <c r="B34" s="248" t="s">
        <v>1</v>
      </c>
      <c r="C34" s="257">
        <v>5865</v>
      </c>
      <c r="D34" s="257" t="s">
        <v>615</v>
      </c>
      <c r="E34" t="s">
        <v>2528</v>
      </c>
      <c r="F34" s="297">
        <v>1114891.25</v>
      </c>
      <c r="G34" s="297">
        <v>0</v>
      </c>
      <c r="H34" s="297">
        <v>74761.490000000005</v>
      </c>
      <c r="I34">
        <v>1073807.83</v>
      </c>
      <c r="J34">
        <v>215622.05</v>
      </c>
      <c r="M34" s="297">
        <v>0</v>
      </c>
      <c r="P34">
        <v>-244892.18</v>
      </c>
      <c r="Q34">
        <v>2548141.21</v>
      </c>
      <c r="R34" s="297">
        <v>1340691.78</v>
      </c>
      <c r="S34" s="297">
        <v>716140</v>
      </c>
      <c r="T34" s="297">
        <v>866.77</v>
      </c>
      <c r="U34" s="297">
        <v>1465935</v>
      </c>
      <c r="V34" s="297">
        <v>3822</v>
      </c>
      <c r="W34">
        <v>1781686</v>
      </c>
      <c r="X34">
        <v>10538</v>
      </c>
      <c r="Z34">
        <v>989803.46</v>
      </c>
      <c r="AA34">
        <v>272580.5</v>
      </c>
      <c r="AC34" s="242">
        <f t="shared" si="1"/>
        <v>1189652.74</v>
      </c>
      <c r="AD34" s="249">
        <f t="shared" si="2"/>
        <v>0</v>
      </c>
      <c r="AE34" s="262">
        <f t="shared" si="3"/>
        <v>1189652.74</v>
      </c>
      <c r="AF34" s="263">
        <f t="shared" si="4"/>
        <v>3527455.55</v>
      </c>
      <c r="AG34" s="263">
        <f t="shared" si="5"/>
        <v>3054607.96</v>
      </c>
      <c r="AH34" s="244">
        <f t="shared" si="6"/>
        <v>472847.58999999985</v>
      </c>
    </row>
    <row r="35" spans="1:34" x14ac:dyDescent="0.25">
      <c r="A35" s="248" t="s">
        <v>271</v>
      </c>
      <c r="B35" s="248" t="s">
        <v>1</v>
      </c>
      <c r="C35" s="257">
        <v>4329</v>
      </c>
      <c r="D35" s="257" t="s">
        <v>616</v>
      </c>
      <c r="E35" t="s">
        <v>2581</v>
      </c>
      <c r="F35" s="297">
        <v>491807</v>
      </c>
      <c r="G35" s="297">
        <v>10202.75</v>
      </c>
      <c r="H35" s="297">
        <v>176164.82</v>
      </c>
      <c r="I35">
        <v>552732.61</v>
      </c>
      <c r="J35">
        <v>323114.15999999997</v>
      </c>
      <c r="M35" s="297">
        <v>0</v>
      </c>
      <c r="P35">
        <v>36222.68</v>
      </c>
      <c r="Q35">
        <v>1650244.41</v>
      </c>
      <c r="R35" s="297">
        <v>976628.36</v>
      </c>
      <c r="S35" s="297">
        <v>82450</v>
      </c>
      <c r="U35" s="297">
        <v>1279135</v>
      </c>
      <c r="V35" s="297">
        <v>250000</v>
      </c>
      <c r="W35">
        <v>1381682</v>
      </c>
      <c r="X35">
        <v>8704</v>
      </c>
      <c r="Z35">
        <v>980753.04</v>
      </c>
      <c r="AA35">
        <v>142308.07</v>
      </c>
      <c r="AC35" s="242">
        <f t="shared" si="1"/>
        <v>678174.57000000007</v>
      </c>
      <c r="AD35" s="249">
        <f t="shared" si="2"/>
        <v>0</v>
      </c>
      <c r="AE35" s="262">
        <f t="shared" si="3"/>
        <v>678174.57000000007</v>
      </c>
      <c r="AF35" s="263">
        <f t="shared" si="4"/>
        <v>2588213.36</v>
      </c>
      <c r="AG35" s="263">
        <f t="shared" si="5"/>
        <v>2513447.11</v>
      </c>
      <c r="AH35" s="244">
        <f t="shared" si="6"/>
        <v>74766.25</v>
      </c>
    </row>
    <row r="36" spans="1:34" x14ac:dyDescent="0.25">
      <c r="A36" s="248" t="s">
        <v>274</v>
      </c>
      <c r="B36" s="248" t="s">
        <v>2</v>
      </c>
      <c r="C36" s="257">
        <v>1955</v>
      </c>
      <c r="D36" s="257" t="s">
        <v>617</v>
      </c>
      <c r="E36" t="s">
        <v>2529</v>
      </c>
      <c r="F36" s="297">
        <v>311994.89</v>
      </c>
      <c r="G36" s="297">
        <v>35680.39</v>
      </c>
      <c r="H36" s="297">
        <v>86292.33</v>
      </c>
      <c r="I36">
        <v>42546.74</v>
      </c>
      <c r="J36">
        <v>288918.28000000003</v>
      </c>
      <c r="M36" s="297">
        <v>0</v>
      </c>
      <c r="P36">
        <v>-1192470.8400000001</v>
      </c>
      <c r="Q36">
        <v>1948644.79</v>
      </c>
      <c r="R36" s="297">
        <v>631204.1</v>
      </c>
      <c r="S36" s="297">
        <v>94000</v>
      </c>
      <c r="T36" s="297">
        <v>510.48</v>
      </c>
      <c r="V36" s="297">
        <v>42840</v>
      </c>
      <c r="W36">
        <v>179707</v>
      </c>
      <c r="Y36">
        <v>5024</v>
      </c>
      <c r="Z36">
        <v>322130.90000000002</v>
      </c>
      <c r="AA36">
        <v>56634</v>
      </c>
      <c r="AC36" s="242">
        <f t="shared" si="1"/>
        <v>433967.61000000004</v>
      </c>
      <c r="AD36" s="249">
        <f t="shared" si="2"/>
        <v>0</v>
      </c>
      <c r="AE36" s="262">
        <f t="shared" si="3"/>
        <v>433967.61000000004</v>
      </c>
      <c r="AF36" s="263">
        <f t="shared" si="4"/>
        <v>768554.58</v>
      </c>
      <c r="AG36" s="263">
        <f t="shared" si="5"/>
        <v>563495.9</v>
      </c>
      <c r="AH36" s="244">
        <f t="shared" si="6"/>
        <v>205058.67999999993</v>
      </c>
    </row>
    <row r="37" spans="1:34" x14ac:dyDescent="0.25">
      <c r="A37" s="248" t="s">
        <v>274</v>
      </c>
      <c r="B37" s="248" t="s">
        <v>2</v>
      </c>
      <c r="C37" s="257">
        <v>4228</v>
      </c>
      <c r="D37" s="257" t="s">
        <v>618</v>
      </c>
      <c r="E37" t="s">
        <v>2530</v>
      </c>
      <c r="F37" s="297">
        <v>718737.71</v>
      </c>
      <c r="G37" s="297">
        <v>247598.27</v>
      </c>
      <c r="H37" s="297">
        <v>126242.05</v>
      </c>
      <c r="I37">
        <v>133303.23000000001</v>
      </c>
      <c r="J37">
        <v>1034770.67</v>
      </c>
      <c r="M37" s="297">
        <v>0</v>
      </c>
      <c r="O37">
        <v>-425491.18</v>
      </c>
      <c r="Q37">
        <v>2125603</v>
      </c>
      <c r="R37" s="297">
        <v>1424238.36</v>
      </c>
      <c r="S37" s="297">
        <v>174000</v>
      </c>
      <c r="T37" s="297">
        <v>857.38</v>
      </c>
      <c r="V37" s="297">
        <v>131210</v>
      </c>
      <c r="W37">
        <v>242544</v>
      </c>
      <c r="Z37">
        <v>573830.63</v>
      </c>
      <c r="AA37">
        <v>32441</v>
      </c>
      <c r="AB37">
        <v>700</v>
      </c>
      <c r="AC37" s="242">
        <f t="shared" si="1"/>
        <v>1092578.03</v>
      </c>
      <c r="AD37" s="249">
        <f t="shared" si="2"/>
        <v>0</v>
      </c>
      <c r="AE37" s="262">
        <f t="shared" si="3"/>
        <v>1092578.03</v>
      </c>
      <c r="AF37" s="263">
        <f t="shared" si="4"/>
        <v>1730305.74</v>
      </c>
      <c r="AG37" s="263">
        <f t="shared" si="5"/>
        <v>849515.63</v>
      </c>
      <c r="AH37" s="244">
        <f t="shared" si="6"/>
        <v>880790.11</v>
      </c>
    </row>
    <row r="38" spans="1:34" x14ac:dyDescent="0.25">
      <c r="A38" s="248" t="s">
        <v>274</v>
      </c>
      <c r="B38" s="248" t="s">
        <v>2</v>
      </c>
      <c r="C38" s="257">
        <v>1245</v>
      </c>
      <c r="D38" s="257" t="s">
        <v>619</v>
      </c>
      <c r="E38" t="s">
        <v>2531</v>
      </c>
      <c r="F38" s="297">
        <v>284314.03999999998</v>
      </c>
      <c r="G38" s="297">
        <v>69231.399999999994</v>
      </c>
      <c r="H38" s="297">
        <v>39460.730000000003</v>
      </c>
      <c r="I38">
        <v>5836.56</v>
      </c>
      <c r="J38">
        <v>255142.27</v>
      </c>
      <c r="P38">
        <v>-1156596.79</v>
      </c>
      <c r="Q38">
        <v>1917883.16</v>
      </c>
      <c r="R38" s="297">
        <v>620860.91</v>
      </c>
      <c r="S38" s="297">
        <v>48000</v>
      </c>
      <c r="T38" s="297">
        <v>534.91</v>
      </c>
      <c r="W38">
        <v>445164</v>
      </c>
      <c r="Z38">
        <v>141817.39000000001</v>
      </c>
      <c r="AA38">
        <v>36535.800000000003</v>
      </c>
      <c r="AC38" s="242">
        <f t="shared" si="1"/>
        <v>393006.16999999993</v>
      </c>
      <c r="AD38" s="249">
        <f t="shared" si="2"/>
        <v>0</v>
      </c>
      <c r="AE38" s="262">
        <f t="shared" si="3"/>
        <v>393006.16999999993</v>
      </c>
      <c r="AF38" s="263">
        <f t="shared" si="4"/>
        <v>669395.82000000007</v>
      </c>
      <c r="AG38" s="263">
        <f t="shared" si="5"/>
        <v>623517.19000000006</v>
      </c>
      <c r="AH38" s="244">
        <f t="shared" si="6"/>
        <v>45878.630000000005</v>
      </c>
    </row>
    <row r="39" spans="1:34" x14ac:dyDescent="0.25">
      <c r="A39" s="248" t="s">
        <v>274</v>
      </c>
      <c r="B39" s="248" t="s">
        <v>2</v>
      </c>
      <c r="C39" s="257">
        <v>5421</v>
      </c>
      <c r="D39" s="257" t="s">
        <v>620</v>
      </c>
      <c r="E39" t="s">
        <v>2532</v>
      </c>
      <c r="F39" s="297">
        <v>1098066.6000000001</v>
      </c>
      <c r="G39" s="297">
        <v>101203.58</v>
      </c>
      <c r="H39" s="297">
        <v>150875.82</v>
      </c>
      <c r="I39">
        <v>175108.56</v>
      </c>
      <c r="J39">
        <v>1028510.83</v>
      </c>
      <c r="M39" s="297">
        <v>882.33</v>
      </c>
      <c r="P39">
        <v>232299.17</v>
      </c>
      <c r="Q39">
        <v>2205072.4900000002</v>
      </c>
      <c r="R39" s="297">
        <v>1038348.1</v>
      </c>
      <c r="S39" s="297">
        <v>302500</v>
      </c>
      <c r="T39" s="297">
        <v>1747.64</v>
      </c>
      <c r="V39" s="297">
        <v>131080</v>
      </c>
      <c r="W39">
        <v>145981</v>
      </c>
      <c r="Z39">
        <v>809061.54</v>
      </c>
      <c r="AA39">
        <v>175001.8</v>
      </c>
      <c r="AB39">
        <v>33500</v>
      </c>
      <c r="AC39" s="242">
        <f t="shared" si="1"/>
        <v>1350146.0000000002</v>
      </c>
      <c r="AD39" s="249">
        <f t="shared" si="2"/>
        <v>882.33</v>
      </c>
      <c r="AE39" s="262">
        <f t="shared" si="3"/>
        <v>1349263.6700000002</v>
      </c>
      <c r="AF39" s="263">
        <f t="shared" si="4"/>
        <v>1473675.74</v>
      </c>
      <c r="AG39" s="263">
        <f t="shared" si="5"/>
        <v>1163544.3400000001</v>
      </c>
      <c r="AH39" s="244">
        <f t="shared" si="6"/>
        <v>310131.39999999991</v>
      </c>
    </row>
    <row r="40" spans="1:34" x14ac:dyDescent="0.25">
      <c r="A40" s="248" t="s">
        <v>274</v>
      </c>
      <c r="B40" s="248" t="s">
        <v>2</v>
      </c>
      <c r="C40" s="257">
        <v>3481</v>
      </c>
      <c r="D40" s="257" t="s">
        <v>621</v>
      </c>
      <c r="E40" t="s">
        <v>2533</v>
      </c>
      <c r="F40" s="297">
        <v>1031278.96</v>
      </c>
      <c r="G40" s="297">
        <v>142576.54999999999</v>
      </c>
      <c r="H40" s="297">
        <v>190610.7</v>
      </c>
      <c r="I40">
        <v>932740.34</v>
      </c>
      <c r="J40">
        <v>663109.38</v>
      </c>
      <c r="M40" s="297">
        <v>0</v>
      </c>
      <c r="P40">
        <v>941084.37</v>
      </c>
      <c r="Q40">
        <v>1879861.02</v>
      </c>
      <c r="R40" s="297">
        <v>1252969.1200000001</v>
      </c>
      <c r="S40" s="297">
        <v>231350</v>
      </c>
      <c r="T40" s="297">
        <v>1394.33</v>
      </c>
      <c r="V40" s="297">
        <v>47860</v>
      </c>
      <c r="W40">
        <v>316604</v>
      </c>
      <c r="Y40">
        <v>1000</v>
      </c>
      <c r="Z40">
        <v>631857.21</v>
      </c>
      <c r="AA40">
        <v>109241.7</v>
      </c>
      <c r="AB40">
        <v>78350</v>
      </c>
      <c r="AC40" s="242">
        <f t="shared" si="1"/>
        <v>1364466.21</v>
      </c>
      <c r="AD40" s="249">
        <f t="shared" si="2"/>
        <v>0</v>
      </c>
      <c r="AE40" s="262">
        <f t="shared" si="3"/>
        <v>1364466.21</v>
      </c>
      <c r="AF40" s="263">
        <f t="shared" si="4"/>
        <v>1533573.4500000002</v>
      </c>
      <c r="AG40" s="263">
        <f t="shared" si="5"/>
        <v>1137052.9099999999</v>
      </c>
      <c r="AH40" s="244">
        <f t="shared" si="6"/>
        <v>396520.54000000027</v>
      </c>
    </row>
    <row r="41" spans="1:34" x14ac:dyDescent="0.25">
      <c r="A41" s="248" t="s">
        <v>274</v>
      </c>
      <c r="B41" s="248" t="s">
        <v>2</v>
      </c>
      <c r="C41" s="257">
        <v>3499</v>
      </c>
      <c r="D41" s="257" t="s">
        <v>622</v>
      </c>
      <c r="E41" t="s">
        <v>2534</v>
      </c>
      <c r="F41" s="297">
        <v>808768.32</v>
      </c>
      <c r="G41" s="297">
        <v>157707.45000000001</v>
      </c>
      <c r="H41" s="297">
        <v>218112.93</v>
      </c>
      <c r="I41">
        <v>487136.19</v>
      </c>
      <c r="J41">
        <v>-61496.71</v>
      </c>
      <c r="M41" s="297">
        <v>0</v>
      </c>
      <c r="P41">
        <v>-2307912.4500000002</v>
      </c>
      <c r="Q41">
        <v>3832429.73</v>
      </c>
      <c r="R41" s="297">
        <v>928340.11</v>
      </c>
      <c r="S41" s="297">
        <v>274340</v>
      </c>
      <c r="T41" s="297">
        <v>1342.83</v>
      </c>
      <c r="V41" s="297">
        <v>79880</v>
      </c>
      <c r="W41">
        <v>181646</v>
      </c>
      <c r="Z41">
        <v>564294.93999999994</v>
      </c>
      <c r="AA41">
        <v>111551.1</v>
      </c>
      <c r="AC41" s="242">
        <f t="shared" si="1"/>
        <v>1184588.7</v>
      </c>
      <c r="AD41" s="249">
        <f t="shared" si="2"/>
        <v>0</v>
      </c>
      <c r="AE41" s="262">
        <f t="shared" si="3"/>
        <v>1184588.7</v>
      </c>
      <c r="AF41" s="263">
        <f t="shared" si="4"/>
        <v>1283902.94</v>
      </c>
      <c r="AG41" s="263">
        <f t="shared" si="5"/>
        <v>857492.03999999992</v>
      </c>
      <c r="AH41" s="244">
        <f t="shared" si="6"/>
        <v>426410.9</v>
      </c>
    </row>
    <row r="42" spans="1:34" x14ac:dyDescent="0.25">
      <c r="A42" s="248" t="s">
        <v>274</v>
      </c>
      <c r="B42" s="248" t="s">
        <v>2</v>
      </c>
      <c r="C42" s="257">
        <v>1888</v>
      </c>
      <c r="D42" s="257" t="s">
        <v>623</v>
      </c>
      <c r="E42" t="s">
        <v>2535</v>
      </c>
      <c r="F42" s="297">
        <v>389873.46</v>
      </c>
      <c r="G42" s="297">
        <v>48134.75</v>
      </c>
      <c r="H42" s="297">
        <v>158163.76</v>
      </c>
      <c r="I42">
        <v>8715.73</v>
      </c>
      <c r="J42">
        <v>1419933.98</v>
      </c>
      <c r="M42" s="297">
        <v>120</v>
      </c>
      <c r="P42">
        <v>178726.14</v>
      </c>
      <c r="Q42">
        <v>1975418.72</v>
      </c>
      <c r="R42" s="297">
        <v>701668.92</v>
      </c>
      <c r="S42" s="297">
        <v>60000</v>
      </c>
      <c r="T42" s="297">
        <v>644.30999999999995</v>
      </c>
      <c r="V42" s="297">
        <v>35700</v>
      </c>
      <c r="W42">
        <v>183268</v>
      </c>
      <c r="X42">
        <v>5160</v>
      </c>
      <c r="Z42">
        <v>317943.21000000002</v>
      </c>
      <c r="AA42">
        <v>165585.20000000001</v>
      </c>
      <c r="AC42" s="242">
        <f t="shared" si="1"/>
        <v>596171.97</v>
      </c>
      <c r="AD42" s="249">
        <f t="shared" si="2"/>
        <v>120</v>
      </c>
      <c r="AE42" s="262">
        <f t="shared" si="3"/>
        <v>596051.97</v>
      </c>
      <c r="AF42" s="263">
        <f t="shared" si="4"/>
        <v>798013.2300000001</v>
      </c>
      <c r="AG42" s="263">
        <f t="shared" si="5"/>
        <v>671956.41</v>
      </c>
      <c r="AH42" s="244">
        <f t="shared" si="6"/>
        <v>126056.82000000007</v>
      </c>
    </row>
    <row r="43" spans="1:34" x14ac:dyDescent="0.25">
      <c r="A43" s="248" t="s">
        <v>274</v>
      </c>
      <c r="B43" s="248" t="s">
        <v>2</v>
      </c>
      <c r="C43" s="257">
        <v>1651</v>
      </c>
      <c r="D43" s="257" t="s">
        <v>624</v>
      </c>
      <c r="E43" t="s">
        <v>2536</v>
      </c>
      <c r="F43" s="297">
        <v>328976.7</v>
      </c>
      <c r="G43" s="297">
        <v>61067.47</v>
      </c>
      <c r="H43" s="297">
        <v>107174.36</v>
      </c>
      <c r="I43">
        <v>114755.56</v>
      </c>
      <c r="J43">
        <v>274125.28000000003</v>
      </c>
      <c r="P43">
        <v>-632740.78</v>
      </c>
      <c r="Q43">
        <v>1580455.21</v>
      </c>
      <c r="R43" s="297">
        <v>509632.01</v>
      </c>
      <c r="S43" s="297">
        <v>55800</v>
      </c>
      <c r="T43" s="297">
        <v>642.65</v>
      </c>
      <c r="V43" s="297">
        <v>41730</v>
      </c>
      <c r="W43">
        <v>126900</v>
      </c>
      <c r="X43">
        <v>4488</v>
      </c>
      <c r="Y43">
        <v>6094.69</v>
      </c>
      <c r="Z43">
        <v>297443.63</v>
      </c>
      <c r="AA43">
        <v>48893.4</v>
      </c>
      <c r="AB43">
        <v>24500</v>
      </c>
      <c r="AC43" s="242">
        <f t="shared" si="1"/>
        <v>497218.53</v>
      </c>
      <c r="AD43" s="249">
        <f t="shared" si="2"/>
        <v>0</v>
      </c>
      <c r="AE43" s="262">
        <f t="shared" si="3"/>
        <v>497218.53</v>
      </c>
      <c r="AF43" s="263">
        <f t="shared" si="4"/>
        <v>607804.66</v>
      </c>
      <c r="AG43" s="263">
        <f t="shared" si="5"/>
        <v>508319.72000000003</v>
      </c>
      <c r="AH43" s="244">
        <f t="shared" si="6"/>
        <v>99484.94</v>
      </c>
    </row>
    <row r="44" spans="1:34" x14ac:dyDescent="0.25">
      <c r="A44" s="248" t="s">
        <v>274</v>
      </c>
      <c r="B44" s="248" t="s">
        <v>2</v>
      </c>
      <c r="C44" s="257">
        <v>3959</v>
      </c>
      <c r="D44" s="257" t="s">
        <v>625</v>
      </c>
      <c r="E44" t="s">
        <v>2537</v>
      </c>
      <c r="F44" s="297">
        <v>871658.33</v>
      </c>
      <c r="G44" s="297">
        <v>109331.25</v>
      </c>
      <c r="H44" s="297">
        <v>101106.1</v>
      </c>
      <c r="I44">
        <v>198758.84</v>
      </c>
      <c r="J44">
        <v>563493.46</v>
      </c>
      <c r="M44" s="297">
        <v>0</v>
      </c>
      <c r="P44">
        <v>-806757</v>
      </c>
      <c r="Q44">
        <v>2583577.5299999998</v>
      </c>
      <c r="R44" s="297">
        <v>905402.68</v>
      </c>
      <c r="T44" s="297">
        <v>1019.17</v>
      </c>
      <c r="V44" s="297">
        <v>56220</v>
      </c>
      <c r="W44">
        <v>150338</v>
      </c>
      <c r="X44">
        <v>29584</v>
      </c>
      <c r="Y44">
        <v>480</v>
      </c>
      <c r="Z44">
        <v>292052.40000000002</v>
      </c>
      <c r="AA44">
        <v>167360</v>
      </c>
      <c r="AC44" s="242">
        <f t="shared" si="1"/>
        <v>1082095.68</v>
      </c>
      <c r="AD44" s="249">
        <f t="shared" si="2"/>
        <v>0</v>
      </c>
      <c r="AE44" s="262">
        <f t="shared" si="3"/>
        <v>1082095.68</v>
      </c>
      <c r="AF44" s="263">
        <f t="shared" si="4"/>
        <v>962641.85000000009</v>
      </c>
      <c r="AG44" s="263">
        <f t="shared" si="5"/>
        <v>639814.40000000002</v>
      </c>
      <c r="AH44" s="244">
        <f t="shared" si="6"/>
        <v>322827.45000000007</v>
      </c>
    </row>
    <row r="45" spans="1:34" x14ac:dyDescent="0.25">
      <c r="A45" s="248" t="s">
        <v>274</v>
      </c>
      <c r="B45" s="248" t="s">
        <v>2</v>
      </c>
      <c r="C45" s="257">
        <v>2503</v>
      </c>
      <c r="D45" s="257" t="s">
        <v>626</v>
      </c>
      <c r="E45" t="s">
        <v>2538</v>
      </c>
      <c r="F45" s="297">
        <v>509008.38</v>
      </c>
      <c r="G45" s="297">
        <v>80502.8</v>
      </c>
      <c r="H45" s="297">
        <v>92553.47</v>
      </c>
      <c r="I45">
        <v>166918.51</v>
      </c>
      <c r="J45">
        <v>529055.14</v>
      </c>
      <c r="M45" s="297">
        <v>0</v>
      </c>
      <c r="P45">
        <v>-597802.64</v>
      </c>
      <c r="Q45">
        <v>1850667.12</v>
      </c>
      <c r="R45" s="297">
        <v>839513.56</v>
      </c>
      <c r="S45" s="297">
        <v>93500</v>
      </c>
      <c r="T45" s="297">
        <v>646.11</v>
      </c>
      <c r="V45" s="297">
        <v>54460</v>
      </c>
      <c r="W45">
        <v>261184</v>
      </c>
      <c r="Z45">
        <v>309849.05</v>
      </c>
      <c r="AA45">
        <v>48312.800000000003</v>
      </c>
      <c r="AC45" s="242">
        <f t="shared" si="1"/>
        <v>682064.65</v>
      </c>
      <c r="AD45" s="249">
        <f t="shared" si="2"/>
        <v>0</v>
      </c>
      <c r="AE45" s="262">
        <f t="shared" si="3"/>
        <v>682064.65</v>
      </c>
      <c r="AF45" s="263">
        <f t="shared" si="4"/>
        <v>988119.67</v>
      </c>
      <c r="AG45" s="263">
        <f t="shared" si="5"/>
        <v>619345.85000000009</v>
      </c>
      <c r="AH45" s="244">
        <f t="shared" si="6"/>
        <v>368773.81999999995</v>
      </c>
    </row>
    <row r="46" spans="1:34" x14ac:dyDescent="0.25">
      <c r="A46" s="248" t="s">
        <v>274</v>
      </c>
      <c r="B46" s="248" t="s">
        <v>2</v>
      </c>
      <c r="C46" s="257">
        <v>3619</v>
      </c>
      <c r="D46" s="257" t="s">
        <v>627</v>
      </c>
      <c r="E46" t="s">
        <v>2539</v>
      </c>
      <c r="F46" s="297">
        <v>435657.28</v>
      </c>
      <c r="G46" s="297">
        <v>48039.37</v>
      </c>
      <c r="H46" s="297">
        <v>123177.16</v>
      </c>
      <c r="I46">
        <v>154673.07</v>
      </c>
      <c r="J46">
        <v>56911.03</v>
      </c>
      <c r="M46" s="297">
        <v>0</v>
      </c>
      <c r="P46">
        <v>-2437920.06</v>
      </c>
      <c r="Q46">
        <v>3139393.79</v>
      </c>
      <c r="R46" s="297">
        <v>992657.79</v>
      </c>
      <c r="S46" s="297">
        <v>270000</v>
      </c>
      <c r="T46" s="297">
        <v>429.4</v>
      </c>
      <c r="V46" s="297">
        <v>66200</v>
      </c>
      <c r="W46">
        <v>249129</v>
      </c>
      <c r="X46">
        <v>4960</v>
      </c>
      <c r="Z46">
        <v>562731.21</v>
      </c>
      <c r="AA46">
        <v>108382.8</v>
      </c>
      <c r="AC46" s="242">
        <f t="shared" si="1"/>
        <v>606873.81000000006</v>
      </c>
      <c r="AD46" s="249">
        <f t="shared" si="2"/>
        <v>0</v>
      </c>
      <c r="AE46" s="262">
        <f t="shared" si="3"/>
        <v>606873.81000000006</v>
      </c>
      <c r="AF46" s="263">
        <f t="shared" si="4"/>
        <v>1329287.19</v>
      </c>
      <c r="AG46" s="263">
        <f t="shared" si="5"/>
        <v>925203.01</v>
      </c>
      <c r="AH46" s="244">
        <f t="shared" si="6"/>
        <v>404084.17999999993</v>
      </c>
    </row>
    <row r="47" spans="1:34" x14ac:dyDescent="0.25">
      <c r="A47" s="248" t="s">
        <v>274</v>
      </c>
      <c r="B47" s="248" t="s">
        <v>2</v>
      </c>
      <c r="C47" s="257">
        <v>2593</v>
      </c>
      <c r="D47" s="257" t="s">
        <v>628</v>
      </c>
      <c r="E47" t="s">
        <v>2540</v>
      </c>
      <c r="F47" s="297">
        <v>177566.88</v>
      </c>
      <c r="G47" s="297">
        <v>218056.5</v>
      </c>
      <c r="H47" s="297">
        <v>152872.29</v>
      </c>
      <c r="I47">
        <v>108864.96000000001</v>
      </c>
      <c r="J47">
        <v>709646.29</v>
      </c>
      <c r="M47" s="297">
        <v>0</v>
      </c>
      <c r="P47">
        <v>-1471123.4</v>
      </c>
      <c r="Q47">
        <v>2592803.14</v>
      </c>
      <c r="R47" s="297">
        <v>954770.99</v>
      </c>
      <c r="T47" s="297">
        <v>278.77</v>
      </c>
      <c r="U47" s="297">
        <v>1170000</v>
      </c>
      <c r="W47">
        <v>1399872</v>
      </c>
      <c r="Z47">
        <v>183385.18</v>
      </c>
      <c r="AA47">
        <v>107515.4</v>
      </c>
      <c r="AC47" s="242">
        <f t="shared" si="1"/>
        <v>548495.67000000004</v>
      </c>
      <c r="AD47" s="249">
        <f t="shared" si="2"/>
        <v>0</v>
      </c>
      <c r="AE47" s="262">
        <f t="shared" si="3"/>
        <v>548495.67000000004</v>
      </c>
      <c r="AF47" s="263">
        <f t="shared" si="4"/>
        <v>2125049.7599999998</v>
      </c>
      <c r="AG47" s="263">
        <f t="shared" si="5"/>
        <v>1690772.5799999998</v>
      </c>
      <c r="AH47" s="244">
        <f t="shared" si="6"/>
        <v>434277.17999999993</v>
      </c>
    </row>
    <row r="48" spans="1:34" x14ac:dyDescent="0.25">
      <c r="A48" s="248" t="s">
        <v>274</v>
      </c>
      <c r="B48" s="248" t="s">
        <v>2</v>
      </c>
      <c r="C48" s="257">
        <v>1622</v>
      </c>
      <c r="D48" s="257" t="s">
        <v>629</v>
      </c>
      <c r="E48" t="s">
        <v>2541</v>
      </c>
      <c r="F48" s="297">
        <v>324434.98</v>
      </c>
      <c r="G48" s="297">
        <v>88052.79</v>
      </c>
      <c r="H48" s="297">
        <v>145418.92000000001</v>
      </c>
      <c r="I48">
        <v>102718</v>
      </c>
      <c r="J48">
        <v>351789.89</v>
      </c>
      <c r="M48" s="297">
        <v>0</v>
      </c>
      <c r="P48">
        <v>-1312356.77</v>
      </c>
      <c r="Q48">
        <v>2213150.63</v>
      </c>
      <c r="R48" s="297">
        <v>552811.09</v>
      </c>
      <c r="S48" s="297">
        <v>76000</v>
      </c>
      <c r="T48" s="297">
        <v>505.05</v>
      </c>
      <c r="U48" s="297">
        <v>872700</v>
      </c>
      <c r="V48" s="297">
        <v>15000</v>
      </c>
      <c r="W48">
        <v>970732</v>
      </c>
      <c r="X48">
        <v>1500</v>
      </c>
      <c r="Z48">
        <v>228415.02</v>
      </c>
      <c r="AA48">
        <v>49548.4</v>
      </c>
      <c r="AC48" s="242">
        <f t="shared" si="1"/>
        <v>557906.68999999994</v>
      </c>
      <c r="AD48" s="249">
        <f t="shared" si="2"/>
        <v>0</v>
      </c>
      <c r="AE48" s="262">
        <f t="shared" si="3"/>
        <v>557906.68999999994</v>
      </c>
      <c r="AF48" s="263">
        <f t="shared" si="4"/>
        <v>1517016.1400000001</v>
      </c>
      <c r="AG48" s="263">
        <f t="shared" si="5"/>
        <v>1250195.42</v>
      </c>
      <c r="AH48" s="244">
        <f t="shared" si="6"/>
        <v>266820.7200000002</v>
      </c>
    </row>
    <row r="49" spans="1:34" x14ac:dyDescent="0.25">
      <c r="A49" s="248" t="s">
        <v>274</v>
      </c>
      <c r="B49" s="248" t="s">
        <v>2</v>
      </c>
      <c r="C49" s="257">
        <v>2164</v>
      </c>
      <c r="D49" s="257" t="s">
        <v>630</v>
      </c>
      <c r="E49" t="s">
        <v>2542</v>
      </c>
      <c r="F49" s="297">
        <v>622330.81000000006</v>
      </c>
      <c r="H49" s="297">
        <v>39745.97</v>
      </c>
      <c r="I49">
        <v>1284213.52</v>
      </c>
      <c r="J49">
        <v>486541.24</v>
      </c>
      <c r="P49">
        <v>449672.36</v>
      </c>
      <c r="Q49">
        <v>2118686.35</v>
      </c>
      <c r="R49" s="297">
        <v>70893.47</v>
      </c>
      <c r="W49">
        <v>8057</v>
      </c>
      <c r="Z49">
        <v>35100.04</v>
      </c>
      <c r="AA49">
        <v>141713.60000000001</v>
      </c>
      <c r="AC49" s="242">
        <f t="shared" si="1"/>
        <v>662076.78</v>
      </c>
      <c r="AD49" s="249">
        <f t="shared" si="2"/>
        <v>0</v>
      </c>
      <c r="AE49" s="262">
        <f t="shared" si="3"/>
        <v>662076.78</v>
      </c>
      <c r="AF49" s="263">
        <f t="shared" si="4"/>
        <v>70893.47</v>
      </c>
      <c r="AG49" s="263">
        <f t="shared" si="5"/>
        <v>184870.64</v>
      </c>
      <c r="AH49" s="244">
        <f t="shared" si="6"/>
        <v>-113977.17000000001</v>
      </c>
    </row>
    <row r="50" spans="1:34" x14ac:dyDescent="0.25">
      <c r="A50" s="248" t="s">
        <v>277</v>
      </c>
      <c r="B50" s="248" t="s">
        <v>3</v>
      </c>
      <c r="C50" s="257">
        <v>5944</v>
      </c>
      <c r="D50" s="257" t="s">
        <v>631</v>
      </c>
      <c r="E50" t="s">
        <v>2543</v>
      </c>
      <c r="F50" s="297">
        <v>856194.93</v>
      </c>
      <c r="G50" s="297">
        <v>0</v>
      </c>
      <c r="H50" s="297">
        <v>16228.98</v>
      </c>
      <c r="I50">
        <v>708584.06</v>
      </c>
      <c r="J50">
        <v>216539.6</v>
      </c>
      <c r="M50" s="297">
        <v>0</v>
      </c>
      <c r="P50">
        <v>-1516994.6</v>
      </c>
      <c r="Q50">
        <v>3206691.97</v>
      </c>
      <c r="R50" s="297">
        <v>1783083.1</v>
      </c>
      <c r="S50" s="297">
        <v>943540</v>
      </c>
      <c r="T50" s="297">
        <v>1233.6199999999999</v>
      </c>
      <c r="U50" s="297">
        <v>2246720</v>
      </c>
      <c r="V50" s="297">
        <v>4120.8</v>
      </c>
      <c r="W50">
        <v>2651436</v>
      </c>
      <c r="X50">
        <v>11482</v>
      </c>
      <c r="Y50">
        <v>7810</v>
      </c>
      <c r="Z50">
        <v>1664452.92</v>
      </c>
      <c r="AA50">
        <v>206016.4</v>
      </c>
      <c r="AB50">
        <v>30450</v>
      </c>
      <c r="AC50" s="242">
        <f t="shared" si="1"/>
        <v>872423.91</v>
      </c>
      <c r="AD50" s="249">
        <f t="shared" si="2"/>
        <v>0</v>
      </c>
      <c r="AE50" s="262">
        <f t="shared" si="3"/>
        <v>872423.91</v>
      </c>
      <c r="AF50" s="263">
        <f t="shared" si="4"/>
        <v>4978697.5200000005</v>
      </c>
      <c r="AG50" s="263">
        <f t="shared" si="5"/>
        <v>4571647.32</v>
      </c>
      <c r="AH50" s="244">
        <f t="shared" si="6"/>
        <v>407050.20000000019</v>
      </c>
    </row>
    <row r="51" spans="1:34" x14ac:dyDescent="0.25">
      <c r="A51" s="248" t="s">
        <v>277</v>
      </c>
      <c r="B51" s="248" t="s">
        <v>3</v>
      </c>
      <c r="C51" s="257">
        <v>5439</v>
      </c>
      <c r="D51" s="257" t="s">
        <v>632</v>
      </c>
      <c r="E51" t="s">
        <v>2544</v>
      </c>
      <c r="F51" s="297">
        <v>1429787.56</v>
      </c>
      <c r="G51" s="297">
        <v>58500</v>
      </c>
      <c r="H51" s="297">
        <v>43560.82</v>
      </c>
      <c r="I51">
        <v>4</v>
      </c>
      <c r="J51">
        <v>727933.57</v>
      </c>
      <c r="M51" s="297">
        <v>0</v>
      </c>
      <c r="P51">
        <v>-305371.67</v>
      </c>
      <c r="Q51">
        <v>2598703.46</v>
      </c>
      <c r="R51" s="297">
        <v>2059102.37</v>
      </c>
      <c r="T51" s="297">
        <v>1817</v>
      </c>
      <c r="U51" s="297">
        <v>2232755</v>
      </c>
      <c r="W51">
        <v>2923644.8</v>
      </c>
      <c r="X51">
        <v>7910</v>
      </c>
      <c r="Y51">
        <v>5220</v>
      </c>
      <c r="Z51">
        <v>766446.98</v>
      </c>
      <c r="AA51">
        <v>350998.43</v>
      </c>
      <c r="AB51">
        <v>30000</v>
      </c>
      <c r="AC51" s="242">
        <f t="shared" si="1"/>
        <v>1531848.3800000001</v>
      </c>
      <c r="AD51" s="249">
        <f t="shared" si="2"/>
        <v>0</v>
      </c>
      <c r="AE51" s="262">
        <f t="shared" si="3"/>
        <v>1531848.3800000001</v>
      </c>
      <c r="AF51" s="263">
        <f t="shared" si="4"/>
        <v>4293674.37</v>
      </c>
      <c r="AG51" s="263">
        <f t="shared" si="5"/>
        <v>4084220.21</v>
      </c>
      <c r="AH51" s="244">
        <f t="shared" si="6"/>
        <v>209454.16000000015</v>
      </c>
    </row>
    <row r="52" spans="1:34" x14ac:dyDescent="0.25">
      <c r="A52" s="248" t="s">
        <v>277</v>
      </c>
      <c r="B52" s="248" t="s">
        <v>3</v>
      </c>
      <c r="C52" s="257">
        <v>3683</v>
      </c>
      <c r="D52" s="257" t="s">
        <v>633</v>
      </c>
      <c r="E52" t="s">
        <v>2545</v>
      </c>
      <c r="F52" s="297">
        <v>770356.99</v>
      </c>
      <c r="G52" s="297">
        <v>12610</v>
      </c>
      <c r="H52" s="297">
        <v>65192.33</v>
      </c>
      <c r="I52">
        <v>18170.939999999999</v>
      </c>
      <c r="J52">
        <v>244692.92</v>
      </c>
      <c r="M52" s="297">
        <v>0</v>
      </c>
      <c r="P52">
        <v>-1239132.3899999999</v>
      </c>
      <c r="Q52">
        <v>2341456.5299999998</v>
      </c>
      <c r="R52" s="297">
        <v>1527765.83</v>
      </c>
      <c r="T52" s="297">
        <v>1093.54</v>
      </c>
      <c r="U52" s="297">
        <v>804388</v>
      </c>
      <c r="W52">
        <v>1216566.52</v>
      </c>
      <c r="X52">
        <v>4298</v>
      </c>
      <c r="Y52">
        <v>4060</v>
      </c>
      <c r="Z52">
        <v>660416.78</v>
      </c>
      <c r="AA52">
        <v>178877.03</v>
      </c>
      <c r="AB52">
        <v>30000</v>
      </c>
      <c r="AC52" s="242">
        <f t="shared" si="1"/>
        <v>848159.32</v>
      </c>
      <c r="AD52" s="249">
        <f t="shared" si="2"/>
        <v>0</v>
      </c>
      <c r="AE52" s="262">
        <f t="shared" si="3"/>
        <v>848159.32</v>
      </c>
      <c r="AF52" s="263">
        <f t="shared" si="4"/>
        <v>2333247.37</v>
      </c>
      <c r="AG52" s="263">
        <f t="shared" si="5"/>
        <v>2094218.33</v>
      </c>
      <c r="AH52" s="244">
        <f t="shared" si="6"/>
        <v>239029.04000000004</v>
      </c>
    </row>
    <row r="53" spans="1:34" x14ac:dyDescent="0.25">
      <c r="A53" s="248" t="s">
        <v>277</v>
      </c>
      <c r="B53" s="248" t="s">
        <v>3</v>
      </c>
      <c r="C53" s="257">
        <v>10514</v>
      </c>
      <c r="D53" s="257" t="s">
        <v>634</v>
      </c>
      <c r="E53" t="s">
        <v>2546</v>
      </c>
      <c r="F53" s="297">
        <v>899284.99</v>
      </c>
      <c r="G53" s="297">
        <v>88200</v>
      </c>
      <c r="H53" s="297">
        <v>139813.78</v>
      </c>
      <c r="I53">
        <v>1440600.15</v>
      </c>
      <c r="J53">
        <v>497932.82</v>
      </c>
      <c r="M53" s="297">
        <v>-133.30000000000001</v>
      </c>
      <c r="P53">
        <v>1591516.98</v>
      </c>
      <c r="Q53">
        <v>1574485.41</v>
      </c>
      <c r="R53" s="297">
        <v>3093373.14</v>
      </c>
      <c r="S53" s="297">
        <v>1465720</v>
      </c>
      <c r="T53" s="297">
        <v>1751.81</v>
      </c>
      <c r="U53" s="297">
        <v>1255642</v>
      </c>
      <c r="W53">
        <v>2188473.4700000002</v>
      </c>
      <c r="X53">
        <v>5340</v>
      </c>
      <c r="Y53">
        <v>12120</v>
      </c>
      <c r="Z53">
        <v>2776740.87</v>
      </c>
      <c r="AA53">
        <v>337449.96</v>
      </c>
      <c r="AB53">
        <v>40000</v>
      </c>
      <c r="AC53" s="242">
        <f t="shared" si="1"/>
        <v>1127298.77</v>
      </c>
      <c r="AD53" s="249">
        <f t="shared" si="2"/>
        <v>-133.30000000000001</v>
      </c>
      <c r="AE53" s="262">
        <f t="shared" si="3"/>
        <v>1127432.07</v>
      </c>
      <c r="AF53" s="263">
        <f t="shared" si="4"/>
        <v>5816486.9500000002</v>
      </c>
      <c r="AG53" s="263">
        <f t="shared" si="5"/>
        <v>5360124.3</v>
      </c>
      <c r="AH53" s="244">
        <f t="shared" si="6"/>
        <v>456362.65000000037</v>
      </c>
    </row>
    <row r="54" spans="1:34" x14ac:dyDescent="0.25">
      <c r="A54" s="248" t="s">
        <v>277</v>
      </c>
      <c r="B54" s="248" t="s">
        <v>3</v>
      </c>
      <c r="C54" s="257">
        <v>1578</v>
      </c>
      <c r="D54" s="257" t="s">
        <v>635</v>
      </c>
      <c r="E54" t="s">
        <v>2547</v>
      </c>
      <c r="F54" s="297">
        <v>982172.29</v>
      </c>
      <c r="G54" s="297">
        <v>0</v>
      </c>
      <c r="H54" s="297">
        <v>15415.76</v>
      </c>
      <c r="I54">
        <v>2</v>
      </c>
      <c r="J54">
        <v>191682.15</v>
      </c>
      <c r="M54" s="297">
        <v>0</v>
      </c>
      <c r="P54">
        <v>-658340.94999999995</v>
      </c>
      <c r="Q54">
        <v>1566508.7</v>
      </c>
      <c r="R54" s="297">
        <v>900787.25</v>
      </c>
      <c r="S54" s="297">
        <v>342060</v>
      </c>
      <c r="T54" s="297">
        <v>953.22</v>
      </c>
      <c r="U54" s="297">
        <v>1505430</v>
      </c>
      <c r="W54">
        <v>1738986</v>
      </c>
      <c r="X54">
        <v>28519.19</v>
      </c>
      <c r="Z54">
        <v>431360.28</v>
      </c>
      <c r="AA54">
        <v>88635.55</v>
      </c>
      <c r="AB54">
        <v>20000</v>
      </c>
      <c r="AC54" s="242">
        <f t="shared" si="1"/>
        <v>997588.05</v>
      </c>
      <c r="AD54" s="249">
        <f t="shared" si="2"/>
        <v>0</v>
      </c>
      <c r="AE54" s="262">
        <f t="shared" si="3"/>
        <v>997588.05</v>
      </c>
      <c r="AF54" s="263">
        <f t="shared" si="4"/>
        <v>2749230.4699999997</v>
      </c>
      <c r="AG54" s="263">
        <f t="shared" si="5"/>
        <v>2307501.0199999996</v>
      </c>
      <c r="AH54" s="244">
        <f t="shared" si="6"/>
        <v>441729.45000000019</v>
      </c>
    </row>
    <row r="55" spans="1:34" x14ac:dyDescent="0.25">
      <c r="A55" s="248" t="s">
        <v>277</v>
      </c>
      <c r="B55" s="248" t="s">
        <v>3</v>
      </c>
      <c r="C55" s="257">
        <v>3503</v>
      </c>
      <c r="D55" s="257" t="s">
        <v>636</v>
      </c>
      <c r="E55" t="s">
        <v>2548</v>
      </c>
      <c r="F55" s="297">
        <v>655965.43999999994</v>
      </c>
      <c r="G55" s="297">
        <v>0</v>
      </c>
      <c r="H55" s="297">
        <v>15875.157999999999</v>
      </c>
      <c r="I55">
        <v>10210.16</v>
      </c>
      <c r="J55">
        <v>130427.14</v>
      </c>
      <c r="M55" s="297">
        <v>0</v>
      </c>
      <c r="P55">
        <v>-1961778.62</v>
      </c>
      <c r="Q55">
        <v>2534998.48</v>
      </c>
      <c r="R55" s="297">
        <v>1289351.04</v>
      </c>
      <c r="S55" s="297">
        <v>282000</v>
      </c>
      <c r="T55" s="297">
        <v>669.8</v>
      </c>
      <c r="U55" s="297">
        <v>2339617</v>
      </c>
      <c r="W55">
        <v>2686258</v>
      </c>
      <c r="X55">
        <v>21880</v>
      </c>
      <c r="Y55">
        <v>3100</v>
      </c>
      <c r="Z55">
        <v>646160.59199999995</v>
      </c>
      <c r="AA55">
        <v>99224.21</v>
      </c>
      <c r="AB55">
        <v>30000</v>
      </c>
      <c r="AC55" s="242">
        <f t="shared" si="1"/>
        <v>671840.598</v>
      </c>
      <c r="AD55" s="249">
        <f t="shared" si="2"/>
        <v>0</v>
      </c>
      <c r="AE55" s="262">
        <f t="shared" si="3"/>
        <v>671840.598</v>
      </c>
      <c r="AF55" s="263">
        <f t="shared" si="4"/>
        <v>3911637.84</v>
      </c>
      <c r="AG55" s="263">
        <f t="shared" si="5"/>
        <v>3486622.8020000001</v>
      </c>
      <c r="AH55" s="244">
        <f t="shared" si="6"/>
        <v>425015.03799999971</v>
      </c>
    </row>
    <row r="56" spans="1:34" x14ac:dyDescent="0.25">
      <c r="A56" s="248" t="s">
        <v>277</v>
      </c>
      <c r="B56" s="248" t="s">
        <v>3</v>
      </c>
      <c r="C56" s="257">
        <v>5709</v>
      </c>
      <c r="D56" s="257" t="s">
        <v>637</v>
      </c>
      <c r="E56" t="s">
        <v>2549</v>
      </c>
      <c r="F56" s="297">
        <v>390331</v>
      </c>
      <c r="G56" s="297">
        <v>60750</v>
      </c>
      <c r="H56" s="297">
        <v>50624.53</v>
      </c>
      <c r="I56">
        <v>134963.18</v>
      </c>
      <c r="J56">
        <v>382735.22</v>
      </c>
      <c r="M56" s="297">
        <v>0</v>
      </c>
      <c r="P56">
        <v>-1442957.02</v>
      </c>
      <c r="Q56">
        <v>2415193.5099999998</v>
      </c>
      <c r="R56" s="297">
        <v>1801733.16</v>
      </c>
      <c r="S56" s="297">
        <v>558000</v>
      </c>
      <c r="T56" s="297">
        <v>1588.87</v>
      </c>
      <c r="U56" s="297">
        <v>1414770</v>
      </c>
      <c r="W56">
        <v>1876010</v>
      </c>
      <c r="X56">
        <v>66828</v>
      </c>
      <c r="Y56">
        <v>7818</v>
      </c>
      <c r="Z56">
        <v>1373827.46</v>
      </c>
      <c r="AA56">
        <v>109111.13</v>
      </c>
      <c r="AB56">
        <v>30000</v>
      </c>
      <c r="AC56" s="242">
        <f t="shared" si="1"/>
        <v>501705.53</v>
      </c>
      <c r="AD56" s="249">
        <f t="shared" si="2"/>
        <v>0</v>
      </c>
      <c r="AE56" s="262">
        <f t="shared" si="3"/>
        <v>501705.53</v>
      </c>
      <c r="AF56" s="263">
        <f t="shared" si="4"/>
        <v>3776092.0300000003</v>
      </c>
      <c r="AG56" s="263">
        <f t="shared" si="5"/>
        <v>3463594.59</v>
      </c>
      <c r="AH56" s="244">
        <f t="shared" si="6"/>
        <v>312497.44000000041</v>
      </c>
    </row>
    <row r="57" spans="1:34" x14ac:dyDescent="0.25">
      <c r="A57" s="248" t="s">
        <v>277</v>
      </c>
      <c r="B57" s="248" t="s">
        <v>3</v>
      </c>
      <c r="C57" s="257">
        <v>2754</v>
      </c>
      <c r="D57" s="257" t="s">
        <v>638</v>
      </c>
      <c r="E57" t="s">
        <v>2550</v>
      </c>
      <c r="F57" s="297">
        <v>264671.12</v>
      </c>
      <c r="G57" s="297">
        <v>0</v>
      </c>
      <c r="H57" s="297">
        <v>31634.43</v>
      </c>
      <c r="I57">
        <v>75107.990000000005</v>
      </c>
      <c r="J57">
        <v>142117.73000000001</v>
      </c>
      <c r="M57" s="297">
        <v>0</v>
      </c>
      <c r="P57">
        <v>-736954.99</v>
      </c>
      <c r="Q57">
        <v>1430245.31</v>
      </c>
      <c r="R57" s="297">
        <v>1030397.18</v>
      </c>
      <c r="S57" s="297">
        <v>38531</v>
      </c>
      <c r="T57" s="297">
        <v>637.66</v>
      </c>
      <c r="U57" s="297">
        <v>1491216.5</v>
      </c>
      <c r="W57">
        <v>1762983.5</v>
      </c>
      <c r="Y57">
        <v>3472</v>
      </c>
      <c r="Z57">
        <v>606322.85</v>
      </c>
      <c r="AA57">
        <v>165446.04</v>
      </c>
      <c r="AB57">
        <v>20000</v>
      </c>
      <c r="AC57" s="242">
        <f t="shared" si="1"/>
        <v>296305.55</v>
      </c>
      <c r="AD57" s="249">
        <f t="shared" si="2"/>
        <v>0</v>
      </c>
      <c r="AE57" s="262">
        <f t="shared" si="3"/>
        <v>296305.55</v>
      </c>
      <c r="AF57" s="263">
        <f t="shared" si="4"/>
        <v>2560782.34</v>
      </c>
      <c r="AG57" s="263">
        <f t="shared" si="5"/>
        <v>2558224.39</v>
      </c>
      <c r="AH57" s="244">
        <f t="shared" si="6"/>
        <v>2557.9499999997206</v>
      </c>
    </row>
    <row r="58" spans="1:34" x14ac:dyDescent="0.25">
      <c r="A58" s="248" t="s">
        <v>277</v>
      </c>
      <c r="B58" s="248" t="s">
        <v>3</v>
      </c>
      <c r="C58" s="257">
        <v>5299</v>
      </c>
      <c r="D58" s="257" t="s">
        <v>639</v>
      </c>
      <c r="E58" t="s">
        <v>2551</v>
      </c>
      <c r="F58" s="297">
        <v>587411.63</v>
      </c>
      <c r="G58" s="297">
        <v>39000</v>
      </c>
      <c r="H58" s="297">
        <v>58978.87</v>
      </c>
      <c r="I58">
        <v>3</v>
      </c>
      <c r="J58">
        <v>1091274.0900000001</v>
      </c>
      <c r="M58" s="297">
        <v>0</v>
      </c>
      <c r="P58">
        <v>-1115672.76</v>
      </c>
      <c r="Q58">
        <v>2897338.69</v>
      </c>
      <c r="R58" s="297">
        <v>1729576.11</v>
      </c>
      <c r="S58" s="297">
        <v>128900</v>
      </c>
      <c r="T58" s="297">
        <v>719.14</v>
      </c>
      <c r="U58" s="297">
        <v>1573775</v>
      </c>
      <c r="V58" s="297">
        <v>305996.43</v>
      </c>
      <c r="W58">
        <v>1876931</v>
      </c>
      <c r="X58">
        <v>5366</v>
      </c>
      <c r="Z58">
        <v>1200797.32</v>
      </c>
      <c r="AA58">
        <v>321270.7</v>
      </c>
      <c r="AB58">
        <v>30000</v>
      </c>
      <c r="AC58" s="242">
        <f t="shared" si="1"/>
        <v>685390.5</v>
      </c>
      <c r="AD58" s="249">
        <f t="shared" si="2"/>
        <v>0</v>
      </c>
      <c r="AE58" s="262">
        <f t="shared" si="3"/>
        <v>685390.5</v>
      </c>
      <c r="AF58" s="263">
        <f t="shared" si="4"/>
        <v>3738966.68</v>
      </c>
      <c r="AG58" s="263">
        <f t="shared" si="5"/>
        <v>3434365.0200000005</v>
      </c>
      <c r="AH58" s="244">
        <f t="shared" si="6"/>
        <v>304601.65999999968</v>
      </c>
    </row>
    <row r="59" spans="1:34" x14ac:dyDescent="0.25">
      <c r="A59" s="248" t="s">
        <v>277</v>
      </c>
      <c r="B59" s="248" t="s">
        <v>3</v>
      </c>
      <c r="C59" s="257">
        <v>3522</v>
      </c>
      <c r="D59" s="257" t="s">
        <v>640</v>
      </c>
      <c r="E59" t="s">
        <v>2552</v>
      </c>
      <c r="F59" s="297">
        <v>680645.81</v>
      </c>
      <c r="G59" s="297">
        <v>52000</v>
      </c>
      <c r="H59" s="297">
        <v>169442.9</v>
      </c>
      <c r="I59">
        <v>2</v>
      </c>
      <c r="J59">
        <v>331070.55</v>
      </c>
      <c r="M59" s="297">
        <v>0</v>
      </c>
      <c r="P59">
        <v>-2546398.81</v>
      </c>
      <c r="Q59">
        <v>3457082.1</v>
      </c>
      <c r="R59" s="297">
        <v>1283111.3</v>
      </c>
      <c r="S59" s="297">
        <v>174000</v>
      </c>
      <c r="T59" s="297">
        <v>832.47</v>
      </c>
      <c r="U59" s="297">
        <v>1408905</v>
      </c>
      <c r="W59">
        <v>1656793</v>
      </c>
      <c r="X59">
        <v>2600</v>
      </c>
      <c r="Y59">
        <v>768</v>
      </c>
      <c r="Z59">
        <v>570490.26</v>
      </c>
      <c r="AA59">
        <v>57019.54</v>
      </c>
      <c r="AB59">
        <v>30000</v>
      </c>
      <c r="AC59" s="242">
        <f t="shared" si="1"/>
        <v>902088.71000000008</v>
      </c>
      <c r="AD59" s="249">
        <f t="shared" si="2"/>
        <v>0</v>
      </c>
      <c r="AE59" s="262">
        <f t="shared" si="3"/>
        <v>902088.71000000008</v>
      </c>
      <c r="AF59" s="263">
        <f t="shared" si="4"/>
        <v>2866848.77</v>
      </c>
      <c r="AG59" s="263">
        <f t="shared" si="5"/>
        <v>2317670.7999999998</v>
      </c>
      <c r="AH59" s="244">
        <f t="shared" si="6"/>
        <v>549177.9700000002</v>
      </c>
    </row>
    <row r="60" spans="1:34" x14ac:dyDescent="0.25">
      <c r="A60" s="248" t="s">
        <v>277</v>
      </c>
      <c r="B60" s="248" t="s">
        <v>3</v>
      </c>
      <c r="C60" s="257">
        <v>3001</v>
      </c>
      <c r="D60" s="257" t="s">
        <v>641</v>
      </c>
      <c r="E60" t="s">
        <v>2553</v>
      </c>
      <c r="F60" s="297">
        <v>330159.34000000003</v>
      </c>
      <c r="G60" s="297">
        <v>0</v>
      </c>
      <c r="H60" s="297">
        <v>5560</v>
      </c>
      <c r="I60">
        <v>828579.15</v>
      </c>
      <c r="J60">
        <v>182981.83</v>
      </c>
      <c r="M60" s="297">
        <v>0</v>
      </c>
      <c r="P60">
        <v>895830.26</v>
      </c>
      <c r="Q60">
        <v>339109.18</v>
      </c>
      <c r="R60" s="297">
        <v>1266225.3</v>
      </c>
      <c r="S60" s="297">
        <v>293000</v>
      </c>
      <c r="T60" s="297">
        <v>405.82</v>
      </c>
      <c r="U60" s="297">
        <v>888755</v>
      </c>
      <c r="W60">
        <v>1394716</v>
      </c>
      <c r="Z60">
        <v>661513</v>
      </c>
      <c r="AA60">
        <v>75241.240000000005</v>
      </c>
      <c r="AB60">
        <v>20000</v>
      </c>
      <c r="AC60" s="242">
        <f t="shared" si="1"/>
        <v>335719.34</v>
      </c>
      <c r="AD60" s="249">
        <f t="shared" si="2"/>
        <v>0</v>
      </c>
      <c r="AE60" s="262">
        <f t="shared" si="3"/>
        <v>335719.34</v>
      </c>
      <c r="AF60" s="263">
        <f t="shared" si="4"/>
        <v>2448386.12</v>
      </c>
      <c r="AG60" s="263">
        <f t="shared" si="5"/>
        <v>2151470.2400000002</v>
      </c>
      <c r="AH60" s="244">
        <f t="shared" si="6"/>
        <v>296915.87999999989</v>
      </c>
    </row>
    <row r="61" spans="1:34" x14ac:dyDescent="0.25">
      <c r="A61" s="248" t="s">
        <v>277</v>
      </c>
      <c r="B61" s="248" t="s">
        <v>3</v>
      </c>
      <c r="C61" s="257">
        <v>1241</v>
      </c>
      <c r="D61" s="257" t="s">
        <v>642</v>
      </c>
      <c r="E61" t="s">
        <v>2554</v>
      </c>
      <c r="F61" s="297">
        <v>146334.26999999999</v>
      </c>
      <c r="G61" s="297">
        <v>0</v>
      </c>
      <c r="H61" s="297">
        <v>123269.09</v>
      </c>
      <c r="I61">
        <v>951351.53</v>
      </c>
      <c r="J61">
        <v>85079.64</v>
      </c>
      <c r="M61" s="297">
        <v>0</v>
      </c>
      <c r="P61">
        <v>-149423.48000000001</v>
      </c>
      <c r="Q61">
        <v>1695206.85</v>
      </c>
      <c r="R61" s="297">
        <v>1054006.6000000001</v>
      </c>
      <c r="T61" s="297">
        <v>503.82</v>
      </c>
      <c r="U61" s="297">
        <v>875911</v>
      </c>
      <c r="V61" s="297">
        <v>100</v>
      </c>
      <c r="W61">
        <v>1297594.6499999999</v>
      </c>
      <c r="X61">
        <v>400</v>
      </c>
      <c r="Y61">
        <v>624</v>
      </c>
      <c r="Z61">
        <v>570085.35</v>
      </c>
      <c r="AA61">
        <v>92791.26</v>
      </c>
      <c r="AB61">
        <v>20000</v>
      </c>
      <c r="AC61" s="242">
        <f t="shared" si="1"/>
        <v>269603.36</v>
      </c>
      <c r="AD61" s="249">
        <f t="shared" si="2"/>
        <v>0</v>
      </c>
      <c r="AE61" s="262">
        <f t="shared" si="3"/>
        <v>269603.36</v>
      </c>
      <c r="AF61" s="263">
        <f t="shared" si="4"/>
        <v>1930521.4200000002</v>
      </c>
      <c r="AG61" s="263">
        <f t="shared" si="5"/>
        <v>1981495.26</v>
      </c>
      <c r="AH61" s="244">
        <f t="shared" si="6"/>
        <v>-50973.839999999851</v>
      </c>
    </row>
    <row r="62" spans="1:34" x14ac:dyDescent="0.25">
      <c r="A62" s="248" t="s">
        <v>277</v>
      </c>
      <c r="B62" s="248" t="s">
        <v>3</v>
      </c>
      <c r="C62" s="257">
        <v>3625</v>
      </c>
      <c r="D62" s="257" t="s">
        <v>643</v>
      </c>
      <c r="E62" t="s">
        <v>2555</v>
      </c>
      <c r="F62" s="297">
        <v>613745.07999999996</v>
      </c>
      <c r="G62" s="297">
        <v>0</v>
      </c>
      <c r="H62" s="297">
        <v>78191.63</v>
      </c>
      <c r="I62">
        <v>64443.96</v>
      </c>
      <c r="J62">
        <v>344229.5</v>
      </c>
      <c r="M62" s="297">
        <v>0</v>
      </c>
      <c r="P62">
        <v>-1672131.34</v>
      </c>
      <c r="Q62">
        <v>2729343.72</v>
      </c>
      <c r="R62" s="297">
        <v>1518179.34</v>
      </c>
      <c r="T62" s="297">
        <v>969.53</v>
      </c>
      <c r="U62" s="297">
        <v>1351260</v>
      </c>
      <c r="W62">
        <v>1812039.4</v>
      </c>
      <c r="Z62">
        <v>573308.14</v>
      </c>
      <c r="AA62">
        <v>159203.22</v>
      </c>
      <c r="AB62">
        <v>30000</v>
      </c>
      <c r="AC62" s="242">
        <f t="shared" si="1"/>
        <v>691936.71</v>
      </c>
      <c r="AD62" s="249">
        <f t="shared" si="2"/>
        <v>0</v>
      </c>
      <c r="AE62" s="262">
        <f t="shared" si="3"/>
        <v>691936.71</v>
      </c>
      <c r="AF62" s="263">
        <f t="shared" si="4"/>
        <v>2870408.87</v>
      </c>
      <c r="AG62" s="263">
        <f t="shared" si="5"/>
        <v>2574550.7600000002</v>
      </c>
      <c r="AH62" s="244">
        <f t="shared" si="6"/>
        <v>295858.10999999987</v>
      </c>
    </row>
    <row r="63" spans="1:34" x14ac:dyDescent="0.25">
      <c r="A63" s="248" t="s">
        <v>277</v>
      </c>
      <c r="B63" s="248" t="s">
        <v>3</v>
      </c>
      <c r="C63" s="257">
        <v>6304</v>
      </c>
      <c r="D63" s="257" t="s">
        <v>644</v>
      </c>
      <c r="E63" t="s">
        <v>2556</v>
      </c>
      <c r="F63" s="297">
        <v>1339310.6399999999</v>
      </c>
      <c r="G63" s="297">
        <v>0</v>
      </c>
      <c r="H63" s="297">
        <v>51097.98</v>
      </c>
      <c r="I63">
        <v>3</v>
      </c>
      <c r="J63">
        <v>431922.82</v>
      </c>
      <c r="M63" s="297">
        <v>0</v>
      </c>
      <c r="P63">
        <v>-1672022.51</v>
      </c>
      <c r="Q63">
        <v>3207310.61</v>
      </c>
      <c r="R63" s="297">
        <v>1751727.03</v>
      </c>
      <c r="S63" s="297">
        <v>38720</v>
      </c>
      <c r="T63" s="297">
        <v>1629.08</v>
      </c>
      <c r="U63" s="297">
        <v>2454130</v>
      </c>
      <c r="W63">
        <v>2765131.6</v>
      </c>
      <c r="X63">
        <v>15120</v>
      </c>
      <c r="Y63">
        <v>5934</v>
      </c>
      <c r="Z63">
        <v>766554.43</v>
      </c>
      <c r="AA63">
        <v>114050.74</v>
      </c>
      <c r="AB63">
        <v>30000</v>
      </c>
      <c r="AC63" s="242">
        <f t="shared" si="1"/>
        <v>1390408.6199999999</v>
      </c>
      <c r="AD63" s="249">
        <f t="shared" si="2"/>
        <v>0</v>
      </c>
      <c r="AE63" s="262">
        <f t="shared" si="3"/>
        <v>1390408.6199999999</v>
      </c>
      <c r="AF63" s="263">
        <f t="shared" si="4"/>
        <v>4246206.1100000003</v>
      </c>
      <c r="AG63" s="263">
        <f t="shared" si="5"/>
        <v>3696790.7700000005</v>
      </c>
      <c r="AH63" s="244">
        <f t="shared" si="6"/>
        <v>549415.33999999985</v>
      </c>
    </row>
    <row r="64" spans="1:34" x14ac:dyDescent="0.25">
      <c r="A64" s="248" t="s">
        <v>277</v>
      </c>
      <c r="B64" s="248" t="s">
        <v>3</v>
      </c>
      <c r="C64" s="257">
        <v>4738</v>
      </c>
      <c r="D64" s="257" t="s">
        <v>645</v>
      </c>
      <c r="E64" t="s">
        <v>2557</v>
      </c>
      <c r="F64" s="297">
        <v>844620.19</v>
      </c>
      <c r="G64" s="297">
        <v>73000</v>
      </c>
      <c r="H64" s="297">
        <v>253908.33</v>
      </c>
      <c r="I64">
        <v>1037553.59</v>
      </c>
      <c r="J64">
        <v>389625.2</v>
      </c>
      <c r="M64" s="297">
        <v>0</v>
      </c>
      <c r="P64">
        <v>-22224.27</v>
      </c>
      <c r="Q64">
        <v>2601971.02</v>
      </c>
      <c r="R64" s="297">
        <v>1639461.16</v>
      </c>
      <c r="S64" s="297">
        <v>103900</v>
      </c>
      <c r="T64" s="297">
        <v>1511.13</v>
      </c>
      <c r="U64" s="297">
        <v>1367240</v>
      </c>
      <c r="W64">
        <v>1747602</v>
      </c>
      <c r="X64">
        <v>540</v>
      </c>
      <c r="Y64">
        <v>42564</v>
      </c>
      <c r="Z64">
        <v>816918.57</v>
      </c>
      <c r="AA64">
        <v>166077.16</v>
      </c>
      <c r="AB64">
        <v>30000</v>
      </c>
      <c r="AC64" s="242">
        <f t="shared" si="1"/>
        <v>1171528.52</v>
      </c>
      <c r="AD64" s="249">
        <f t="shared" si="2"/>
        <v>0</v>
      </c>
      <c r="AE64" s="262">
        <f t="shared" si="3"/>
        <v>1171528.52</v>
      </c>
      <c r="AF64" s="263">
        <f t="shared" si="4"/>
        <v>3112112.29</v>
      </c>
      <c r="AG64" s="263">
        <f t="shared" si="5"/>
        <v>2803701.73</v>
      </c>
      <c r="AH64" s="244">
        <f t="shared" si="6"/>
        <v>308410.56000000006</v>
      </c>
    </row>
    <row r="65" spans="1:34" x14ac:dyDescent="0.25">
      <c r="A65" s="248" t="s">
        <v>277</v>
      </c>
      <c r="B65" s="248" t="s">
        <v>3</v>
      </c>
      <c r="C65" s="257">
        <v>3535</v>
      </c>
      <c r="D65" s="257" t="s">
        <v>646</v>
      </c>
      <c r="E65" t="s">
        <v>2558</v>
      </c>
      <c r="F65" s="297">
        <v>403176.22</v>
      </c>
      <c r="G65" s="297">
        <v>0</v>
      </c>
      <c r="H65" s="297">
        <v>49354.52</v>
      </c>
      <c r="I65">
        <v>746345.34</v>
      </c>
      <c r="J65">
        <v>154159.67999999999</v>
      </c>
      <c r="M65" s="297">
        <v>0</v>
      </c>
      <c r="P65">
        <v>-1398038.26</v>
      </c>
      <c r="Q65">
        <v>3048211.32</v>
      </c>
      <c r="R65" s="297">
        <v>1339509.01</v>
      </c>
      <c r="T65" s="297">
        <v>952.12</v>
      </c>
      <c r="U65" s="297">
        <v>1740560</v>
      </c>
      <c r="W65">
        <v>2072502</v>
      </c>
      <c r="X65">
        <v>3400</v>
      </c>
      <c r="Y65">
        <v>3290</v>
      </c>
      <c r="Z65">
        <v>901076.66</v>
      </c>
      <c r="AA65">
        <v>122639.77</v>
      </c>
      <c r="AB65">
        <v>30000</v>
      </c>
      <c r="AC65" s="242">
        <f t="shared" si="1"/>
        <v>452530.74</v>
      </c>
      <c r="AD65" s="249">
        <f t="shared" si="2"/>
        <v>0</v>
      </c>
      <c r="AE65" s="262">
        <f t="shared" si="3"/>
        <v>452530.74</v>
      </c>
      <c r="AF65" s="263">
        <f t="shared" si="4"/>
        <v>3081021.13</v>
      </c>
      <c r="AG65" s="263">
        <f t="shared" si="5"/>
        <v>3132908.43</v>
      </c>
      <c r="AH65" s="244">
        <f t="shared" si="6"/>
        <v>-51887.300000000279</v>
      </c>
    </row>
    <row r="66" spans="1:34" x14ac:dyDescent="0.25">
      <c r="A66" s="248" t="s">
        <v>277</v>
      </c>
      <c r="B66" s="248" t="s">
        <v>3</v>
      </c>
      <c r="C66" s="257">
        <v>3889</v>
      </c>
      <c r="D66" s="257" t="s">
        <v>647</v>
      </c>
      <c r="E66" t="s">
        <v>2579</v>
      </c>
      <c r="F66" s="297">
        <v>575076.56000000006</v>
      </c>
      <c r="G66" s="297">
        <v>0</v>
      </c>
      <c r="H66" s="297">
        <v>35969.39</v>
      </c>
      <c r="I66">
        <v>159436.69</v>
      </c>
      <c r="J66">
        <v>236954.65</v>
      </c>
      <c r="M66" s="297">
        <v>0</v>
      </c>
      <c r="P66">
        <v>79704.56</v>
      </c>
      <c r="Q66">
        <v>1312112.72</v>
      </c>
      <c r="R66" s="297">
        <v>1428851.26</v>
      </c>
      <c r="T66" s="297">
        <v>1329.79</v>
      </c>
      <c r="U66" s="297">
        <v>959210</v>
      </c>
      <c r="W66">
        <v>1371111</v>
      </c>
      <c r="X66">
        <v>6916</v>
      </c>
      <c r="Z66">
        <v>976125.61</v>
      </c>
      <c r="AA66">
        <v>246508.43</v>
      </c>
      <c r="AB66">
        <v>30000</v>
      </c>
      <c r="AC66" s="242">
        <f t="shared" si="1"/>
        <v>611045.95000000007</v>
      </c>
      <c r="AD66" s="249">
        <f t="shared" si="2"/>
        <v>0</v>
      </c>
      <c r="AE66" s="262">
        <f t="shared" si="3"/>
        <v>611045.95000000007</v>
      </c>
      <c r="AF66" s="263">
        <f t="shared" si="4"/>
        <v>2389391.0499999998</v>
      </c>
      <c r="AG66" s="263">
        <f t="shared" si="5"/>
        <v>2630661.04</v>
      </c>
      <c r="AH66" s="244">
        <f t="shared" si="6"/>
        <v>-241269.99000000022</v>
      </c>
    </row>
    <row r="67" spans="1:34" x14ac:dyDescent="0.25">
      <c r="A67" s="248" t="s">
        <v>280</v>
      </c>
      <c r="B67" s="248" t="s">
        <v>4</v>
      </c>
      <c r="C67" s="257">
        <v>3322</v>
      </c>
      <c r="D67" s="257" t="s">
        <v>648</v>
      </c>
      <c r="E67" t="s">
        <v>2559</v>
      </c>
      <c r="F67" s="297">
        <v>791198.96</v>
      </c>
      <c r="G67" s="297">
        <v>40664.54</v>
      </c>
      <c r="H67" s="297">
        <v>97941.25</v>
      </c>
      <c r="I67">
        <v>584827.25</v>
      </c>
      <c r="J67">
        <v>294331.2</v>
      </c>
      <c r="M67" s="297">
        <v>0</v>
      </c>
      <c r="P67">
        <v>952499.98</v>
      </c>
      <c r="Q67">
        <v>834867.89</v>
      </c>
      <c r="R67" s="297">
        <v>1052071.96</v>
      </c>
      <c r="S67" s="297">
        <v>62740</v>
      </c>
      <c r="T67" s="297">
        <v>1118.22</v>
      </c>
      <c r="U67" s="297">
        <v>1289340</v>
      </c>
      <c r="V67" s="297">
        <v>1140.3599999999999</v>
      </c>
      <c r="W67">
        <v>1502190</v>
      </c>
      <c r="X67">
        <v>25200</v>
      </c>
      <c r="Z67">
        <v>515379.81</v>
      </c>
      <c r="AA67">
        <v>110270.39999999999</v>
      </c>
      <c r="AC67" s="242">
        <f t="shared" si="1"/>
        <v>929804.75</v>
      </c>
      <c r="AD67" s="249">
        <f t="shared" si="2"/>
        <v>0</v>
      </c>
      <c r="AE67" s="262">
        <f t="shared" si="3"/>
        <v>929804.75</v>
      </c>
      <c r="AF67" s="263">
        <f t="shared" si="4"/>
        <v>2406410.5399999996</v>
      </c>
      <c r="AG67" s="263">
        <f t="shared" si="5"/>
        <v>2153040.21</v>
      </c>
      <c r="AH67" s="244">
        <f t="shared" si="6"/>
        <v>253370.32999999961</v>
      </c>
    </row>
    <row r="68" spans="1:34" x14ac:dyDescent="0.25">
      <c r="A68" s="248" t="s">
        <v>280</v>
      </c>
      <c r="B68" s="248" t="s">
        <v>4</v>
      </c>
      <c r="C68" s="257">
        <v>3383</v>
      </c>
      <c r="D68" s="257" t="s">
        <v>649</v>
      </c>
      <c r="E68" t="s">
        <v>2560</v>
      </c>
      <c r="F68" s="297">
        <v>588150.86</v>
      </c>
      <c r="G68" s="297">
        <v>71415.509999999995</v>
      </c>
      <c r="H68" s="297">
        <v>143262.69</v>
      </c>
      <c r="I68">
        <v>-1170788.3999999999</v>
      </c>
      <c r="J68">
        <v>-98059.29</v>
      </c>
      <c r="K68" s="297">
        <v>1670</v>
      </c>
      <c r="M68" s="297">
        <v>0</v>
      </c>
      <c r="P68">
        <v>-2735364.35</v>
      </c>
      <c r="Q68">
        <v>1896116.26</v>
      </c>
      <c r="R68" s="297">
        <v>1247002.95</v>
      </c>
      <c r="S68" s="297">
        <v>61140</v>
      </c>
      <c r="T68" s="297">
        <v>837.93</v>
      </c>
      <c r="U68" s="297">
        <v>920070</v>
      </c>
      <c r="W68">
        <v>1131674</v>
      </c>
      <c r="Y68">
        <v>6550</v>
      </c>
      <c r="Z68">
        <v>359881.92</v>
      </c>
      <c r="AA68">
        <v>79210.5</v>
      </c>
      <c r="AC68" s="242">
        <f t="shared" si="1"/>
        <v>802829.06</v>
      </c>
      <c r="AD68" s="249">
        <f t="shared" si="2"/>
        <v>1670</v>
      </c>
      <c r="AE68" s="262">
        <f t="shared" si="3"/>
        <v>801159.06</v>
      </c>
      <c r="AF68" s="263">
        <f t="shared" si="4"/>
        <v>2229050.88</v>
      </c>
      <c r="AG68" s="263">
        <f t="shared" si="5"/>
        <v>1577316.42</v>
      </c>
      <c r="AH68" s="244">
        <f t="shared" si="6"/>
        <v>651734.46</v>
      </c>
    </row>
    <row r="69" spans="1:34" x14ac:dyDescent="0.25">
      <c r="A69" s="248" t="s">
        <v>280</v>
      </c>
      <c r="B69" s="248" t="s">
        <v>4</v>
      </c>
      <c r="C69" s="257">
        <v>9605</v>
      </c>
      <c r="D69" s="257" t="s">
        <v>650</v>
      </c>
      <c r="E69" t="s">
        <v>2561</v>
      </c>
      <c r="F69" s="297">
        <v>1179633.96</v>
      </c>
      <c r="G69" s="297">
        <v>37094.839999999997</v>
      </c>
      <c r="H69" s="297">
        <v>125077.88</v>
      </c>
      <c r="I69">
        <v>181319.5</v>
      </c>
      <c r="J69">
        <v>672849.52</v>
      </c>
      <c r="L69" s="297">
        <v>300610</v>
      </c>
      <c r="M69" s="297">
        <v>0</v>
      </c>
      <c r="P69">
        <v>1528941.92</v>
      </c>
      <c r="Q69">
        <v>63741.19</v>
      </c>
      <c r="R69" s="297">
        <v>2578183.84</v>
      </c>
      <c r="T69" s="297">
        <v>1702.99</v>
      </c>
      <c r="U69" s="297">
        <v>2160200</v>
      </c>
      <c r="V69" s="297">
        <v>141752</v>
      </c>
      <c r="W69">
        <v>2732122</v>
      </c>
      <c r="X69">
        <v>1220</v>
      </c>
      <c r="Y69">
        <v>3600</v>
      </c>
      <c r="Z69">
        <v>1246653.04</v>
      </c>
      <c r="AA69">
        <v>97011.199999999997</v>
      </c>
      <c r="AC69" s="242">
        <f t="shared" ref="AC69:AC86" si="7">SUM(F69:H69)</f>
        <v>1341806.6800000002</v>
      </c>
      <c r="AD69" s="249">
        <f t="shared" ref="AD69:AD86" si="8">SUM(K69:M69)</f>
        <v>300610</v>
      </c>
      <c r="AE69" s="262">
        <f t="shared" ref="AE69:AE86" si="9">AC69-AD69</f>
        <v>1041196.6800000002</v>
      </c>
      <c r="AF69" s="263">
        <f t="shared" ref="AF69:AF86" si="10">SUM(R69:V69)</f>
        <v>4881838.83</v>
      </c>
      <c r="AG69" s="263">
        <f t="shared" ref="AG69:AG86" si="11">SUM(W69:AB69)</f>
        <v>4080606.24</v>
      </c>
      <c r="AH69" s="244">
        <f t="shared" ref="AH69:AH86" si="12">AF69-AG69</f>
        <v>801232.58999999985</v>
      </c>
    </row>
    <row r="70" spans="1:34" x14ac:dyDescent="0.25">
      <c r="A70" s="248" t="s">
        <v>280</v>
      </c>
      <c r="B70" s="248" t="s">
        <v>4</v>
      </c>
      <c r="C70" s="257">
        <v>2921</v>
      </c>
      <c r="D70" s="257" t="s">
        <v>651</v>
      </c>
      <c r="E70" t="s">
        <v>2562</v>
      </c>
      <c r="F70" s="297">
        <v>163035.04</v>
      </c>
      <c r="G70" s="297">
        <v>0</v>
      </c>
      <c r="H70" s="297">
        <v>104687.62</v>
      </c>
      <c r="I70">
        <v>300003</v>
      </c>
      <c r="J70">
        <v>13526</v>
      </c>
      <c r="O70">
        <v>-214008.78</v>
      </c>
      <c r="Q70">
        <v>607615.71</v>
      </c>
      <c r="R70" s="297">
        <v>844345.62</v>
      </c>
      <c r="T70" s="297">
        <v>268.22000000000003</v>
      </c>
      <c r="U70" s="297">
        <v>1055800</v>
      </c>
      <c r="W70">
        <v>1231451</v>
      </c>
      <c r="Z70">
        <v>251437.11</v>
      </c>
      <c r="AA70">
        <v>7381</v>
      </c>
      <c r="AC70" s="242">
        <f t="shared" si="7"/>
        <v>267722.66000000003</v>
      </c>
      <c r="AD70" s="249">
        <f t="shared" si="8"/>
        <v>0</v>
      </c>
      <c r="AE70" s="262">
        <f t="shared" si="9"/>
        <v>267722.66000000003</v>
      </c>
      <c r="AF70" s="263">
        <f t="shared" si="10"/>
        <v>1900413.8399999999</v>
      </c>
      <c r="AG70" s="263">
        <f t="shared" si="11"/>
        <v>1490269.1099999999</v>
      </c>
      <c r="AH70" s="244">
        <f t="shared" si="12"/>
        <v>410144.73</v>
      </c>
    </row>
    <row r="71" spans="1:34" x14ac:dyDescent="0.25">
      <c r="A71" s="248" t="s">
        <v>280</v>
      </c>
      <c r="B71" s="248" t="s">
        <v>4</v>
      </c>
      <c r="C71" s="257">
        <v>3783</v>
      </c>
      <c r="D71" s="257" t="s">
        <v>652</v>
      </c>
      <c r="E71" t="s">
        <v>2563</v>
      </c>
      <c r="F71" s="297">
        <v>602188.68999999994</v>
      </c>
      <c r="G71" s="297">
        <v>11810</v>
      </c>
      <c r="H71" s="297">
        <v>219300.46</v>
      </c>
      <c r="I71">
        <v>42894.75</v>
      </c>
      <c r="J71">
        <v>708542.34</v>
      </c>
      <c r="M71" s="297">
        <v>210000</v>
      </c>
      <c r="P71">
        <v>-2738270.77</v>
      </c>
      <c r="Q71">
        <v>4330482.6500000004</v>
      </c>
      <c r="R71" s="297">
        <v>1213181.18</v>
      </c>
      <c r="T71" s="297">
        <v>148</v>
      </c>
      <c r="U71" s="297">
        <v>2373000</v>
      </c>
      <c r="V71" s="297">
        <v>10699.8</v>
      </c>
      <c r="W71">
        <v>2597965</v>
      </c>
      <c r="X71">
        <v>2320</v>
      </c>
      <c r="Z71">
        <v>480842.22</v>
      </c>
      <c r="AA71">
        <v>391287.4</v>
      </c>
      <c r="AB71">
        <v>3600</v>
      </c>
      <c r="AC71" s="242">
        <f t="shared" si="7"/>
        <v>833299.14999999991</v>
      </c>
      <c r="AD71" s="249">
        <f t="shared" si="8"/>
        <v>210000</v>
      </c>
      <c r="AE71" s="262">
        <f t="shared" si="9"/>
        <v>623299.14999999991</v>
      </c>
      <c r="AF71" s="263">
        <f t="shared" si="10"/>
        <v>3597028.9799999995</v>
      </c>
      <c r="AG71" s="263">
        <f t="shared" si="11"/>
        <v>3476014.6199999996</v>
      </c>
      <c r="AH71" s="244">
        <f t="shared" si="12"/>
        <v>121014.35999999987</v>
      </c>
    </row>
    <row r="72" spans="1:34" x14ac:dyDescent="0.25">
      <c r="A72" s="248" t="s">
        <v>280</v>
      </c>
      <c r="B72" s="248" t="s">
        <v>4</v>
      </c>
      <c r="C72" s="257">
        <v>3268</v>
      </c>
      <c r="D72" s="257" t="s">
        <v>653</v>
      </c>
      <c r="E72" t="s">
        <v>2564</v>
      </c>
      <c r="F72" s="297">
        <v>573186.26</v>
      </c>
      <c r="G72" s="297">
        <v>102610.54</v>
      </c>
      <c r="H72" s="297">
        <v>173491.52</v>
      </c>
      <c r="I72">
        <v>273378.38</v>
      </c>
      <c r="J72">
        <v>184913.57</v>
      </c>
      <c r="M72" s="297">
        <v>-415</v>
      </c>
      <c r="P72">
        <v>-829128.51</v>
      </c>
      <c r="Q72">
        <v>1909993.72</v>
      </c>
      <c r="R72" s="297">
        <v>1277749.98</v>
      </c>
      <c r="T72" s="297">
        <v>1046.94</v>
      </c>
      <c r="U72" s="297">
        <v>1506230</v>
      </c>
      <c r="V72" s="297">
        <v>151047</v>
      </c>
      <c r="W72">
        <v>1962638</v>
      </c>
      <c r="X72">
        <v>6550</v>
      </c>
      <c r="Z72">
        <v>572300.06000000006</v>
      </c>
      <c r="AA72">
        <v>121730.8</v>
      </c>
      <c r="AC72" s="242">
        <f t="shared" si="7"/>
        <v>849288.32000000007</v>
      </c>
      <c r="AD72" s="249">
        <f t="shared" si="8"/>
        <v>-415</v>
      </c>
      <c r="AE72" s="262">
        <f t="shared" si="9"/>
        <v>849703.32000000007</v>
      </c>
      <c r="AF72" s="263">
        <f t="shared" si="10"/>
        <v>2936073.92</v>
      </c>
      <c r="AG72" s="263">
        <f t="shared" si="11"/>
        <v>2663218.86</v>
      </c>
      <c r="AH72" s="244">
        <f t="shared" si="12"/>
        <v>272855.06000000006</v>
      </c>
    </row>
    <row r="73" spans="1:34" x14ac:dyDescent="0.25">
      <c r="A73" s="248" t="s">
        <v>280</v>
      </c>
      <c r="B73" s="248" t="s">
        <v>4</v>
      </c>
      <c r="C73" s="257">
        <v>3398</v>
      </c>
      <c r="D73" s="257" t="s">
        <v>654</v>
      </c>
      <c r="E73" t="s">
        <v>2565</v>
      </c>
      <c r="F73" s="297">
        <v>913288.13</v>
      </c>
      <c r="G73" s="297">
        <v>63000.36</v>
      </c>
      <c r="H73" s="297">
        <v>84660.08</v>
      </c>
      <c r="I73">
        <v>218272.87</v>
      </c>
      <c r="J73">
        <v>2686.15</v>
      </c>
      <c r="M73" s="297">
        <v>0</v>
      </c>
      <c r="P73">
        <v>-759973.81</v>
      </c>
      <c r="Q73">
        <v>1700160.45</v>
      </c>
      <c r="R73" s="297">
        <v>1496327.06</v>
      </c>
      <c r="U73" s="297">
        <v>972900</v>
      </c>
      <c r="V73" s="297">
        <v>168970</v>
      </c>
      <c r="W73">
        <v>1430976</v>
      </c>
      <c r="X73">
        <v>2200</v>
      </c>
      <c r="Z73">
        <v>482153.21</v>
      </c>
      <c r="AA73">
        <v>117471.9</v>
      </c>
      <c r="AC73" s="242">
        <f t="shared" si="7"/>
        <v>1060948.57</v>
      </c>
      <c r="AD73" s="249">
        <f t="shared" si="8"/>
        <v>0</v>
      </c>
      <c r="AE73" s="262">
        <f t="shared" si="9"/>
        <v>1060948.57</v>
      </c>
      <c r="AF73" s="263">
        <f t="shared" si="10"/>
        <v>2638197.06</v>
      </c>
      <c r="AG73" s="263">
        <f t="shared" si="11"/>
        <v>2032801.1099999999</v>
      </c>
      <c r="AH73" s="244">
        <f t="shared" si="12"/>
        <v>605395.95000000019</v>
      </c>
    </row>
    <row r="74" spans="1:34" x14ac:dyDescent="0.25">
      <c r="A74" s="248" t="s">
        <v>280</v>
      </c>
      <c r="B74" s="248" t="s">
        <v>4</v>
      </c>
      <c r="C74" s="257">
        <v>4777</v>
      </c>
      <c r="D74" s="257" t="s">
        <v>655</v>
      </c>
      <c r="E74" t="s">
        <v>2566</v>
      </c>
      <c r="F74" s="297">
        <v>1130610.44</v>
      </c>
      <c r="G74" s="297">
        <v>97451.7</v>
      </c>
      <c r="H74" s="297">
        <v>135816.25</v>
      </c>
      <c r="I74">
        <v>647067.30000000005</v>
      </c>
      <c r="J74">
        <v>280904.49</v>
      </c>
      <c r="M74" s="297">
        <v>0</v>
      </c>
      <c r="P74">
        <v>-3320369.32</v>
      </c>
      <c r="Q74">
        <v>4971323.6399999997</v>
      </c>
      <c r="R74" s="297">
        <v>1573528.78</v>
      </c>
      <c r="S74" s="297">
        <v>143650</v>
      </c>
      <c r="T74" s="297">
        <v>1231.73</v>
      </c>
      <c r="U74" s="297">
        <v>933060</v>
      </c>
      <c r="V74" s="297">
        <v>248332</v>
      </c>
      <c r="W74">
        <v>1434232</v>
      </c>
      <c r="Y74">
        <v>13892</v>
      </c>
      <c r="Z74">
        <v>358301.75</v>
      </c>
      <c r="AA74">
        <v>153080.9</v>
      </c>
      <c r="AC74" s="242">
        <f t="shared" si="7"/>
        <v>1363878.39</v>
      </c>
      <c r="AD74" s="249">
        <f t="shared" si="8"/>
        <v>0</v>
      </c>
      <c r="AE74" s="262">
        <f t="shared" si="9"/>
        <v>1363878.39</v>
      </c>
      <c r="AF74" s="263">
        <f t="shared" si="10"/>
        <v>2899802.51</v>
      </c>
      <c r="AG74" s="263">
        <f t="shared" si="11"/>
        <v>1959506.65</v>
      </c>
      <c r="AH74" s="244">
        <f t="shared" si="12"/>
        <v>940295.85999999987</v>
      </c>
    </row>
    <row r="75" spans="1:34" x14ac:dyDescent="0.25">
      <c r="A75" s="248" t="s">
        <v>280</v>
      </c>
      <c r="B75" s="248" t="s">
        <v>4</v>
      </c>
      <c r="C75" s="257">
        <v>2834</v>
      </c>
      <c r="D75" s="257" t="s">
        <v>656</v>
      </c>
      <c r="E75" t="s">
        <v>2567</v>
      </c>
      <c r="F75" s="297">
        <v>578091.06000000006</v>
      </c>
      <c r="G75" s="297">
        <v>7619.34</v>
      </c>
      <c r="H75" s="297">
        <v>68260.850000000006</v>
      </c>
      <c r="I75">
        <v>94779.86</v>
      </c>
      <c r="J75">
        <v>124596.65</v>
      </c>
      <c r="L75" s="297">
        <v>109460</v>
      </c>
      <c r="M75" s="297">
        <v>0</v>
      </c>
      <c r="P75">
        <v>282674.23</v>
      </c>
      <c r="Q75">
        <v>318970.07</v>
      </c>
      <c r="R75" s="297">
        <v>1036379.63</v>
      </c>
      <c r="T75" s="297">
        <v>16836.349999999999</v>
      </c>
      <c r="U75" s="297">
        <v>1331400</v>
      </c>
      <c r="V75" s="297">
        <v>160618</v>
      </c>
      <c r="W75">
        <v>1617500</v>
      </c>
      <c r="X75">
        <v>1920</v>
      </c>
      <c r="Z75">
        <v>563512.72</v>
      </c>
      <c r="AA75">
        <v>67407.8</v>
      </c>
      <c r="AC75" s="242">
        <f t="shared" si="7"/>
        <v>653971.25</v>
      </c>
      <c r="AD75" s="249">
        <f t="shared" si="8"/>
        <v>109460</v>
      </c>
      <c r="AE75" s="262">
        <f t="shared" si="9"/>
        <v>544511.25</v>
      </c>
      <c r="AF75" s="263">
        <f t="shared" si="10"/>
        <v>2545233.98</v>
      </c>
      <c r="AG75" s="263">
        <f t="shared" si="11"/>
        <v>2250340.5199999996</v>
      </c>
      <c r="AH75" s="244">
        <f t="shared" si="12"/>
        <v>294893.46000000043</v>
      </c>
    </row>
    <row r="76" spans="1:34" x14ac:dyDescent="0.25">
      <c r="A76" s="248" t="s">
        <v>280</v>
      </c>
      <c r="B76" s="248" t="s">
        <v>4</v>
      </c>
      <c r="C76" s="257">
        <v>2338</v>
      </c>
      <c r="D76" s="257" t="s">
        <v>657</v>
      </c>
      <c r="E76" t="s">
        <v>2568</v>
      </c>
      <c r="F76" s="297">
        <v>232886.68</v>
      </c>
      <c r="G76" s="297">
        <v>8260</v>
      </c>
      <c r="H76" s="297">
        <v>41004.74</v>
      </c>
      <c r="I76">
        <v>45754.37</v>
      </c>
      <c r="J76">
        <v>142646.20000000001</v>
      </c>
      <c r="M76" s="297">
        <v>0</v>
      </c>
      <c r="P76">
        <v>-2831361.3</v>
      </c>
      <c r="Q76">
        <v>3125887.14</v>
      </c>
      <c r="R76" s="297">
        <v>995526.28</v>
      </c>
      <c r="S76" s="297">
        <v>86009</v>
      </c>
      <c r="T76" s="297">
        <v>269.77999999999997</v>
      </c>
      <c r="U76" s="297">
        <v>997590</v>
      </c>
      <c r="V76" s="297">
        <v>63.45</v>
      </c>
      <c r="W76">
        <v>1197738.45</v>
      </c>
      <c r="X76">
        <v>12413</v>
      </c>
      <c r="Z76">
        <v>481336.31</v>
      </c>
      <c r="AA76">
        <v>117144.6</v>
      </c>
      <c r="AC76" s="242">
        <f t="shared" si="7"/>
        <v>282151.42</v>
      </c>
      <c r="AD76" s="249">
        <f t="shared" si="8"/>
        <v>0</v>
      </c>
      <c r="AE76" s="262">
        <f t="shared" si="9"/>
        <v>282151.42</v>
      </c>
      <c r="AF76" s="263">
        <f t="shared" si="10"/>
        <v>2079458.51</v>
      </c>
      <c r="AG76" s="263">
        <f t="shared" si="11"/>
        <v>1808632.36</v>
      </c>
      <c r="AH76" s="244">
        <f t="shared" si="12"/>
        <v>270826.14999999991</v>
      </c>
    </row>
    <row r="77" spans="1:34" x14ac:dyDescent="0.25">
      <c r="A77" s="248" t="s">
        <v>280</v>
      </c>
      <c r="B77" s="248" t="s">
        <v>4</v>
      </c>
      <c r="C77" s="257">
        <v>4468</v>
      </c>
      <c r="D77" s="257" t="s">
        <v>658</v>
      </c>
      <c r="E77" t="s">
        <v>2569</v>
      </c>
      <c r="F77" s="297">
        <v>888507.69</v>
      </c>
      <c r="G77" s="297">
        <v>76734.69</v>
      </c>
      <c r="H77" s="297">
        <v>50919.8</v>
      </c>
      <c r="I77">
        <v>362533.69</v>
      </c>
      <c r="J77">
        <v>137116.88</v>
      </c>
      <c r="M77" s="297">
        <v>0</v>
      </c>
      <c r="P77">
        <v>-1304274.56</v>
      </c>
      <c r="Q77">
        <v>2488810.16</v>
      </c>
      <c r="R77" s="297">
        <v>1793236.17</v>
      </c>
      <c r="S77" s="297">
        <v>120775</v>
      </c>
      <c r="T77" s="297">
        <v>1216.1099999999999</v>
      </c>
      <c r="U77" s="297">
        <v>1978000</v>
      </c>
      <c r="V77" s="297">
        <v>12500</v>
      </c>
      <c r="W77">
        <v>2180496</v>
      </c>
      <c r="Y77">
        <v>5350</v>
      </c>
      <c r="Z77">
        <v>927126.33</v>
      </c>
      <c r="AA77">
        <v>50952.800000000003</v>
      </c>
      <c r="AC77" s="242">
        <f t="shared" si="7"/>
        <v>1016162.1799999999</v>
      </c>
      <c r="AD77" s="249">
        <f t="shared" si="8"/>
        <v>0</v>
      </c>
      <c r="AE77" s="262">
        <f t="shared" si="9"/>
        <v>1016162.1799999999</v>
      </c>
      <c r="AF77" s="263">
        <f t="shared" si="10"/>
        <v>3905727.2800000003</v>
      </c>
      <c r="AG77" s="263">
        <f t="shared" si="11"/>
        <v>3163925.13</v>
      </c>
      <c r="AH77" s="244">
        <f t="shared" si="12"/>
        <v>741802.15000000037</v>
      </c>
    </row>
    <row r="78" spans="1:34" x14ac:dyDescent="0.25">
      <c r="A78" s="248" t="s">
        <v>280</v>
      </c>
      <c r="B78" s="248" t="s">
        <v>4</v>
      </c>
      <c r="C78" s="257">
        <v>1481</v>
      </c>
      <c r="D78" s="257" t="s">
        <v>659</v>
      </c>
      <c r="E78" t="s">
        <v>2577</v>
      </c>
      <c r="F78" s="297">
        <v>266900.98</v>
      </c>
      <c r="G78" s="297">
        <v>0</v>
      </c>
      <c r="H78" s="297">
        <v>19249.060000000001</v>
      </c>
      <c r="I78">
        <v>14664.47</v>
      </c>
      <c r="J78">
        <v>30797.35</v>
      </c>
      <c r="O78">
        <v>-861903.81</v>
      </c>
      <c r="Q78">
        <v>1219746.8700000001</v>
      </c>
      <c r="R78" s="297">
        <v>621506.34</v>
      </c>
      <c r="U78" s="297">
        <v>972900</v>
      </c>
      <c r="W78">
        <v>1150870</v>
      </c>
      <c r="Z78">
        <v>291707.94</v>
      </c>
      <c r="AA78">
        <v>92309.6</v>
      </c>
      <c r="AC78" s="242">
        <f t="shared" si="7"/>
        <v>286150.03999999998</v>
      </c>
      <c r="AD78" s="249">
        <f t="shared" si="8"/>
        <v>0</v>
      </c>
      <c r="AE78" s="262">
        <f t="shared" si="9"/>
        <v>286150.03999999998</v>
      </c>
      <c r="AF78" s="263">
        <f t="shared" si="10"/>
        <v>1594406.3399999999</v>
      </c>
      <c r="AG78" s="263">
        <f t="shared" si="11"/>
        <v>1534887.54</v>
      </c>
      <c r="AH78" s="244">
        <f t="shared" si="12"/>
        <v>59518.799999999814</v>
      </c>
    </row>
    <row r="79" spans="1:34" x14ac:dyDescent="0.25">
      <c r="A79" s="248" t="s">
        <v>280</v>
      </c>
      <c r="B79" s="248" t="s">
        <v>4</v>
      </c>
      <c r="C79" s="257">
        <v>2622</v>
      </c>
      <c r="D79" s="257" t="s">
        <v>660</v>
      </c>
      <c r="E79" t="s">
        <v>2580</v>
      </c>
      <c r="F79" s="297">
        <v>1028670.44</v>
      </c>
      <c r="G79" s="297">
        <v>11482.65</v>
      </c>
      <c r="H79" s="297">
        <v>85919.27</v>
      </c>
      <c r="I79">
        <v>294766.26</v>
      </c>
      <c r="J79">
        <v>16442.16</v>
      </c>
      <c r="M79" s="297">
        <v>-206</v>
      </c>
      <c r="P79">
        <v>-1295921.7</v>
      </c>
      <c r="Q79">
        <v>2288777.11</v>
      </c>
      <c r="R79" s="297">
        <v>1040381.67</v>
      </c>
      <c r="S79" s="297">
        <v>86400</v>
      </c>
      <c r="U79" s="297">
        <v>1930940</v>
      </c>
      <c r="W79">
        <v>2134659</v>
      </c>
      <c r="Z79">
        <v>306547.93</v>
      </c>
      <c r="AA79">
        <v>167333.37</v>
      </c>
      <c r="AB79">
        <v>2000</v>
      </c>
      <c r="AC79" s="242">
        <f t="shared" si="7"/>
        <v>1126072.3599999999</v>
      </c>
      <c r="AD79" s="249">
        <f t="shared" si="8"/>
        <v>-206</v>
      </c>
      <c r="AE79" s="262">
        <f t="shared" si="9"/>
        <v>1126278.3599999999</v>
      </c>
      <c r="AF79" s="263">
        <f t="shared" si="10"/>
        <v>3057721.67</v>
      </c>
      <c r="AG79" s="263">
        <f t="shared" si="11"/>
        <v>2610540.3000000003</v>
      </c>
      <c r="AH79" s="244">
        <f t="shared" si="12"/>
        <v>447181.36999999965</v>
      </c>
    </row>
    <row r="80" spans="1:34" x14ac:dyDescent="0.25">
      <c r="A80" s="248" t="s">
        <v>283</v>
      </c>
      <c r="B80" s="248" t="s">
        <v>5</v>
      </c>
      <c r="C80" s="257">
        <v>4703</v>
      </c>
      <c r="D80" s="257" t="s">
        <v>661</v>
      </c>
      <c r="E80" t="s">
        <v>2570</v>
      </c>
      <c r="F80" s="297">
        <v>697909.89</v>
      </c>
      <c r="G80" s="297">
        <v>2677</v>
      </c>
      <c r="H80" s="297">
        <v>190724.6</v>
      </c>
      <c r="I80">
        <v>285681.78999999998</v>
      </c>
      <c r="J80">
        <v>299452.57</v>
      </c>
      <c r="M80" s="297">
        <v>0</v>
      </c>
      <c r="N80">
        <v>18250</v>
      </c>
      <c r="P80">
        <v>-1005958.99</v>
      </c>
      <c r="Q80">
        <v>2500428.33</v>
      </c>
      <c r="R80" s="297">
        <v>989285.53</v>
      </c>
      <c r="S80" s="297">
        <v>260500</v>
      </c>
      <c r="T80" s="297">
        <v>1181.44</v>
      </c>
      <c r="U80" s="297">
        <v>1657500</v>
      </c>
      <c r="W80">
        <v>2050056</v>
      </c>
      <c r="X80">
        <v>18160</v>
      </c>
      <c r="Y80">
        <v>1080</v>
      </c>
      <c r="Z80">
        <v>353351.43</v>
      </c>
      <c r="AA80">
        <v>175897.9</v>
      </c>
      <c r="AB80">
        <v>21055.13</v>
      </c>
      <c r="AC80" s="242">
        <f t="shared" si="7"/>
        <v>891311.49</v>
      </c>
      <c r="AD80" s="249">
        <f t="shared" si="8"/>
        <v>0</v>
      </c>
      <c r="AE80" s="262">
        <f t="shared" si="9"/>
        <v>891311.49</v>
      </c>
      <c r="AF80" s="263">
        <f t="shared" si="10"/>
        <v>2908466.9699999997</v>
      </c>
      <c r="AG80" s="263">
        <f t="shared" si="11"/>
        <v>2619600.46</v>
      </c>
      <c r="AH80" s="244">
        <f t="shared" si="12"/>
        <v>288866.50999999978</v>
      </c>
    </row>
    <row r="81" spans="1:34" x14ac:dyDescent="0.25">
      <c r="A81" s="248" t="s">
        <v>283</v>
      </c>
      <c r="B81" s="248" t="s">
        <v>5</v>
      </c>
      <c r="C81" s="257">
        <v>1824</v>
      </c>
      <c r="D81" s="257" t="s">
        <v>662</v>
      </c>
      <c r="E81" t="s">
        <v>2571</v>
      </c>
      <c r="F81" s="297">
        <v>467352.4</v>
      </c>
      <c r="G81" s="297">
        <v>296</v>
      </c>
      <c r="H81" s="297">
        <v>43289.8</v>
      </c>
      <c r="I81">
        <v>5</v>
      </c>
      <c r="J81">
        <v>105181.42</v>
      </c>
      <c r="M81" s="297">
        <v>0</v>
      </c>
      <c r="P81">
        <v>-1461658.49</v>
      </c>
      <c r="Q81">
        <v>2140561.41</v>
      </c>
      <c r="R81" s="297">
        <v>697685.97</v>
      </c>
      <c r="S81" s="297">
        <v>172500</v>
      </c>
      <c r="T81" s="297">
        <v>657.84</v>
      </c>
      <c r="U81" s="297">
        <v>1139040</v>
      </c>
      <c r="W81">
        <v>1507689</v>
      </c>
      <c r="Z81">
        <v>330128.01</v>
      </c>
      <c r="AA81">
        <v>66995.100000000006</v>
      </c>
      <c r="AC81" s="242">
        <f t="shared" si="7"/>
        <v>510938.2</v>
      </c>
      <c r="AD81" s="249">
        <f t="shared" si="8"/>
        <v>0</v>
      </c>
      <c r="AE81" s="262">
        <f t="shared" si="9"/>
        <v>510938.2</v>
      </c>
      <c r="AF81" s="263">
        <f t="shared" si="10"/>
        <v>2009883.81</v>
      </c>
      <c r="AG81" s="263">
        <f t="shared" si="11"/>
        <v>1904812.11</v>
      </c>
      <c r="AH81" s="244">
        <f t="shared" si="12"/>
        <v>105071.69999999995</v>
      </c>
    </row>
    <row r="82" spans="1:34" x14ac:dyDescent="0.25">
      <c r="A82" s="248" t="s">
        <v>283</v>
      </c>
      <c r="B82" s="248" t="s">
        <v>5</v>
      </c>
      <c r="C82" s="257">
        <v>4449</v>
      </c>
      <c r="D82" s="257" t="s">
        <v>663</v>
      </c>
      <c r="E82" t="s">
        <v>2572</v>
      </c>
      <c r="F82" s="297">
        <v>978848.55</v>
      </c>
      <c r="G82" s="297">
        <v>11572</v>
      </c>
      <c r="H82" s="297">
        <v>63114.14</v>
      </c>
      <c r="I82">
        <v>562656.06000000006</v>
      </c>
      <c r="J82">
        <v>465829.92</v>
      </c>
      <c r="M82" s="297">
        <v>0</v>
      </c>
      <c r="P82">
        <v>58732.34</v>
      </c>
      <c r="Q82">
        <v>2191938.59</v>
      </c>
      <c r="R82" s="297">
        <v>909694.97</v>
      </c>
      <c r="S82" s="297">
        <v>290920</v>
      </c>
      <c r="T82" s="297">
        <v>1348.67</v>
      </c>
      <c r="U82" s="297">
        <v>705285</v>
      </c>
      <c r="W82">
        <v>892160</v>
      </c>
      <c r="X82">
        <v>49896</v>
      </c>
      <c r="Z82">
        <v>581690.27</v>
      </c>
      <c r="AA82">
        <v>207322.5</v>
      </c>
      <c r="AB82">
        <v>21055.13</v>
      </c>
      <c r="AC82" s="242">
        <f t="shared" si="7"/>
        <v>1053534.69</v>
      </c>
      <c r="AD82" s="249">
        <f t="shared" si="8"/>
        <v>0</v>
      </c>
      <c r="AE82" s="262">
        <f t="shared" si="9"/>
        <v>1053534.69</v>
      </c>
      <c r="AF82" s="263">
        <f t="shared" si="10"/>
        <v>1907248.64</v>
      </c>
      <c r="AG82" s="263">
        <f t="shared" si="11"/>
        <v>1752123.9</v>
      </c>
      <c r="AH82" s="244">
        <f t="shared" si="12"/>
        <v>155124.74</v>
      </c>
    </row>
    <row r="83" spans="1:34" x14ac:dyDescent="0.25">
      <c r="A83" s="248" t="s">
        <v>283</v>
      </c>
      <c r="B83" s="248" t="s">
        <v>5</v>
      </c>
      <c r="C83" s="257">
        <v>4777</v>
      </c>
      <c r="D83" s="257" t="s">
        <v>664</v>
      </c>
      <c r="E83" t="s">
        <v>2573</v>
      </c>
      <c r="F83" s="297">
        <v>1147021.76</v>
      </c>
      <c r="G83" s="297">
        <v>5767</v>
      </c>
      <c r="H83" s="297">
        <v>60637.599999999999</v>
      </c>
      <c r="I83">
        <v>617086.14</v>
      </c>
      <c r="J83">
        <v>249309.45</v>
      </c>
      <c r="M83" s="297">
        <v>0</v>
      </c>
      <c r="P83">
        <v>-1994063.91</v>
      </c>
      <c r="Q83">
        <v>4194803.6500000004</v>
      </c>
      <c r="R83" s="297">
        <v>1033891.46</v>
      </c>
      <c r="S83" s="297">
        <v>267900</v>
      </c>
      <c r="T83" s="297">
        <v>1593.47</v>
      </c>
      <c r="U83" s="297">
        <v>1517405</v>
      </c>
      <c r="W83">
        <v>1877947.9</v>
      </c>
      <c r="Z83">
        <v>524897.02</v>
      </c>
      <c r="AA83">
        <v>222544.1</v>
      </c>
      <c r="AC83" s="242">
        <f t="shared" si="7"/>
        <v>1213426.3600000001</v>
      </c>
      <c r="AD83" s="249">
        <f t="shared" si="8"/>
        <v>0</v>
      </c>
      <c r="AE83" s="262">
        <f t="shared" si="9"/>
        <v>1213426.3600000001</v>
      </c>
      <c r="AF83" s="263">
        <f t="shared" si="10"/>
        <v>2820789.9299999997</v>
      </c>
      <c r="AG83" s="263">
        <f t="shared" si="11"/>
        <v>2625389.02</v>
      </c>
      <c r="AH83" s="244">
        <f t="shared" si="12"/>
        <v>195400.90999999968</v>
      </c>
    </row>
    <row r="84" spans="1:34" x14ac:dyDescent="0.25">
      <c r="A84" s="248" t="s">
        <v>283</v>
      </c>
      <c r="B84" s="248" t="s">
        <v>5</v>
      </c>
      <c r="C84" s="257">
        <v>2103</v>
      </c>
      <c r="D84" s="257" t="s">
        <v>665</v>
      </c>
      <c r="E84" t="s">
        <v>2574</v>
      </c>
      <c r="F84" s="297">
        <v>162261.44</v>
      </c>
      <c r="G84" s="297">
        <v>5301</v>
      </c>
      <c r="H84" s="297">
        <v>31495</v>
      </c>
      <c r="I84">
        <v>412521.1</v>
      </c>
      <c r="J84">
        <v>69376.479999999996</v>
      </c>
      <c r="M84" s="297">
        <v>0</v>
      </c>
      <c r="P84">
        <v>-1321215.21</v>
      </c>
      <c r="Q84">
        <v>2119139.65</v>
      </c>
      <c r="R84" s="297">
        <v>572238.32999999996</v>
      </c>
      <c r="S84" s="297">
        <v>134100</v>
      </c>
      <c r="T84" s="297">
        <v>458</v>
      </c>
      <c r="U84" s="297">
        <v>1033035</v>
      </c>
      <c r="V84" s="297">
        <v>140000</v>
      </c>
      <c r="W84">
        <v>1310477</v>
      </c>
      <c r="Z84">
        <v>372166.98</v>
      </c>
      <c r="AA84">
        <v>67106.77</v>
      </c>
      <c r="AC84" s="242">
        <f t="shared" si="7"/>
        <v>199057.44</v>
      </c>
      <c r="AD84" s="249">
        <f t="shared" si="8"/>
        <v>0</v>
      </c>
      <c r="AE84" s="262">
        <f t="shared" si="9"/>
        <v>199057.44</v>
      </c>
      <c r="AF84" s="263">
        <f t="shared" si="10"/>
        <v>1879831.33</v>
      </c>
      <c r="AG84" s="263">
        <f t="shared" si="11"/>
        <v>1749750.75</v>
      </c>
      <c r="AH84" s="244">
        <f t="shared" si="12"/>
        <v>130080.58000000007</v>
      </c>
    </row>
    <row r="85" spans="1:34" x14ac:dyDescent="0.25">
      <c r="A85" s="248" t="s">
        <v>283</v>
      </c>
      <c r="B85" s="248" t="s">
        <v>5</v>
      </c>
      <c r="C85" s="257">
        <v>5166</v>
      </c>
      <c r="D85" s="257" t="s">
        <v>666</v>
      </c>
      <c r="E85" t="s">
        <v>2575</v>
      </c>
      <c r="F85" s="297">
        <v>491735.85</v>
      </c>
      <c r="G85" s="297">
        <v>333</v>
      </c>
      <c r="H85" s="297">
        <v>19818.2</v>
      </c>
      <c r="I85">
        <v>137523.01999999999</v>
      </c>
      <c r="J85">
        <v>65288.34</v>
      </c>
      <c r="M85" s="297">
        <v>0</v>
      </c>
      <c r="P85">
        <v>-129379.33</v>
      </c>
      <c r="Q85">
        <v>1096893.17</v>
      </c>
      <c r="R85" s="297">
        <v>1122493.6200000001</v>
      </c>
      <c r="S85" s="297">
        <v>110020</v>
      </c>
      <c r="U85" s="297">
        <v>1385251</v>
      </c>
      <c r="W85">
        <v>1794624.25</v>
      </c>
      <c r="Z85">
        <v>610359.19999999995</v>
      </c>
      <c r="AA85">
        <v>79166.600000000006</v>
      </c>
      <c r="AC85" s="242">
        <f t="shared" si="7"/>
        <v>511887.05</v>
      </c>
      <c r="AD85" s="249">
        <f t="shared" si="8"/>
        <v>0</v>
      </c>
      <c r="AE85" s="262">
        <f t="shared" si="9"/>
        <v>511887.05</v>
      </c>
      <c r="AF85" s="263">
        <f t="shared" si="10"/>
        <v>2617764.62</v>
      </c>
      <c r="AG85" s="263">
        <f t="shared" si="11"/>
        <v>2484150.0500000003</v>
      </c>
      <c r="AH85" s="244">
        <f t="shared" si="12"/>
        <v>133614.56999999983</v>
      </c>
    </row>
    <row r="86" spans="1:34" x14ac:dyDescent="0.25">
      <c r="A86" s="248" t="s">
        <v>283</v>
      </c>
      <c r="B86" s="248" t="s">
        <v>5</v>
      </c>
      <c r="C86" s="257">
        <v>3557</v>
      </c>
      <c r="D86" s="257" t="s">
        <v>667</v>
      </c>
      <c r="E86" t="s">
        <v>2576</v>
      </c>
      <c r="F86" s="297">
        <v>933173.47</v>
      </c>
      <c r="G86" s="297">
        <v>10431</v>
      </c>
      <c r="H86" s="297">
        <v>77304.800000000003</v>
      </c>
      <c r="I86">
        <v>200811.14</v>
      </c>
      <c r="J86">
        <v>176263.09</v>
      </c>
      <c r="M86" s="297">
        <v>0</v>
      </c>
      <c r="P86">
        <v>-1690527.9</v>
      </c>
      <c r="Q86">
        <v>3207738.11</v>
      </c>
      <c r="R86" s="297">
        <v>797617.38</v>
      </c>
      <c r="S86" s="297">
        <v>186000</v>
      </c>
      <c r="T86" s="297">
        <v>1492.26</v>
      </c>
      <c r="U86" s="297">
        <v>1103200</v>
      </c>
      <c r="W86">
        <v>1240975</v>
      </c>
      <c r="Z86">
        <v>641471.71</v>
      </c>
      <c r="AA86">
        <v>85030.84</v>
      </c>
      <c r="AC86" s="242">
        <f t="shared" si="7"/>
        <v>1020909.27</v>
      </c>
      <c r="AD86" s="249">
        <f t="shared" si="8"/>
        <v>0</v>
      </c>
      <c r="AE86" s="262">
        <f t="shared" si="9"/>
        <v>1020909.27</v>
      </c>
      <c r="AF86" s="263">
        <f t="shared" si="10"/>
        <v>2088309.6400000001</v>
      </c>
      <c r="AG86" s="263">
        <f t="shared" si="11"/>
        <v>1967477.55</v>
      </c>
      <c r="AH86" s="244">
        <f t="shared" si="12"/>
        <v>120832.09000000008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9"/>
  <sheetViews>
    <sheetView topLeftCell="R1" zoomScale="112" zoomScaleNormal="112" workbookViewId="0">
      <selection sqref="A1:AH1048576"/>
    </sheetView>
  </sheetViews>
  <sheetFormatPr defaultRowHeight="13.8" x14ac:dyDescent="0.25"/>
  <cols>
    <col min="1" max="1" width="33.69921875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3181</v>
      </c>
      <c r="J1" t="s">
        <v>2448</v>
      </c>
      <c r="K1" t="s">
        <v>2449</v>
      </c>
      <c r="L1" t="s">
        <v>2450</v>
      </c>
      <c r="M1" t="s">
        <v>2451</v>
      </c>
      <c r="N1" t="s">
        <v>2582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2802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2584</v>
      </c>
      <c r="AF1" t="s">
        <v>2585</v>
      </c>
      <c r="AG1" t="s">
        <v>2467</v>
      </c>
      <c r="AH1" t="s">
        <v>2586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3182</v>
      </c>
      <c r="J2" t="s">
        <v>2476</v>
      </c>
      <c r="K2" t="s">
        <v>2477</v>
      </c>
      <c r="L2" t="s">
        <v>2478</v>
      </c>
      <c r="M2" t="s">
        <v>2479</v>
      </c>
      <c r="N2" t="s">
        <v>2587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2803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2589</v>
      </c>
      <c r="AF2" t="s">
        <v>2590</v>
      </c>
      <c r="AG2" t="s">
        <v>2495</v>
      </c>
      <c r="AH2" t="s">
        <v>2591</v>
      </c>
    </row>
    <row r="3" spans="1:34" x14ac:dyDescent="0.25">
      <c r="A3" t="s">
        <v>2496</v>
      </c>
      <c r="B3">
        <v>168501924.75999999</v>
      </c>
      <c r="C3">
        <v>28292592.760000002</v>
      </c>
      <c r="D3">
        <v>42435601.299999997</v>
      </c>
      <c r="E3">
        <v>0</v>
      </c>
      <c r="F3">
        <v>139751862.87</v>
      </c>
      <c r="G3">
        <v>91525070.299999997</v>
      </c>
      <c r="H3">
        <v>0</v>
      </c>
      <c r="I3">
        <v>0</v>
      </c>
      <c r="J3">
        <v>2006261.17</v>
      </c>
      <c r="K3">
        <v>63166.73</v>
      </c>
      <c r="L3">
        <v>2977932.2</v>
      </c>
      <c r="M3">
        <v>3065719.08</v>
      </c>
      <c r="N3">
        <v>0</v>
      </c>
      <c r="O3">
        <v>8536916.8100000005</v>
      </c>
      <c r="P3">
        <v>-15044418.359999999</v>
      </c>
      <c r="Q3">
        <v>-66562870.990000002</v>
      </c>
      <c r="R3">
        <v>504022754.88999999</v>
      </c>
      <c r="S3">
        <v>345641480.32999998</v>
      </c>
      <c r="T3">
        <v>29346459.41</v>
      </c>
      <c r="U3">
        <v>211946.32</v>
      </c>
      <c r="V3">
        <v>2272086.0699999998</v>
      </c>
      <c r="W3">
        <v>317423530.86000001</v>
      </c>
      <c r="X3">
        <v>48988060.899999999</v>
      </c>
      <c r="Y3">
        <v>412856651.18000001</v>
      </c>
      <c r="Z3">
        <v>1273688.58</v>
      </c>
      <c r="AA3">
        <v>314685</v>
      </c>
      <c r="AB3">
        <v>160008905.88</v>
      </c>
      <c r="AC3">
        <v>44586352.149999999</v>
      </c>
      <c r="AD3">
        <v>2766120</v>
      </c>
      <c r="AE3">
        <v>487110.38</v>
      </c>
      <c r="AF3">
        <v>238047.95</v>
      </c>
      <c r="AG3">
        <v>22321570.039999999</v>
      </c>
      <c r="AH3">
        <v>124954</v>
      </c>
    </row>
    <row r="10" spans="1:34" x14ac:dyDescent="0.25">
      <c r="A10" t="s">
        <v>2592</v>
      </c>
      <c r="B10">
        <v>1076589.6100000001</v>
      </c>
      <c r="C10">
        <v>27113.25</v>
      </c>
      <c r="D10">
        <v>885256.48</v>
      </c>
      <c r="F10">
        <v>88782</v>
      </c>
      <c r="G10">
        <v>992051.43</v>
      </c>
      <c r="J10">
        <v>55025</v>
      </c>
      <c r="K10">
        <v>541</v>
      </c>
      <c r="Q10">
        <v>448185.69</v>
      </c>
      <c r="R10">
        <v>1691218.36</v>
      </c>
      <c r="S10">
        <v>1663297.06</v>
      </c>
      <c r="U10">
        <v>1289.33</v>
      </c>
      <c r="W10">
        <v>2766007.5</v>
      </c>
      <c r="X10">
        <v>541102</v>
      </c>
      <c r="Y10">
        <v>3398792.5</v>
      </c>
      <c r="Z10">
        <v>52650</v>
      </c>
      <c r="AB10">
        <v>709474.26</v>
      </c>
      <c r="AC10">
        <v>307513.05</v>
      </c>
      <c r="AG10">
        <v>29918</v>
      </c>
    </row>
    <row r="11" spans="1:34" x14ac:dyDescent="0.25">
      <c r="A11" t="s">
        <v>2593</v>
      </c>
      <c r="B11">
        <v>578481.93999999994</v>
      </c>
      <c r="C11">
        <v>7413.25</v>
      </c>
      <c r="D11">
        <v>599564.24</v>
      </c>
      <c r="F11">
        <v>373336.26</v>
      </c>
      <c r="G11">
        <v>1231783.82</v>
      </c>
      <c r="M11">
        <v>0</v>
      </c>
      <c r="Q11">
        <v>879634.97</v>
      </c>
      <c r="R11">
        <v>1534772.11</v>
      </c>
      <c r="S11">
        <v>2027631.6</v>
      </c>
      <c r="T11">
        <v>196400</v>
      </c>
      <c r="U11">
        <v>819.72</v>
      </c>
      <c r="W11">
        <v>2996362.17</v>
      </c>
      <c r="X11">
        <v>412900</v>
      </c>
      <c r="Y11">
        <v>3430829.17</v>
      </c>
      <c r="Z11">
        <v>28070</v>
      </c>
      <c r="AB11">
        <v>1175388.1200000001</v>
      </c>
      <c r="AC11">
        <v>91580.4</v>
      </c>
      <c r="AG11">
        <v>18970</v>
      </c>
    </row>
    <row r="12" spans="1:34" x14ac:dyDescent="0.25">
      <c r="A12" t="s">
        <v>2594</v>
      </c>
      <c r="B12">
        <v>1467355</v>
      </c>
      <c r="C12">
        <v>8800</v>
      </c>
      <c r="D12">
        <v>527646.06000000006</v>
      </c>
      <c r="F12">
        <v>60501.55</v>
      </c>
      <c r="G12">
        <v>2812631.71</v>
      </c>
      <c r="J12">
        <v>3049</v>
      </c>
      <c r="M12">
        <v>0</v>
      </c>
      <c r="Q12">
        <v>4132639.12</v>
      </c>
      <c r="R12">
        <v>1097038.29</v>
      </c>
      <c r="S12">
        <v>832290.65</v>
      </c>
      <c r="U12">
        <v>1789.07</v>
      </c>
      <c r="W12">
        <v>2234526.5</v>
      </c>
      <c r="X12">
        <v>187272</v>
      </c>
      <c r="Y12">
        <v>2585078.5</v>
      </c>
      <c r="Z12">
        <v>10020</v>
      </c>
      <c r="AB12">
        <v>302779.58</v>
      </c>
      <c r="AC12">
        <v>734818.44</v>
      </c>
      <c r="AG12">
        <v>17272</v>
      </c>
    </row>
    <row r="13" spans="1:34" x14ac:dyDescent="0.25">
      <c r="A13" t="s">
        <v>2595</v>
      </c>
      <c r="B13">
        <v>510025.12</v>
      </c>
      <c r="C13">
        <v>2409.1799999999998</v>
      </c>
      <c r="D13">
        <v>187310.73</v>
      </c>
      <c r="F13">
        <v>1757795.58</v>
      </c>
      <c r="G13">
        <v>201477.78</v>
      </c>
      <c r="J13">
        <v>1300</v>
      </c>
      <c r="K13">
        <v>915</v>
      </c>
      <c r="M13">
        <v>0</v>
      </c>
      <c r="Q13">
        <v>748932.78</v>
      </c>
      <c r="R13">
        <v>1718005.94</v>
      </c>
      <c r="S13">
        <v>1094646.8700000001</v>
      </c>
      <c r="T13">
        <v>112200</v>
      </c>
      <c r="U13">
        <v>456.98</v>
      </c>
      <c r="W13">
        <v>2097250</v>
      </c>
      <c r="X13">
        <v>170628</v>
      </c>
      <c r="Y13">
        <v>2524266</v>
      </c>
      <c r="AB13">
        <v>435621.91</v>
      </c>
      <c r="AC13">
        <v>231485.84</v>
      </c>
      <c r="AG13">
        <v>21337</v>
      </c>
    </row>
    <row r="14" spans="1:34" x14ac:dyDescent="0.25">
      <c r="A14" t="s">
        <v>2596</v>
      </c>
      <c r="B14">
        <v>563279.19999999995</v>
      </c>
      <c r="C14">
        <v>6812.01</v>
      </c>
      <c r="D14">
        <v>717217.38</v>
      </c>
      <c r="F14">
        <v>6</v>
      </c>
      <c r="G14">
        <v>183466.9</v>
      </c>
      <c r="L14">
        <v>62009.2</v>
      </c>
      <c r="M14">
        <v>487</v>
      </c>
      <c r="Q14">
        <v>-1003058.05</v>
      </c>
      <c r="R14">
        <v>3950541.16</v>
      </c>
      <c r="S14">
        <v>2535347.7799999998</v>
      </c>
      <c r="T14">
        <v>407920</v>
      </c>
      <c r="U14">
        <v>996.55</v>
      </c>
      <c r="W14">
        <v>2240995.5</v>
      </c>
      <c r="X14">
        <v>284471</v>
      </c>
      <c r="Y14">
        <v>2569821.5</v>
      </c>
      <c r="AB14">
        <v>2034410.03</v>
      </c>
      <c r="AC14">
        <v>1615205.29</v>
      </c>
      <c r="AG14">
        <v>29327.91</v>
      </c>
    </row>
    <row r="15" spans="1:34" x14ac:dyDescent="0.25">
      <c r="A15" t="s">
        <v>2597</v>
      </c>
      <c r="B15">
        <v>1266281</v>
      </c>
      <c r="C15">
        <v>48643.75</v>
      </c>
      <c r="D15">
        <v>525094.98</v>
      </c>
      <c r="F15">
        <v>516996.57</v>
      </c>
      <c r="G15">
        <v>430439.8</v>
      </c>
      <c r="M15">
        <v>430.08</v>
      </c>
      <c r="Q15">
        <v>-523333.52</v>
      </c>
      <c r="R15">
        <v>2643840</v>
      </c>
      <c r="S15">
        <v>2705119.12</v>
      </c>
      <c r="T15">
        <v>127500</v>
      </c>
      <c r="U15">
        <v>1133.8900000000001</v>
      </c>
      <c r="W15">
        <v>2223739.13</v>
      </c>
      <c r="X15">
        <v>568345</v>
      </c>
      <c r="Y15">
        <v>2877551.13</v>
      </c>
      <c r="AA15">
        <v>1600</v>
      </c>
      <c r="AB15">
        <v>1128361.75</v>
      </c>
      <c r="AC15">
        <v>328853.55</v>
      </c>
      <c r="AG15">
        <v>41475</v>
      </c>
    </row>
    <row r="16" spans="1:34" x14ac:dyDescent="0.25">
      <c r="A16" t="s">
        <v>2598</v>
      </c>
      <c r="B16">
        <v>465566.14</v>
      </c>
      <c r="C16">
        <v>5825</v>
      </c>
      <c r="D16">
        <v>331425.58</v>
      </c>
      <c r="F16">
        <v>493669.08</v>
      </c>
      <c r="G16">
        <v>215.98</v>
      </c>
      <c r="M16">
        <v>0</v>
      </c>
      <c r="Q16">
        <v>-1356354.53</v>
      </c>
      <c r="R16">
        <v>2287723.02</v>
      </c>
      <c r="S16">
        <v>1533655.72</v>
      </c>
      <c r="U16">
        <v>652.38</v>
      </c>
      <c r="W16">
        <v>1164577</v>
      </c>
      <c r="X16">
        <v>324100</v>
      </c>
      <c r="Y16">
        <v>1666983</v>
      </c>
      <c r="Z16">
        <v>20530</v>
      </c>
      <c r="AB16">
        <v>551396</v>
      </c>
      <c r="AC16">
        <v>86466.7</v>
      </c>
      <c r="AG16">
        <v>28048</v>
      </c>
    </row>
    <row r="17" spans="1:33" x14ac:dyDescent="0.25">
      <c r="A17" t="s">
        <v>2599</v>
      </c>
      <c r="B17">
        <v>749881.53</v>
      </c>
      <c r="C17">
        <v>32334.25</v>
      </c>
      <c r="D17">
        <v>654235.81000000006</v>
      </c>
      <c r="F17">
        <v>657204</v>
      </c>
      <c r="G17">
        <v>1568664.37</v>
      </c>
      <c r="J17">
        <v>7000</v>
      </c>
      <c r="M17">
        <v>412.35</v>
      </c>
      <c r="Q17">
        <v>2068567.9</v>
      </c>
      <c r="R17">
        <v>312292.87</v>
      </c>
      <c r="S17">
        <v>3183927.09</v>
      </c>
      <c r="U17">
        <v>1054.92</v>
      </c>
      <c r="W17">
        <v>3423366.5</v>
      </c>
      <c r="X17">
        <v>339760</v>
      </c>
      <c r="Y17">
        <v>3992502.63</v>
      </c>
      <c r="AA17">
        <v>7020</v>
      </c>
      <c r="AB17">
        <v>1022591.92</v>
      </c>
      <c r="AC17">
        <v>228326.2</v>
      </c>
      <c r="AG17">
        <v>26570</v>
      </c>
    </row>
    <row r="18" spans="1:33" x14ac:dyDescent="0.25">
      <c r="A18" t="s">
        <v>2600</v>
      </c>
      <c r="B18">
        <v>1063051.45</v>
      </c>
      <c r="C18">
        <v>52120</v>
      </c>
      <c r="D18">
        <v>63586.32</v>
      </c>
      <c r="F18">
        <v>1030893.9</v>
      </c>
      <c r="G18">
        <v>415980.98</v>
      </c>
      <c r="M18">
        <v>1370.06</v>
      </c>
      <c r="Q18">
        <v>2828666.22</v>
      </c>
      <c r="R18">
        <v>928313.81</v>
      </c>
      <c r="S18">
        <v>1597043.32</v>
      </c>
      <c r="T18">
        <v>10550</v>
      </c>
      <c r="U18">
        <v>2514.3200000000002</v>
      </c>
      <c r="W18">
        <v>2958680.6</v>
      </c>
      <c r="X18">
        <v>337900</v>
      </c>
      <c r="Y18">
        <v>3725941.6</v>
      </c>
      <c r="AB18">
        <v>1103939.27</v>
      </c>
      <c r="AC18">
        <v>176181.4</v>
      </c>
      <c r="AG18">
        <v>31632</v>
      </c>
    </row>
    <row r="19" spans="1:33" x14ac:dyDescent="0.25">
      <c r="A19" t="s">
        <v>2601</v>
      </c>
      <c r="B19">
        <v>1563786.71</v>
      </c>
      <c r="C19">
        <v>98990</v>
      </c>
      <c r="D19">
        <v>791598.26</v>
      </c>
      <c r="F19">
        <v>252983.62</v>
      </c>
      <c r="G19">
        <v>261882.36</v>
      </c>
      <c r="J19">
        <v>1250</v>
      </c>
      <c r="M19">
        <v>0</v>
      </c>
      <c r="O19">
        <v>217250</v>
      </c>
      <c r="Q19">
        <v>1346474.75</v>
      </c>
      <c r="R19">
        <v>955989.15</v>
      </c>
      <c r="S19">
        <v>1940853.77</v>
      </c>
      <c r="T19">
        <v>246985</v>
      </c>
      <c r="U19">
        <v>1988.25</v>
      </c>
      <c r="W19">
        <v>2854463.7</v>
      </c>
      <c r="X19">
        <v>337700</v>
      </c>
      <c r="Y19">
        <v>3437707.7</v>
      </c>
      <c r="AA19">
        <v>3510</v>
      </c>
      <c r="AB19">
        <v>791861.42</v>
      </c>
      <c r="AC19">
        <v>277239</v>
      </c>
      <c r="AG19">
        <v>5000</v>
      </c>
    </row>
    <row r="20" spans="1:33" x14ac:dyDescent="0.25">
      <c r="A20" t="s">
        <v>2602</v>
      </c>
      <c r="B20">
        <v>527327.35</v>
      </c>
      <c r="C20">
        <v>55209.5</v>
      </c>
      <c r="D20">
        <v>340717.25</v>
      </c>
      <c r="F20">
        <v>627648.18000000005</v>
      </c>
      <c r="G20">
        <v>176348.27</v>
      </c>
      <c r="J20">
        <v>6000</v>
      </c>
      <c r="M20">
        <v>0</v>
      </c>
      <c r="Q20">
        <v>-105708.65</v>
      </c>
      <c r="R20">
        <v>1540469.93</v>
      </c>
      <c r="S20">
        <v>1482669.52</v>
      </c>
      <c r="T20">
        <v>242150</v>
      </c>
      <c r="U20">
        <v>571.19000000000005</v>
      </c>
      <c r="W20">
        <v>2088205.3</v>
      </c>
      <c r="X20">
        <v>200600</v>
      </c>
      <c r="Y20">
        <v>2480093.2999999998</v>
      </c>
      <c r="AB20">
        <v>637301.07999999996</v>
      </c>
      <c r="AC20">
        <v>153705.49</v>
      </c>
    </row>
    <row r="21" spans="1:33" x14ac:dyDescent="0.25">
      <c r="A21" t="s">
        <v>2603</v>
      </c>
      <c r="B21">
        <v>1228783.83</v>
      </c>
      <c r="C21">
        <v>4995.5</v>
      </c>
      <c r="D21">
        <v>459416.48</v>
      </c>
      <c r="F21">
        <v>1206080.6299999999</v>
      </c>
      <c r="G21">
        <v>390548.75</v>
      </c>
      <c r="M21">
        <v>2243.98</v>
      </c>
      <c r="Q21">
        <v>132231.01999999999</v>
      </c>
      <c r="R21">
        <v>2399548.4500000002</v>
      </c>
      <c r="S21">
        <v>3179681.88</v>
      </c>
      <c r="T21">
        <v>120000</v>
      </c>
      <c r="U21">
        <v>2301.17</v>
      </c>
      <c r="W21">
        <v>4524916.97</v>
      </c>
      <c r="X21">
        <v>473780</v>
      </c>
      <c r="Y21">
        <v>5397432.9699999997</v>
      </c>
      <c r="Z21">
        <v>63180</v>
      </c>
      <c r="AB21">
        <v>1438080.28</v>
      </c>
      <c r="AC21">
        <v>88864.03</v>
      </c>
      <c r="AG21">
        <v>39258</v>
      </c>
    </row>
    <row r="22" spans="1:33" x14ac:dyDescent="0.25">
      <c r="A22" t="s">
        <v>2604</v>
      </c>
      <c r="B22">
        <v>1220926.21</v>
      </c>
      <c r="C22">
        <v>48100</v>
      </c>
      <c r="D22">
        <v>379430.62</v>
      </c>
      <c r="F22">
        <v>173865.84</v>
      </c>
      <c r="G22">
        <v>1018228.12</v>
      </c>
      <c r="J22">
        <v>52354</v>
      </c>
      <c r="M22">
        <v>0</v>
      </c>
      <c r="Q22">
        <v>-1350863.04</v>
      </c>
      <c r="R22">
        <v>3847094.62</v>
      </c>
      <c r="S22">
        <v>2508729.7599999998</v>
      </c>
      <c r="T22">
        <v>581180</v>
      </c>
      <c r="U22">
        <v>1037.4100000000001</v>
      </c>
      <c r="W22">
        <v>3861079</v>
      </c>
      <c r="X22">
        <v>366365</v>
      </c>
      <c r="Y22">
        <v>4724033</v>
      </c>
      <c r="AB22">
        <v>1415111.58</v>
      </c>
      <c r="AC22">
        <v>318864.44</v>
      </c>
      <c r="AG22">
        <v>30680</v>
      </c>
    </row>
    <row r="23" spans="1:33" x14ac:dyDescent="0.25">
      <c r="A23" t="s">
        <v>2605</v>
      </c>
      <c r="B23">
        <v>1933143.87</v>
      </c>
      <c r="C23">
        <v>49395</v>
      </c>
      <c r="D23">
        <v>1650887.69</v>
      </c>
      <c r="F23">
        <v>4</v>
      </c>
      <c r="G23">
        <v>463415.48</v>
      </c>
      <c r="J23">
        <v>7000</v>
      </c>
      <c r="M23">
        <v>0</v>
      </c>
      <c r="Q23">
        <v>-327686.31</v>
      </c>
      <c r="R23">
        <v>2781867.7</v>
      </c>
      <c r="S23">
        <v>3329922.48</v>
      </c>
      <c r="T23">
        <v>306300</v>
      </c>
      <c r="U23">
        <v>1667.55</v>
      </c>
      <c r="W23">
        <v>4335678.45</v>
      </c>
      <c r="X23">
        <v>720300</v>
      </c>
      <c r="Y23">
        <v>5033174.45</v>
      </c>
      <c r="Z23">
        <v>21060</v>
      </c>
      <c r="AA23">
        <v>2000</v>
      </c>
      <c r="AB23">
        <v>984013.33</v>
      </c>
      <c r="AC23">
        <v>211914.76</v>
      </c>
      <c r="AG23">
        <v>36655</v>
      </c>
    </row>
    <row r="24" spans="1:33" x14ac:dyDescent="0.25">
      <c r="A24" t="s">
        <v>2606</v>
      </c>
      <c r="B24">
        <v>910514.22</v>
      </c>
      <c r="C24">
        <v>8853.7000000000007</v>
      </c>
      <c r="D24">
        <v>465570.17</v>
      </c>
      <c r="F24">
        <v>355190.9</v>
      </c>
      <c r="G24">
        <v>342282.89</v>
      </c>
      <c r="J24">
        <v>49300</v>
      </c>
      <c r="M24">
        <v>224</v>
      </c>
      <c r="Q24">
        <v>-211842.09</v>
      </c>
      <c r="R24">
        <v>1887309.56</v>
      </c>
      <c r="S24">
        <v>1947795.51</v>
      </c>
      <c r="U24">
        <v>1308.32</v>
      </c>
      <c r="W24">
        <v>3522103</v>
      </c>
      <c r="X24">
        <v>252500</v>
      </c>
      <c r="Y24">
        <v>3752927</v>
      </c>
      <c r="AB24">
        <v>882686.44</v>
      </c>
      <c r="AC24">
        <v>151397.04</v>
      </c>
      <c r="AG24">
        <v>218509</v>
      </c>
    </row>
    <row r="25" spans="1:33" x14ac:dyDescent="0.25">
      <c r="A25" t="s">
        <v>2607</v>
      </c>
      <c r="B25">
        <v>972768.31</v>
      </c>
      <c r="C25">
        <v>26175.1</v>
      </c>
      <c r="D25">
        <v>271153.84000000003</v>
      </c>
      <c r="F25">
        <v>833776.29</v>
      </c>
      <c r="G25">
        <v>146024.07</v>
      </c>
      <c r="J25">
        <v>10000</v>
      </c>
      <c r="K25">
        <v>24171</v>
      </c>
      <c r="M25">
        <v>1209</v>
      </c>
      <c r="Q25">
        <v>71983.820000000007</v>
      </c>
      <c r="R25">
        <v>2302867.0299999998</v>
      </c>
      <c r="S25">
        <v>1273070.51</v>
      </c>
      <c r="U25">
        <v>1285.3</v>
      </c>
      <c r="W25">
        <v>1890811.47</v>
      </c>
      <c r="X25">
        <v>152100</v>
      </c>
      <c r="Y25">
        <v>2149108</v>
      </c>
      <c r="Z25">
        <v>21060</v>
      </c>
      <c r="AB25">
        <v>670410.22</v>
      </c>
      <c r="AC25">
        <v>202181.08</v>
      </c>
      <c r="AG25">
        <v>16600</v>
      </c>
    </row>
    <row r="26" spans="1:33" x14ac:dyDescent="0.25">
      <c r="A26" t="s">
        <v>2608</v>
      </c>
      <c r="B26">
        <v>519622.87</v>
      </c>
      <c r="C26">
        <v>23833.7</v>
      </c>
      <c r="D26">
        <v>311078.33</v>
      </c>
      <c r="F26">
        <v>181677</v>
      </c>
      <c r="G26">
        <v>438329.24</v>
      </c>
      <c r="M26">
        <v>0</v>
      </c>
      <c r="Q26">
        <v>-594163.61</v>
      </c>
      <c r="R26">
        <v>1722667.58</v>
      </c>
      <c r="S26">
        <v>1266140.8700000001</v>
      </c>
      <c r="T26">
        <v>167395</v>
      </c>
      <c r="U26">
        <v>621.74</v>
      </c>
      <c r="W26">
        <v>1918947.95</v>
      </c>
      <c r="X26">
        <v>430060</v>
      </c>
      <c r="Y26">
        <v>2522313.9500000002</v>
      </c>
      <c r="AB26">
        <v>628647.27</v>
      </c>
      <c r="AC26">
        <v>45543.7</v>
      </c>
      <c r="AG26">
        <v>21851</v>
      </c>
    </row>
    <row r="27" spans="1:33" x14ac:dyDescent="0.25">
      <c r="A27" t="s">
        <v>2609</v>
      </c>
      <c r="B27">
        <v>1636622.19</v>
      </c>
      <c r="C27">
        <v>19711</v>
      </c>
      <c r="D27">
        <v>365131.22</v>
      </c>
      <c r="F27">
        <v>140539.06</v>
      </c>
      <c r="G27">
        <v>314451.49</v>
      </c>
      <c r="K27">
        <v>25916</v>
      </c>
      <c r="L27">
        <v>19587</v>
      </c>
      <c r="M27">
        <v>0</v>
      </c>
      <c r="Q27">
        <v>-670065.26</v>
      </c>
      <c r="R27">
        <v>2074532.05</v>
      </c>
      <c r="S27">
        <v>1604854.85</v>
      </c>
      <c r="T27">
        <v>388300</v>
      </c>
      <c r="U27">
        <v>1209.3699999999999</v>
      </c>
      <c r="W27">
        <v>2976555.11</v>
      </c>
      <c r="X27">
        <v>216440</v>
      </c>
      <c r="Y27">
        <v>3222476.85</v>
      </c>
      <c r="AB27">
        <v>635868.09</v>
      </c>
      <c r="AC27">
        <v>150355.73000000001</v>
      </c>
      <c r="AG27">
        <v>22866</v>
      </c>
    </row>
    <row r="28" spans="1:33" x14ac:dyDescent="0.25">
      <c r="A28" t="s">
        <v>2610</v>
      </c>
      <c r="B28">
        <v>595885.23</v>
      </c>
      <c r="C28">
        <v>44497.05</v>
      </c>
      <c r="D28">
        <v>84535.15</v>
      </c>
      <c r="F28">
        <v>442124.14</v>
      </c>
      <c r="G28">
        <v>77801.64</v>
      </c>
      <c r="J28">
        <v>9150</v>
      </c>
      <c r="M28">
        <v>6064</v>
      </c>
      <c r="Q28">
        <v>-206494.73</v>
      </c>
      <c r="R28">
        <v>900591.29</v>
      </c>
      <c r="S28">
        <v>1459768.87</v>
      </c>
      <c r="T28">
        <v>129000</v>
      </c>
      <c r="U28">
        <v>504.73</v>
      </c>
      <c r="W28">
        <v>2768039.92</v>
      </c>
      <c r="X28">
        <v>394560</v>
      </c>
      <c r="Y28">
        <v>3009042.92</v>
      </c>
      <c r="Z28">
        <v>17550</v>
      </c>
      <c r="AB28">
        <v>640668.68000000005</v>
      </c>
      <c r="AC28">
        <v>168835.17</v>
      </c>
      <c r="AG28">
        <v>21703</v>
      </c>
    </row>
    <row r="29" spans="1:33" x14ac:dyDescent="0.25">
      <c r="A29" t="s">
        <v>2611</v>
      </c>
      <c r="B29">
        <v>981596.94</v>
      </c>
      <c r="C29">
        <v>16308</v>
      </c>
      <c r="D29">
        <v>291790.75</v>
      </c>
      <c r="F29">
        <v>354387.57</v>
      </c>
      <c r="G29">
        <v>1322402.8700000001</v>
      </c>
      <c r="J29">
        <v>6300</v>
      </c>
      <c r="M29">
        <v>0</v>
      </c>
      <c r="Q29">
        <v>-981134.26</v>
      </c>
      <c r="R29">
        <v>2673935.1</v>
      </c>
      <c r="S29">
        <v>2174427.9500000002</v>
      </c>
      <c r="T29">
        <v>259392</v>
      </c>
      <c r="U29">
        <v>803.05</v>
      </c>
      <c r="W29">
        <v>1961569.5</v>
      </c>
      <c r="X29">
        <v>464610</v>
      </c>
      <c r="Y29">
        <v>2408945.5</v>
      </c>
      <c r="AA29">
        <v>31590</v>
      </c>
      <c r="AB29">
        <v>766482.2</v>
      </c>
      <c r="AC29">
        <v>406388.88</v>
      </c>
      <c r="AG29">
        <v>24060</v>
      </c>
    </row>
    <row r="30" spans="1:33" x14ac:dyDescent="0.25">
      <c r="A30" t="s">
        <v>2612</v>
      </c>
      <c r="B30">
        <v>2074874.16</v>
      </c>
      <c r="C30">
        <v>7588</v>
      </c>
      <c r="D30">
        <v>236644.63</v>
      </c>
      <c r="F30">
        <v>438798.04</v>
      </c>
      <c r="G30">
        <v>789465.87</v>
      </c>
      <c r="M30">
        <v>0</v>
      </c>
      <c r="Q30">
        <v>1319902.47</v>
      </c>
      <c r="R30">
        <v>1942985.43</v>
      </c>
      <c r="S30">
        <v>1221189.75</v>
      </c>
      <c r="U30">
        <v>2432.96</v>
      </c>
      <c r="W30">
        <v>1303987</v>
      </c>
      <c r="X30">
        <v>237251</v>
      </c>
      <c r="Y30">
        <v>1489127</v>
      </c>
      <c r="Z30">
        <v>2880</v>
      </c>
      <c r="AA30">
        <v>7650</v>
      </c>
      <c r="AB30">
        <v>811807.5</v>
      </c>
      <c r="AC30">
        <v>233718.96</v>
      </c>
      <c r="AG30">
        <v>22479</v>
      </c>
    </row>
    <row r="31" spans="1:33" x14ac:dyDescent="0.25">
      <c r="A31" t="s">
        <v>2613</v>
      </c>
      <c r="B31">
        <v>204165.27</v>
      </c>
      <c r="C31">
        <v>4707</v>
      </c>
      <c r="D31">
        <v>429397.13</v>
      </c>
      <c r="F31">
        <v>64086.69</v>
      </c>
      <c r="G31">
        <v>208484.36</v>
      </c>
      <c r="L31">
        <v>11000</v>
      </c>
      <c r="M31">
        <v>1200</v>
      </c>
      <c r="Q31">
        <v>-1281555.05</v>
      </c>
      <c r="R31">
        <v>2306439.37</v>
      </c>
      <c r="S31">
        <v>1399486.06</v>
      </c>
      <c r="T31">
        <v>214000</v>
      </c>
      <c r="U31">
        <v>927.71</v>
      </c>
      <c r="W31">
        <v>1966810.13</v>
      </c>
      <c r="X31">
        <v>201000</v>
      </c>
      <c r="Y31">
        <v>2202854.13</v>
      </c>
      <c r="Z31">
        <v>25770</v>
      </c>
      <c r="AA31">
        <v>9666</v>
      </c>
      <c r="AB31">
        <v>1170560.24</v>
      </c>
      <c r="AC31">
        <v>31797.9</v>
      </c>
      <c r="AG31">
        <v>27730</v>
      </c>
    </row>
    <row r="32" spans="1:33" x14ac:dyDescent="0.25">
      <c r="A32" t="s">
        <v>2614</v>
      </c>
      <c r="B32">
        <v>1137718.69</v>
      </c>
      <c r="C32">
        <v>11251.87</v>
      </c>
      <c r="D32">
        <v>158381.79</v>
      </c>
      <c r="F32">
        <v>252368.86</v>
      </c>
      <c r="G32">
        <v>288855.96000000002</v>
      </c>
      <c r="M32">
        <v>0</v>
      </c>
      <c r="Q32">
        <v>1833.61</v>
      </c>
      <c r="R32">
        <v>1600056.47</v>
      </c>
      <c r="S32">
        <v>1109523.1100000001</v>
      </c>
      <c r="T32">
        <v>141944</v>
      </c>
      <c r="U32">
        <v>1197.55</v>
      </c>
      <c r="W32">
        <v>1880733.17</v>
      </c>
      <c r="X32">
        <v>179931</v>
      </c>
      <c r="Y32">
        <v>2144537.17</v>
      </c>
      <c r="AA32">
        <v>7020</v>
      </c>
      <c r="AB32">
        <v>766255.17</v>
      </c>
      <c r="AC32">
        <v>151205.45000000001</v>
      </c>
      <c r="AG32">
        <v>26496</v>
      </c>
    </row>
    <row r="33" spans="1:33" x14ac:dyDescent="0.25">
      <c r="A33" t="s">
        <v>2771</v>
      </c>
      <c r="B33">
        <v>918180.58</v>
      </c>
      <c r="C33">
        <v>26889.5</v>
      </c>
      <c r="D33">
        <v>385476.76</v>
      </c>
      <c r="F33">
        <v>3</v>
      </c>
      <c r="G33">
        <v>440784.09</v>
      </c>
      <c r="J33">
        <v>24260</v>
      </c>
      <c r="M33">
        <v>-5500</v>
      </c>
      <c r="Q33">
        <v>-1626274.34</v>
      </c>
      <c r="R33">
        <v>2970314.75</v>
      </c>
      <c r="S33">
        <v>2150317.7999999998</v>
      </c>
      <c r="T33">
        <v>299350</v>
      </c>
      <c r="U33">
        <v>951.21</v>
      </c>
      <c r="W33">
        <v>2277361.5099999998</v>
      </c>
      <c r="X33">
        <v>346700</v>
      </c>
      <c r="Y33">
        <v>2860235.51</v>
      </c>
      <c r="Z33">
        <v>2460</v>
      </c>
      <c r="AA33">
        <v>14762</v>
      </c>
      <c r="AB33">
        <v>1165702.97</v>
      </c>
      <c r="AC33">
        <v>143452.67000000001</v>
      </c>
      <c r="AG33">
        <v>29617</v>
      </c>
    </row>
    <row r="34" spans="1:33" x14ac:dyDescent="0.25">
      <c r="A34" t="s">
        <v>2772</v>
      </c>
      <c r="B34">
        <v>582589.81000000006</v>
      </c>
      <c r="C34">
        <v>175026</v>
      </c>
      <c r="D34">
        <v>382406.03</v>
      </c>
      <c r="F34">
        <v>1060565.33</v>
      </c>
      <c r="G34">
        <v>600107.71</v>
      </c>
      <c r="M34">
        <v>0</v>
      </c>
      <c r="Q34">
        <v>-461589.05</v>
      </c>
      <c r="R34">
        <v>3203233.17</v>
      </c>
      <c r="S34">
        <v>1567557.34</v>
      </c>
      <c r="T34">
        <v>320014</v>
      </c>
      <c r="U34">
        <v>969.95</v>
      </c>
      <c r="W34">
        <v>1653636</v>
      </c>
      <c r="X34">
        <v>360237</v>
      </c>
      <c r="Y34">
        <v>2491478</v>
      </c>
      <c r="Z34">
        <v>28080</v>
      </c>
      <c r="AB34">
        <v>1128022.1399999999</v>
      </c>
      <c r="AC34">
        <v>195959.75</v>
      </c>
      <c r="AG34">
        <v>54245</v>
      </c>
    </row>
    <row r="35" spans="1:33" x14ac:dyDescent="0.25">
      <c r="A35" t="s">
        <v>2773</v>
      </c>
      <c r="B35">
        <v>538483.54</v>
      </c>
      <c r="C35">
        <v>9262.5</v>
      </c>
      <c r="D35">
        <v>315898.2</v>
      </c>
      <c r="F35">
        <v>18516.89</v>
      </c>
      <c r="G35">
        <v>40839.050000000003</v>
      </c>
      <c r="L35">
        <v>15346</v>
      </c>
      <c r="M35">
        <v>198</v>
      </c>
      <c r="Q35">
        <v>-1497471.15</v>
      </c>
      <c r="R35">
        <v>2001291.5</v>
      </c>
      <c r="S35">
        <v>1015749.51</v>
      </c>
      <c r="U35">
        <v>575.61</v>
      </c>
      <c r="W35">
        <v>1822673.5</v>
      </c>
      <c r="X35">
        <v>152730</v>
      </c>
      <c r="Y35">
        <v>1916498.5</v>
      </c>
      <c r="Z35">
        <v>3510</v>
      </c>
      <c r="AB35">
        <v>265750.67</v>
      </c>
      <c r="AC35">
        <v>35190.300000000003</v>
      </c>
      <c r="AG35">
        <v>16007</v>
      </c>
    </row>
    <row r="36" spans="1:33" x14ac:dyDescent="0.25">
      <c r="A36" t="s">
        <v>2800</v>
      </c>
      <c r="B36">
        <v>707670.42</v>
      </c>
      <c r="C36">
        <v>62298.239999999998</v>
      </c>
      <c r="D36">
        <v>317415.69</v>
      </c>
      <c r="F36">
        <v>1282823.3400000001</v>
      </c>
      <c r="G36">
        <v>226076.9</v>
      </c>
      <c r="J36">
        <v>7000</v>
      </c>
      <c r="M36">
        <v>192.71</v>
      </c>
      <c r="Q36">
        <v>-1097843.95</v>
      </c>
      <c r="R36">
        <v>3800882.66</v>
      </c>
      <c r="S36">
        <v>1514960.31</v>
      </c>
      <c r="T36">
        <v>129000</v>
      </c>
      <c r="U36">
        <v>723.59</v>
      </c>
      <c r="W36">
        <v>909231</v>
      </c>
      <c r="X36">
        <v>261420</v>
      </c>
      <c r="Y36">
        <v>1171823</v>
      </c>
      <c r="Z36">
        <v>5010</v>
      </c>
      <c r="AB36">
        <v>820780.36</v>
      </c>
      <c r="AC36">
        <v>468934.61</v>
      </c>
      <c r="AG36">
        <v>22585</v>
      </c>
    </row>
    <row r="37" spans="1:33" x14ac:dyDescent="0.25">
      <c r="A37" t="s">
        <v>2615</v>
      </c>
      <c r="B37">
        <v>703465.29</v>
      </c>
      <c r="C37">
        <v>36159.25</v>
      </c>
      <c r="D37">
        <v>42350.7</v>
      </c>
      <c r="F37">
        <v>641451.59</v>
      </c>
      <c r="G37">
        <v>678169.89</v>
      </c>
      <c r="J37">
        <v>4000</v>
      </c>
      <c r="M37">
        <v>0</v>
      </c>
      <c r="O37">
        <v>324415</v>
      </c>
      <c r="Q37">
        <v>43396.29</v>
      </c>
      <c r="R37">
        <v>2024806.3999999999</v>
      </c>
      <c r="S37">
        <v>1479314.01</v>
      </c>
      <c r="U37">
        <v>1336.91</v>
      </c>
      <c r="W37">
        <v>1235738</v>
      </c>
      <c r="X37">
        <v>158716.22</v>
      </c>
      <c r="Y37">
        <v>1676494</v>
      </c>
      <c r="AB37">
        <v>804163.76</v>
      </c>
      <c r="AC37">
        <v>242476.35</v>
      </c>
      <c r="AG37">
        <v>139188</v>
      </c>
    </row>
    <row r="38" spans="1:33" x14ac:dyDescent="0.25">
      <c r="A38" t="s">
        <v>2616</v>
      </c>
      <c r="B38">
        <v>1413888.42</v>
      </c>
      <c r="C38">
        <v>13025.71</v>
      </c>
      <c r="D38">
        <v>99362.09</v>
      </c>
      <c r="F38">
        <v>164528.70000000001</v>
      </c>
      <c r="G38">
        <v>404190.81</v>
      </c>
      <c r="J38">
        <v>10957</v>
      </c>
      <c r="L38">
        <v>12880</v>
      </c>
      <c r="M38">
        <v>1692.02</v>
      </c>
      <c r="Q38">
        <v>-639967</v>
      </c>
      <c r="R38">
        <v>2381908.6800000002</v>
      </c>
      <c r="S38">
        <v>2058341.13</v>
      </c>
      <c r="T38">
        <v>75800</v>
      </c>
      <c r="U38">
        <v>2099.23</v>
      </c>
      <c r="W38">
        <v>1461544</v>
      </c>
      <c r="X38">
        <v>284302.52</v>
      </c>
      <c r="Y38">
        <v>2095040</v>
      </c>
      <c r="AB38">
        <v>1139841.51</v>
      </c>
      <c r="AC38">
        <v>145619.22</v>
      </c>
      <c r="AG38">
        <v>37819.17</v>
      </c>
    </row>
    <row r="39" spans="1:33" x14ac:dyDescent="0.25">
      <c r="A39" t="s">
        <v>2617</v>
      </c>
      <c r="B39">
        <v>516872.14</v>
      </c>
      <c r="C39">
        <v>33600</v>
      </c>
      <c r="D39">
        <v>102010.49</v>
      </c>
      <c r="F39">
        <v>720712.29</v>
      </c>
      <c r="G39">
        <v>357635.44</v>
      </c>
      <c r="J39">
        <v>0</v>
      </c>
      <c r="M39">
        <v>1334.63</v>
      </c>
      <c r="Q39">
        <v>-866123.53</v>
      </c>
      <c r="R39">
        <v>2692203.68</v>
      </c>
      <c r="S39">
        <v>2045870.76</v>
      </c>
      <c r="T39">
        <v>273100</v>
      </c>
      <c r="U39">
        <v>1384.75</v>
      </c>
      <c r="W39">
        <v>2489739</v>
      </c>
      <c r="X39">
        <v>188700</v>
      </c>
      <c r="Y39">
        <v>3116076</v>
      </c>
      <c r="AA39">
        <v>1190</v>
      </c>
      <c r="AB39">
        <v>1211568.42</v>
      </c>
      <c r="AC39">
        <v>160197.32999999999</v>
      </c>
      <c r="AG39">
        <v>260814.4</v>
      </c>
    </row>
    <row r="40" spans="1:33" x14ac:dyDescent="0.25">
      <c r="A40" t="s">
        <v>2618</v>
      </c>
      <c r="B40">
        <v>646669.06000000006</v>
      </c>
      <c r="C40">
        <v>25588.3</v>
      </c>
      <c r="D40">
        <v>222583.82</v>
      </c>
      <c r="F40">
        <v>74140.25</v>
      </c>
      <c r="G40">
        <v>612729.34</v>
      </c>
      <c r="J40">
        <v>5300</v>
      </c>
      <c r="M40">
        <v>2771.41</v>
      </c>
      <c r="O40">
        <v>409330</v>
      </c>
      <c r="Q40">
        <v>485704.14</v>
      </c>
      <c r="R40">
        <v>288756.2</v>
      </c>
      <c r="S40">
        <v>2182764.59</v>
      </c>
      <c r="U40">
        <v>975.48</v>
      </c>
      <c r="W40">
        <v>1007286.5</v>
      </c>
      <c r="X40">
        <v>88927.57</v>
      </c>
      <c r="Y40">
        <v>1791561.5</v>
      </c>
      <c r="Z40">
        <v>640</v>
      </c>
      <c r="AA40">
        <v>4000</v>
      </c>
      <c r="AB40">
        <v>530504.61</v>
      </c>
      <c r="AC40">
        <v>189272.35</v>
      </c>
      <c r="AG40">
        <v>123397.75</v>
      </c>
    </row>
    <row r="41" spans="1:33" x14ac:dyDescent="0.25">
      <c r="A41" t="s">
        <v>2619</v>
      </c>
      <c r="B41">
        <v>1379522.03</v>
      </c>
      <c r="C41">
        <v>78191.75</v>
      </c>
      <c r="D41">
        <v>190140.51</v>
      </c>
      <c r="F41">
        <v>429930.61</v>
      </c>
      <c r="G41">
        <v>198777.35</v>
      </c>
      <c r="J41">
        <v>4000</v>
      </c>
      <c r="M41">
        <v>1917.27</v>
      </c>
      <c r="O41">
        <v>108020</v>
      </c>
      <c r="Q41">
        <v>-1564236.45</v>
      </c>
      <c r="R41">
        <v>3281518.85</v>
      </c>
      <c r="S41">
        <v>2676491.35</v>
      </c>
      <c r="U41">
        <v>3674.94</v>
      </c>
      <c r="W41">
        <v>2271272.5</v>
      </c>
      <c r="X41">
        <v>734944.49</v>
      </c>
      <c r="Y41">
        <v>3517964.75</v>
      </c>
      <c r="Z41">
        <v>10800</v>
      </c>
      <c r="AA41">
        <v>4932</v>
      </c>
      <c r="AB41">
        <v>1007657.52</v>
      </c>
      <c r="AC41">
        <v>109696.52</v>
      </c>
      <c r="AE41">
        <v>91004.25</v>
      </c>
      <c r="AG41">
        <v>47762</v>
      </c>
    </row>
    <row r="42" spans="1:33" x14ac:dyDescent="0.25">
      <c r="A42" t="s">
        <v>2620</v>
      </c>
      <c r="B42">
        <v>785529.12</v>
      </c>
      <c r="C42">
        <v>2535</v>
      </c>
      <c r="D42">
        <v>73598.47</v>
      </c>
      <c r="F42">
        <v>259547.56</v>
      </c>
      <c r="G42">
        <v>592250.06999999995</v>
      </c>
      <c r="J42">
        <v>8000</v>
      </c>
      <c r="M42">
        <v>2745.5</v>
      </c>
      <c r="O42">
        <v>0</v>
      </c>
      <c r="Q42">
        <v>-1280561.3899999999</v>
      </c>
      <c r="R42">
        <v>3750097.45</v>
      </c>
      <c r="S42">
        <v>2364943.06</v>
      </c>
      <c r="U42">
        <v>1606.71</v>
      </c>
      <c r="W42">
        <v>2207107</v>
      </c>
      <c r="X42">
        <v>346413.23</v>
      </c>
      <c r="Y42">
        <v>2828528</v>
      </c>
      <c r="Z42">
        <v>2560</v>
      </c>
      <c r="AB42">
        <v>1802098.56</v>
      </c>
      <c r="AC42">
        <v>277178.98</v>
      </c>
      <c r="AG42">
        <v>252909.85</v>
      </c>
    </row>
    <row r="43" spans="1:33" x14ac:dyDescent="0.25">
      <c r="A43" t="s">
        <v>2621</v>
      </c>
      <c r="B43">
        <v>455616.61</v>
      </c>
      <c r="C43">
        <v>7350.41</v>
      </c>
      <c r="D43">
        <v>78729.37</v>
      </c>
      <c r="F43">
        <v>258975.61</v>
      </c>
      <c r="G43">
        <v>621891.29</v>
      </c>
      <c r="J43">
        <v>33080</v>
      </c>
      <c r="M43">
        <v>605</v>
      </c>
      <c r="O43">
        <v>355400</v>
      </c>
      <c r="Q43">
        <v>-454706.51</v>
      </c>
      <c r="R43">
        <v>1851653.95</v>
      </c>
      <c r="S43">
        <v>1543561.36</v>
      </c>
      <c r="U43">
        <v>718.1</v>
      </c>
      <c r="W43">
        <v>707945</v>
      </c>
      <c r="X43">
        <v>126263.72</v>
      </c>
      <c r="Y43">
        <v>1267992</v>
      </c>
      <c r="Z43">
        <v>3220</v>
      </c>
      <c r="AB43">
        <v>837755.14</v>
      </c>
      <c r="AC43">
        <v>213150.06</v>
      </c>
      <c r="AD43">
        <v>13400</v>
      </c>
      <c r="AG43">
        <v>186026.37</v>
      </c>
    </row>
    <row r="44" spans="1:33" x14ac:dyDescent="0.25">
      <c r="A44" t="s">
        <v>2774</v>
      </c>
      <c r="B44">
        <v>195258.28</v>
      </c>
      <c r="C44">
        <v>39527.379999999997</v>
      </c>
      <c r="D44">
        <v>115982.63</v>
      </c>
      <c r="F44">
        <v>66359.460000000006</v>
      </c>
      <c r="G44">
        <v>418131.23</v>
      </c>
      <c r="J44">
        <v>8000</v>
      </c>
      <c r="M44">
        <v>1770</v>
      </c>
      <c r="O44">
        <v>161120</v>
      </c>
      <c r="Q44">
        <v>-1066447.33</v>
      </c>
      <c r="R44">
        <v>1865771.67</v>
      </c>
      <c r="S44">
        <v>2235126.31</v>
      </c>
      <c r="U44">
        <v>701.1</v>
      </c>
      <c r="W44">
        <v>1189319.5</v>
      </c>
      <c r="X44">
        <v>176740.72</v>
      </c>
      <c r="Y44">
        <v>1867099.5</v>
      </c>
      <c r="AA44">
        <v>3216</v>
      </c>
      <c r="AB44">
        <v>1343947.1</v>
      </c>
      <c r="AC44">
        <v>197874.53</v>
      </c>
      <c r="AG44">
        <v>66150.13</v>
      </c>
    </row>
    <row r="45" spans="1:33" x14ac:dyDescent="0.25">
      <c r="A45" t="s">
        <v>2775</v>
      </c>
      <c r="B45">
        <v>516108.48</v>
      </c>
      <c r="C45">
        <v>0</v>
      </c>
      <c r="D45">
        <v>103359.46</v>
      </c>
      <c r="F45">
        <v>443572.91</v>
      </c>
      <c r="G45">
        <v>83769.47</v>
      </c>
      <c r="J45">
        <v>19183</v>
      </c>
      <c r="M45">
        <v>2498</v>
      </c>
      <c r="Q45">
        <v>-11805.61</v>
      </c>
      <c r="R45">
        <v>1234901.48</v>
      </c>
      <c r="S45">
        <v>1029392.29</v>
      </c>
      <c r="T45">
        <v>53500</v>
      </c>
      <c r="U45">
        <v>792.87</v>
      </c>
      <c r="W45">
        <v>1565518.5</v>
      </c>
      <c r="X45">
        <v>110357.79</v>
      </c>
      <c r="Y45">
        <v>2044672.5</v>
      </c>
      <c r="AB45">
        <v>398780.94</v>
      </c>
      <c r="AC45">
        <v>187957.08</v>
      </c>
      <c r="AG45">
        <v>16753</v>
      </c>
    </row>
    <row r="46" spans="1:33" x14ac:dyDescent="0.25">
      <c r="A46" t="s">
        <v>2793</v>
      </c>
      <c r="B46">
        <v>939928.24</v>
      </c>
      <c r="C46">
        <v>13100</v>
      </c>
      <c r="D46">
        <v>33413.9</v>
      </c>
      <c r="F46">
        <v>757154</v>
      </c>
      <c r="G46">
        <v>310704.37</v>
      </c>
      <c r="J46">
        <v>3000</v>
      </c>
      <c r="M46">
        <v>305.61</v>
      </c>
      <c r="O46">
        <v>597260</v>
      </c>
      <c r="Q46">
        <v>-424636.11</v>
      </c>
      <c r="R46">
        <v>2300894.7000000002</v>
      </c>
      <c r="S46">
        <v>1242553.71</v>
      </c>
      <c r="U46">
        <v>1331.93</v>
      </c>
      <c r="W46">
        <v>1239055</v>
      </c>
      <c r="X46">
        <v>169405.15</v>
      </c>
      <c r="Y46">
        <v>1740738.5</v>
      </c>
      <c r="AB46">
        <v>720533.14</v>
      </c>
      <c r="AC46">
        <v>218345.11</v>
      </c>
      <c r="AG46">
        <v>107403</v>
      </c>
    </row>
    <row r="47" spans="1:33" x14ac:dyDescent="0.25">
      <c r="A47" t="s">
        <v>2801</v>
      </c>
      <c r="B47">
        <v>1086054.8700000001</v>
      </c>
      <c r="C47">
        <v>11012.5</v>
      </c>
      <c r="D47">
        <v>121063.48</v>
      </c>
      <c r="F47">
        <v>3619031.2</v>
      </c>
      <c r="G47">
        <v>345517.23</v>
      </c>
      <c r="J47">
        <v>-215827</v>
      </c>
      <c r="M47">
        <v>1736.11</v>
      </c>
      <c r="Q47">
        <v>1332578.8799999999</v>
      </c>
      <c r="R47">
        <v>4006426</v>
      </c>
      <c r="S47">
        <v>1686620.12</v>
      </c>
      <c r="T47">
        <v>90420</v>
      </c>
      <c r="U47">
        <v>1749.46</v>
      </c>
      <c r="W47">
        <v>1246933</v>
      </c>
      <c r="X47">
        <v>141600</v>
      </c>
      <c r="Y47">
        <v>1840645.44</v>
      </c>
      <c r="AB47">
        <v>564072.6</v>
      </c>
      <c r="AC47">
        <v>278017.34999999998</v>
      </c>
      <c r="AG47">
        <v>100435</v>
      </c>
    </row>
    <row r="48" spans="1:33" x14ac:dyDescent="0.25">
      <c r="A48" t="s">
        <v>2622</v>
      </c>
      <c r="B48">
        <v>492548.66</v>
      </c>
      <c r="C48">
        <v>174596.11</v>
      </c>
      <c r="D48">
        <v>120665.46</v>
      </c>
      <c r="F48">
        <v>122421.5</v>
      </c>
      <c r="G48">
        <v>217478.66</v>
      </c>
      <c r="M48">
        <v>0</v>
      </c>
      <c r="Q48">
        <v>-1058013.69</v>
      </c>
      <c r="R48">
        <v>1877057.75</v>
      </c>
      <c r="S48">
        <v>1371495.76</v>
      </c>
      <c r="U48">
        <v>279.41000000000003</v>
      </c>
      <c r="W48">
        <v>1559322</v>
      </c>
      <c r="X48">
        <v>130000</v>
      </c>
      <c r="Y48">
        <v>1761093</v>
      </c>
      <c r="AB48">
        <v>615768.51</v>
      </c>
      <c r="AC48">
        <v>137768.32999999999</v>
      </c>
    </row>
    <row r="49" spans="1:34" x14ac:dyDescent="0.25">
      <c r="A49" t="s">
        <v>2623</v>
      </c>
      <c r="B49">
        <v>694676.7</v>
      </c>
      <c r="C49">
        <v>154904.25</v>
      </c>
      <c r="D49">
        <v>50312.72</v>
      </c>
      <c r="F49">
        <v>465732.6</v>
      </c>
      <c r="G49">
        <v>159897.32</v>
      </c>
      <c r="J49">
        <v>132200</v>
      </c>
      <c r="L49">
        <v>6500</v>
      </c>
      <c r="M49">
        <v>0</v>
      </c>
      <c r="Q49">
        <v>-1800136.91</v>
      </c>
      <c r="R49">
        <v>2506199.65</v>
      </c>
      <c r="S49">
        <v>1764798.29</v>
      </c>
      <c r="T49">
        <v>15500</v>
      </c>
      <c r="U49">
        <v>436.87</v>
      </c>
      <c r="W49">
        <v>2486835.7999999998</v>
      </c>
      <c r="X49">
        <v>17526</v>
      </c>
      <c r="Y49">
        <v>2799521.8</v>
      </c>
      <c r="AB49">
        <v>552359.49</v>
      </c>
      <c r="AC49">
        <v>62094.6</v>
      </c>
      <c r="AG49">
        <v>2400</v>
      </c>
    </row>
    <row r="50" spans="1:34" x14ac:dyDescent="0.25">
      <c r="A50" t="s">
        <v>2624</v>
      </c>
      <c r="B50">
        <v>309942.48</v>
      </c>
      <c r="C50">
        <v>19434.810000000001</v>
      </c>
      <c r="D50">
        <v>36017.85</v>
      </c>
      <c r="F50">
        <v>3</v>
      </c>
      <c r="G50">
        <v>34071.1</v>
      </c>
      <c r="J50">
        <v>-2000</v>
      </c>
      <c r="M50">
        <v>0</v>
      </c>
      <c r="P50">
        <v>-238853.94</v>
      </c>
      <c r="Q50">
        <v>-1563942.89</v>
      </c>
      <c r="R50">
        <v>1985151.03</v>
      </c>
      <c r="S50">
        <v>1251662.55</v>
      </c>
      <c r="T50">
        <v>173754</v>
      </c>
      <c r="U50">
        <v>121.67</v>
      </c>
      <c r="W50">
        <v>1305710</v>
      </c>
      <c r="Y50">
        <v>1741308</v>
      </c>
      <c r="AB50">
        <v>435718.26</v>
      </c>
      <c r="AC50">
        <v>54435.5</v>
      </c>
      <c r="AG50">
        <v>5101.6000000000004</v>
      </c>
      <c r="AH50">
        <v>48000</v>
      </c>
    </row>
    <row r="51" spans="1:34" x14ac:dyDescent="0.25">
      <c r="A51" t="s">
        <v>2625</v>
      </c>
      <c r="B51">
        <v>300735</v>
      </c>
      <c r="C51">
        <v>59150.27</v>
      </c>
      <c r="D51">
        <v>152855.67999999999</v>
      </c>
      <c r="F51">
        <v>698745.1</v>
      </c>
      <c r="G51">
        <v>91139.25</v>
      </c>
      <c r="J51">
        <v>6600</v>
      </c>
      <c r="M51">
        <v>-1364</v>
      </c>
      <c r="Q51">
        <v>-482443.54</v>
      </c>
      <c r="R51">
        <v>1821817.03</v>
      </c>
      <c r="S51">
        <v>1165309.8999999999</v>
      </c>
      <c r="U51">
        <v>305.93</v>
      </c>
      <c r="W51">
        <v>1747799</v>
      </c>
      <c r="X51">
        <v>232269</v>
      </c>
      <c r="Y51">
        <v>2068181</v>
      </c>
      <c r="AB51">
        <v>596257.46</v>
      </c>
      <c r="AC51">
        <v>200901.84</v>
      </c>
      <c r="AG51">
        <v>1534.72</v>
      </c>
    </row>
    <row r="52" spans="1:34" x14ac:dyDescent="0.25">
      <c r="A52" t="s">
        <v>2626</v>
      </c>
      <c r="B52">
        <v>1153517.3500000001</v>
      </c>
      <c r="C52">
        <v>250043.14</v>
      </c>
      <c r="D52">
        <v>230000.31</v>
      </c>
      <c r="F52">
        <v>464592.15</v>
      </c>
      <c r="G52">
        <v>401140.35</v>
      </c>
      <c r="J52">
        <v>6000</v>
      </c>
      <c r="M52">
        <v>246</v>
      </c>
      <c r="O52">
        <v>118506</v>
      </c>
      <c r="Q52">
        <v>436324.13</v>
      </c>
      <c r="R52">
        <v>1102265.42</v>
      </c>
      <c r="S52">
        <v>1935597.37</v>
      </c>
      <c r="U52">
        <v>513.25</v>
      </c>
      <c r="W52">
        <v>2541701.5</v>
      </c>
      <c r="X52">
        <v>406810</v>
      </c>
      <c r="Y52">
        <v>2934277.5</v>
      </c>
      <c r="Z52">
        <v>17636.060000000001</v>
      </c>
      <c r="AB52">
        <v>560905.47</v>
      </c>
      <c r="AC52">
        <v>108280</v>
      </c>
      <c r="AG52">
        <v>52000.34</v>
      </c>
    </row>
    <row r="53" spans="1:34" x14ac:dyDescent="0.25">
      <c r="A53" t="s">
        <v>2627</v>
      </c>
      <c r="B53">
        <v>490747.6</v>
      </c>
      <c r="C53">
        <v>211424.5</v>
      </c>
      <c r="D53">
        <v>37512</v>
      </c>
      <c r="F53">
        <v>24682.94</v>
      </c>
      <c r="G53">
        <v>316102.99</v>
      </c>
      <c r="J53">
        <v>0</v>
      </c>
      <c r="M53">
        <v>0</v>
      </c>
      <c r="P53">
        <v>-10797.58</v>
      </c>
      <c r="Q53">
        <v>-1204444.8899999999</v>
      </c>
      <c r="R53">
        <v>2172216.88</v>
      </c>
      <c r="S53">
        <v>1457283.23</v>
      </c>
      <c r="T53">
        <v>168026</v>
      </c>
      <c r="U53">
        <v>386.24</v>
      </c>
      <c r="W53">
        <v>1540584</v>
      </c>
      <c r="X53">
        <v>184263</v>
      </c>
      <c r="Y53">
        <v>2313585</v>
      </c>
      <c r="AB53">
        <v>530454.56000000006</v>
      </c>
      <c r="AC53">
        <v>79235.740000000005</v>
      </c>
      <c r="AG53">
        <v>15735.55</v>
      </c>
    </row>
    <row r="54" spans="1:34" x14ac:dyDescent="0.25">
      <c r="A54" t="s">
        <v>2628</v>
      </c>
      <c r="B54">
        <v>240279.28</v>
      </c>
      <c r="C54">
        <v>195229.56</v>
      </c>
      <c r="D54">
        <v>107685.41</v>
      </c>
      <c r="F54">
        <v>1109424.1599999999</v>
      </c>
      <c r="G54">
        <v>422644.94</v>
      </c>
      <c r="M54">
        <v>-1373</v>
      </c>
      <c r="Q54">
        <v>31239.94</v>
      </c>
      <c r="R54">
        <v>1936400.69</v>
      </c>
      <c r="S54">
        <v>994969.72</v>
      </c>
      <c r="U54">
        <v>380.14</v>
      </c>
      <c r="W54">
        <v>2275800</v>
      </c>
      <c r="Y54">
        <v>2549244</v>
      </c>
      <c r="AB54">
        <v>178438.05</v>
      </c>
      <c r="AC54">
        <v>125324.6</v>
      </c>
      <c r="AG54">
        <v>2387.4899999999998</v>
      </c>
    </row>
    <row r="55" spans="1:34" x14ac:dyDescent="0.25">
      <c r="A55" t="s">
        <v>2629</v>
      </c>
      <c r="B55">
        <v>1794447.64</v>
      </c>
      <c r="C55">
        <v>716.6</v>
      </c>
      <c r="D55">
        <v>404838.74</v>
      </c>
      <c r="F55">
        <v>26210.720000000001</v>
      </c>
      <c r="G55">
        <v>298194.03999999998</v>
      </c>
      <c r="M55">
        <v>555</v>
      </c>
      <c r="P55">
        <v>316447.92</v>
      </c>
      <c r="Q55">
        <v>-757560.43</v>
      </c>
      <c r="R55">
        <v>1262941.0900000001</v>
      </c>
      <c r="S55">
        <v>3425219.33</v>
      </c>
      <c r="T55">
        <v>111550</v>
      </c>
      <c r="U55">
        <v>643.86</v>
      </c>
      <c r="W55">
        <v>3114214</v>
      </c>
      <c r="Y55">
        <v>3711788</v>
      </c>
      <c r="AB55">
        <v>689174.08</v>
      </c>
      <c r="AC55">
        <v>79260.7</v>
      </c>
      <c r="AD55">
        <v>15000</v>
      </c>
      <c r="AG55">
        <v>54691.43</v>
      </c>
    </row>
    <row r="56" spans="1:34" x14ac:dyDescent="0.25">
      <c r="A56" t="s">
        <v>2776</v>
      </c>
      <c r="B56">
        <v>698361.37</v>
      </c>
      <c r="C56">
        <v>19830.849999999999</v>
      </c>
      <c r="D56">
        <v>123259.08</v>
      </c>
      <c r="F56">
        <v>378508.51</v>
      </c>
      <c r="G56">
        <v>522470.29</v>
      </c>
      <c r="J56">
        <v>15540</v>
      </c>
      <c r="M56">
        <v>0</v>
      </c>
      <c r="Q56">
        <v>-744630.25</v>
      </c>
      <c r="R56">
        <v>2033596.36</v>
      </c>
      <c r="S56">
        <v>2183447.5099999998</v>
      </c>
      <c r="T56">
        <v>42000</v>
      </c>
      <c r="U56">
        <v>405.03</v>
      </c>
      <c r="W56">
        <v>284960</v>
      </c>
      <c r="X56">
        <v>2430549</v>
      </c>
      <c r="Y56">
        <v>2906270</v>
      </c>
      <c r="Z56">
        <v>2190</v>
      </c>
      <c r="AB56">
        <v>986981.02</v>
      </c>
      <c r="AC56">
        <v>104359.9</v>
      </c>
      <c r="AG56">
        <v>13843.7</v>
      </c>
    </row>
    <row r="57" spans="1:34" x14ac:dyDescent="0.25">
      <c r="A57" t="s">
        <v>2777</v>
      </c>
      <c r="B57">
        <v>887016.56</v>
      </c>
      <c r="C57">
        <v>485487.62</v>
      </c>
      <c r="D57">
        <v>433904.15</v>
      </c>
      <c r="F57">
        <v>300201.94</v>
      </c>
      <c r="G57">
        <v>-113659.7</v>
      </c>
      <c r="J57">
        <v>28220</v>
      </c>
      <c r="M57">
        <v>51985</v>
      </c>
      <c r="O57">
        <v>815234.36</v>
      </c>
      <c r="P57">
        <v>367602.08</v>
      </c>
      <c r="Q57">
        <v>-1400951.92</v>
      </c>
      <c r="R57">
        <v>2378594.3199999998</v>
      </c>
      <c r="S57">
        <v>1293656.6200000001</v>
      </c>
      <c r="T57">
        <v>473000</v>
      </c>
      <c r="U57">
        <v>477.69</v>
      </c>
      <c r="W57">
        <v>1031870</v>
      </c>
      <c r="X57">
        <v>100000</v>
      </c>
      <c r="Y57">
        <v>1424250</v>
      </c>
      <c r="Z57">
        <v>3612</v>
      </c>
      <c r="AB57">
        <v>1268431.3899999999</v>
      </c>
      <c r="AC57">
        <v>123240.6</v>
      </c>
      <c r="AG57">
        <v>30000</v>
      </c>
    </row>
    <row r="58" spans="1:34" x14ac:dyDescent="0.25">
      <c r="A58" t="s">
        <v>2778</v>
      </c>
      <c r="B58">
        <v>520092.57</v>
      </c>
      <c r="C58">
        <v>89630.38</v>
      </c>
      <c r="D58">
        <v>139762.16</v>
      </c>
      <c r="F58">
        <v>1551023.96</v>
      </c>
      <c r="G58">
        <v>263963.5</v>
      </c>
      <c r="J58">
        <v>0</v>
      </c>
      <c r="M58">
        <v>0</v>
      </c>
      <c r="P58">
        <v>192107.87</v>
      </c>
      <c r="Q58">
        <v>-218103.98</v>
      </c>
      <c r="R58">
        <v>2522084.4900000002</v>
      </c>
      <c r="S58">
        <v>1358286.22</v>
      </c>
      <c r="T58">
        <v>148000</v>
      </c>
      <c r="U58">
        <v>253.31</v>
      </c>
      <c r="W58">
        <v>1288376</v>
      </c>
      <c r="Y58">
        <v>1586184</v>
      </c>
      <c r="Z58">
        <v>620</v>
      </c>
      <c r="AB58">
        <v>522834.75</v>
      </c>
      <c r="AC58">
        <v>234650</v>
      </c>
      <c r="AG58">
        <v>62979.59</v>
      </c>
    </row>
    <row r="59" spans="1:34" x14ac:dyDescent="0.25">
      <c r="A59" t="s">
        <v>2630</v>
      </c>
      <c r="B59">
        <v>2127502.4900000002</v>
      </c>
      <c r="C59">
        <v>132874</v>
      </c>
      <c r="D59">
        <v>68380</v>
      </c>
      <c r="F59">
        <v>351916.92</v>
      </c>
      <c r="G59">
        <v>440074.83</v>
      </c>
      <c r="J59">
        <v>2200.1999999999998</v>
      </c>
      <c r="M59">
        <v>1159.9000000000001</v>
      </c>
      <c r="Q59">
        <v>359258.23</v>
      </c>
      <c r="R59">
        <v>2222830.41</v>
      </c>
      <c r="S59">
        <v>2012258.97</v>
      </c>
      <c r="T59">
        <v>257791</v>
      </c>
      <c r="U59">
        <v>2620.67</v>
      </c>
      <c r="W59">
        <v>1449775</v>
      </c>
      <c r="X59">
        <v>13500</v>
      </c>
      <c r="Y59">
        <v>2030959</v>
      </c>
      <c r="Z59">
        <v>3000</v>
      </c>
      <c r="AB59">
        <v>627174.39</v>
      </c>
      <c r="AC59">
        <v>252461.46</v>
      </c>
    </row>
    <row r="60" spans="1:34" x14ac:dyDescent="0.25">
      <c r="A60" t="s">
        <v>2631</v>
      </c>
      <c r="B60">
        <v>2779897.04</v>
      </c>
      <c r="C60">
        <v>335071.35999999999</v>
      </c>
      <c r="D60">
        <v>157971.20000000001</v>
      </c>
      <c r="F60">
        <v>2352946.48</v>
      </c>
      <c r="G60">
        <v>1746546.52</v>
      </c>
      <c r="J60">
        <v>11060</v>
      </c>
      <c r="M60">
        <v>14523.98</v>
      </c>
      <c r="Q60">
        <v>-567537.61</v>
      </c>
      <c r="R60">
        <v>7696912.6699999999</v>
      </c>
      <c r="S60">
        <v>3726617.55</v>
      </c>
      <c r="T60">
        <v>1116760</v>
      </c>
      <c r="U60">
        <v>4101.8</v>
      </c>
      <c r="W60">
        <v>3279534.9</v>
      </c>
      <c r="X60">
        <v>306600</v>
      </c>
      <c r="Y60">
        <v>3983868.9</v>
      </c>
      <c r="AB60">
        <v>3405972.82</v>
      </c>
      <c r="AC60">
        <v>156652</v>
      </c>
      <c r="AG60">
        <v>7000</v>
      </c>
    </row>
    <row r="61" spans="1:34" x14ac:dyDescent="0.25">
      <c r="A61" t="s">
        <v>2632</v>
      </c>
      <c r="B61">
        <v>758237.39</v>
      </c>
      <c r="C61">
        <v>342816.1</v>
      </c>
      <c r="D61">
        <v>605302.04</v>
      </c>
      <c r="F61">
        <v>386248.6</v>
      </c>
      <c r="G61">
        <v>482987.66</v>
      </c>
      <c r="M61">
        <v>5483.81</v>
      </c>
      <c r="Q61">
        <v>-168493.13</v>
      </c>
      <c r="R61">
        <v>2278267.36</v>
      </c>
      <c r="S61">
        <v>1433813.23</v>
      </c>
      <c r="T61">
        <v>452810</v>
      </c>
      <c r="U61">
        <v>914.16</v>
      </c>
      <c r="W61">
        <v>1533924</v>
      </c>
      <c r="X61">
        <v>12000</v>
      </c>
      <c r="Y61">
        <v>1953413</v>
      </c>
      <c r="Z61">
        <v>6000</v>
      </c>
      <c r="AB61">
        <v>609805.27</v>
      </c>
      <c r="AC61">
        <v>141296.17000000001</v>
      </c>
      <c r="AG61">
        <v>7000</v>
      </c>
    </row>
    <row r="62" spans="1:34" x14ac:dyDescent="0.25">
      <c r="A62" t="s">
        <v>2633</v>
      </c>
      <c r="B62">
        <v>798082.16</v>
      </c>
      <c r="C62">
        <v>52392.97</v>
      </c>
      <c r="D62">
        <v>72996.02</v>
      </c>
      <c r="F62">
        <v>8474.82</v>
      </c>
      <c r="G62">
        <v>289722.17</v>
      </c>
      <c r="J62">
        <v>4500</v>
      </c>
      <c r="M62">
        <v>382.47</v>
      </c>
      <c r="P62">
        <v>245436.01</v>
      </c>
      <c r="R62">
        <v>817347.69</v>
      </c>
      <c r="S62">
        <v>1060257.01</v>
      </c>
      <c r="T62">
        <v>343850</v>
      </c>
      <c r="U62">
        <v>1125.3800000000001</v>
      </c>
      <c r="W62">
        <v>1576960</v>
      </c>
      <c r="X62">
        <v>200000</v>
      </c>
      <c r="Y62">
        <v>1769440.72</v>
      </c>
      <c r="Z62">
        <v>45000</v>
      </c>
      <c r="AA62">
        <v>5160</v>
      </c>
      <c r="AB62">
        <v>608927.07999999996</v>
      </c>
      <c r="AC62">
        <v>78552.78</v>
      </c>
      <c r="AE62">
        <v>137229.67000000001</v>
      </c>
      <c r="AG62">
        <v>17050</v>
      </c>
    </row>
    <row r="63" spans="1:34" x14ac:dyDescent="0.25">
      <c r="A63" t="s">
        <v>2634</v>
      </c>
      <c r="B63">
        <v>1598782.21</v>
      </c>
      <c r="C63">
        <v>65615.399999999994</v>
      </c>
      <c r="D63">
        <v>439117.69</v>
      </c>
      <c r="F63">
        <v>123876.98</v>
      </c>
      <c r="G63">
        <v>581870.62</v>
      </c>
      <c r="J63">
        <v>2222</v>
      </c>
      <c r="M63">
        <v>83.69</v>
      </c>
      <c r="Q63">
        <v>1034050.21</v>
      </c>
      <c r="R63">
        <v>1211807.73</v>
      </c>
      <c r="S63">
        <v>2057733.51</v>
      </c>
      <c r="T63">
        <v>416771</v>
      </c>
      <c r="U63">
        <v>1723.18</v>
      </c>
      <c r="W63">
        <v>1211115</v>
      </c>
      <c r="X63">
        <v>174700</v>
      </c>
      <c r="Y63">
        <v>1721943</v>
      </c>
      <c r="Z63">
        <v>2500</v>
      </c>
      <c r="AB63">
        <v>1046079.89</v>
      </c>
      <c r="AC63">
        <v>113633.7</v>
      </c>
    </row>
    <row r="64" spans="1:34" x14ac:dyDescent="0.25">
      <c r="A64" t="s">
        <v>2636</v>
      </c>
      <c r="B64">
        <v>979761.08</v>
      </c>
      <c r="C64">
        <v>181552.15</v>
      </c>
      <c r="D64">
        <v>357133.95</v>
      </c>
      <c r="F64">
        <v>347711.75</v>
      </c>
      <c r="G64">
        <v>375435.46</v>
      </c>
      <c r="J64">
        <v>10000</v>
      </c>
      <c r="M64">
        <v>991.69</v>
      </c>
      <c r="Q64">
        <v>-719912.79</v>
      </c>
      <c r="R64">
        <v>2590732.39</v>
      </c>
      <c r="S64">
        <v>2099559.37</v>
      </c>
      <c r="T64">
        <v>217180</v>
      </c>
      <c r="U64">
        <v>1312.97</v>
      </c>
      <c r="W64">
        <v>2846575</v>
      </c>
      <c r="X64">
        <v>45000</v>
      </c>
      <c r="Y64">
        <v>3313001</v>
      </c>
      <c r="AB64">
        <v>1123817.8999999999</v>
      </c>
      <c r="AC64">
        <v>43861.88</v>
      </c>
      <c r="AG64">
        <v>7000</v>
      </c>
    </row>
    <row r="65" spans="1:34" x14ac:dyDescent="0.25">
      <c r="A65" t="s">
        <v>2637</v>
      </c>
      <c r="B65">
        <v>2328098.12</v>
      </c>
      <c r="C65">
        <v>62216.66</v>
      </c>
      <c r="D65">
        <v>51071.07</v>
      </c>
      <c r="F65">
        <v>820464.39</v>
      </c>
      <c r="G65">
        <v>443958.51</v>
      </c>
      <c r="J65">
        <v>3000</v>
      </c>
      <c r="M65">
        <v>260</v>
      </c>
      <c r="Q65">
        <v>772067.79</v>
      </c>
      <c r="R65">
        <v>2642678.98</v>
      </c>
      <c r="S65">
        <v>2486521.94</v>
      </c>
      <c r="U65">
        <v>2687.31</v>
      </c>
      <c r="W65">
        <v>1608898.4</v>
      </c>
      <c r="X65">
        <v>103200</v>
      </c>
      <c r="Y65">
        <v>1899803.4</v>
      </c>
      <c r="AB65">
        <v>1127963.1399999999</v>
      </c>
      <c r="AC65">
        <v>287560.36</v>
      </c>
      <c r="AE65">
        <v>65571.490000000005</v>
      </c>
      <c r="AG65">
        <v>200000</v>
      </c>
    </row>
    <row r="66" spans="1:34" x14ac:dyDescent="0.25">
      <c r="A66" t="s">
        <v>2640</v>
      </c>
      <c r="B66">
        <v>657316.81999999995</v>
      </c>
      <c r="C66">
        <v>33623.25</v>
      </c>
      <c r="D66">
        <v>110256.03</v>
      </c>
      <c r="F66">
        <v>638335</v>
      </c>
      <c r="G66">
        <v>541557.16</v>
      </c>
      <c r="J66">
        <v>4500</v>
      </c>
      <c r="M66">
        <v>409</v>
      </c>
      <c r="Q66">
        <v>430042.58</v>
      </c>
      <c r="R66">
        <v>1743741.15</v>
      </c>
      <c r="S66">
        <v>1386973.22</v>
      </c>
      <c r="U66">
        <v>1162.1400000000001</v>
      </c>
      <c r="W66">
        <v>1602570</v>
      </c>
      <c r="X66">
        <v>15000</v>
      </c>
      <c r="Y66">
        <v>2056712.65</v>
      </c>
      <c r="Z66">
        <v>6000</v>
      </c>
      <c r="AB66">
        <v>729411.81</v>
      </c>
      <c r="AC66">
        <v>97210</v>
      </c>
      <c r="AE66">
        <v>44570</v>
      </c>
      <c r="AG66">
        <v>7000</v>
      </c>
    </row>
    <row r="67" spans="1:34" x14ac:dyDescent="0.25">
      <c r="A67" t="s">
        <v>2641</v>
      </c>
      <c r="B67">
        <v>438569.5</v>
      </c>
      <c r="C67">
        <v>24795.34</v>
      </c>
      <c r="D67">
        <v>162271.84</v>
      </c>
      <c r="F67">
        <v>807679.01</v>
      </c>
      <c r="G67">
        <v>770092.22</v>
      </c>
      <c r="J67">
        <v>19800</v>
      </c>
      <c r="M67">
        <v>9473.4599999999991</v>
      </c>
      <c r="Q67">
        <v>-1195110.95</v>
      </c>
      <c r="R67">
        <v>3470807.24</v>
      </c>
      <c r="S67">
        <v>1398602.89</v>
      </c>
      <c r="U67">
        <v>1168.99</v>
      </c>
      <c r="W67">
        <v>1004300</v>
      </c>
      <c r="Y67">
        <v>1410083</v>
      </c>
      <c r="AB67">
        <v>784629.67</v>
      </c>
      <c r="AC67">
        <v>58210</v>
      </c>
      <c r="AG67">
        <v>7000</v>
      </c>
    </row>
    <row r="68" spans="1:34" x14ac:dyDescent="0.25">
      <c r="A68" t="s">
        <v>2642</v>
      </c>
      <c r="B68">
        <v>306931.55</v>
      </c>
      <c r="C68">
        <v>159818.87</v>
      </c>
      <c r="D68">
        <v>38525.43</v>
      </c>
      <c r="F68">
        <v>144493.44</v>
      </c>
      <c r="G68">
        <v>580752.53</v>
      </c>
      <c r="J68">
        <v>4500</v>
      </c>
      <c r="M68">
        <v>361</v>
      </c>
      <c r="Q68">
        <v>-126342.28</v>
      </c>
      <c r="R68">
        <v>1201384.94</v>
      </c>
      <c r="S68">
        <v>1206528.45</v>
      </c>
      <c r="T68">
        <v>260180</v>
      </c>
      <c r="U68">
        <v>438.16</v>
      </c>
      <c r="W68">
        <v>1212300</v>
      </c>
      <c r="X68">
        <v>215000</v>
      </c>
      <c r="Y68">
        <v>1591627</v>
      </c>
      <c r="AB68">
        <v>879685.73</v>
      </c>
      <c r="AC68">
        <v>52768.75</v>
      </c>
      <c r="AG68">
        <v>7000</v>
      </c>
    </row>
    <row r="69" spans="1:34" x14ac:dyDescent="0.25">
      <c r="A69" t="s">
        <v>2644</v>
      </c>
      <c r="B69">
        <v>364850.79</v>
      </c>
      <c r="C69">
        <v>158080.78</v>
      </c>
      <c r="D69">
        <v>220584.37</v>
      </c>
      <c r="F69">
        <v>333051.44</v>
      </c>
      <c r="G69">
        <v>385849.28</v>
      </c>
      <c r="J69">
        <v>11800</v>
      </c>
      <c r="M69">
        <v>359.86</v>
      </c>
      <c r="Q69">
        <v>317774.59999999998</v>
      </c>
      <c r="R69">
        <v>934454.85</v>
      </c>
      <c r="S69">
        <v>1075559.74</v>
      </c>
      <c r="T69">
        <v>210156</v>
      </c>
      <c r="U69">
        <v>555.41999999999996</v>
      </c>
      <c r="W69">
        <v>2192200</v>
      </c>
      <c r="X69">
        <v>182600</v>
      </c>
      <c r="Y69">
        <v>2488302</v>
      </c>
      <c r="AB69">
        <v>725383.81</v>
      </c>
      <c r="AC69">
        <v>10534.5</v>
      </c>
      <c r="AG69">
        <v>7123.5</v>
      </c>
    </row>
    <row r="70" spans="1:34" x14ac:dyDescent="0.25">
      <c r="A70" t="s">
        <v>2645</v>
      </c>
      <c r="B70">
        <v>772333.98</v>
      </c>
      <c r="C70">
        <v>33438.400000000001</v>
      </c>
      <c r="D70">
        <v>79783.72</v>
      </c>
      <c r="F70">
        <v>114126.18</v>
      </c>
      <c r="G70">
        <v>192603.97</v>
      </c>
      <c r="J70">
        <v>0</v>
      </c>
      <c r="M70">
        <v>580.53</v>
      </c>
      <c r="Q70">
        <v>-739998.45</v>
      </c>
      <c r="R70">
        <v>1881601.57</v>
      </c>
      <c r="S70">
        <v>1073971.3600000001</v>
      </c>
      <c r="T70">
        <v>198000</v>
      </c>
      <c r="U70">
        <v>861.48</v>
      </c>
      <c r="W70">
        <v>1358280</v>
      </c>
      <c r="X70">
        <v>128000</v>
      </c>
      <c r="Y70">
        <v>1609788</v>
      </c>
      <c r="AB70">
        <v>526154.47</v>
      </c>
      <c r="AC70">
        <v>164867.76999999999</v>
      </c>
      <c r="AG70">
        <v>7000</v>
      </c>
    </row>
    <row r="71" spans="1:34" x14ac:dyDescent="0.25">
      <c r="A71" t="s">
        <v>2646</v>
      </c>
      <c r="B71">
        <v>727969.06</v>
      </c>
      <c r="C71">
        <v>109082.5</v>
      </c>
      <c r="D71">
        <v>32759.83</v>
      </c>
      <c r="F71">
        <v>233241.04</v>
      </c>
      <c r="G71">
        <v>669472.12</v>
      </c>
      <c r="J71">
        <v>5000</v>
      </c>
      <c r="M71">
        <v>235.52</v>
      </c>
      <c r="Q71">
        <v>-900628.38</v>
      </c>
      <c r="R71">
        <v>2618687.59</v>
      </c>
      <c r="S71">
        <v>1009057.97</v>
      </c>
      <c r="U71">
        <v>855.49</v>
      </c>
      <c r="W71">
        <v>864050</v>
      </c>
      <c r="X71">
        <v>49200</v>
      </c>
      <c r="Y71">
        <v>1061124</v>
      </c>
      <c r="Z71">
        <v>5500</v>
      </c>
      <c r="AB71">
        <v>324090.44</v>
      </c>
      <c r="AC71">
        <v>218392.23</v>
      </c>
    </row>
    <row r="72" spans="1:34" x14ac:dyDescent="0.25">
      <c r="A72" t="s">
        <v>2647</v>
      </c>
      <c r="B72">
        <v>382039.24</v>
      </c>
      <c r="C72">
        <v>507525.35</v>
      </c>
      <c r="D72">
        <v>47275.33</v>
      </c>
      <c r="F72">
        <v>19329.060000000001</v>
      </c>
      <c r="G72">
        <v>640189.88</v>
      </c>
      <c r="J72">
        <v>2200</v>
      </c>
      <c r="M72">
        <v>145.62</v>
      </c>
      <c r="Q72">
        <v>-531088.15</v>
      </c>
      <c r="R72">
        <v>2255161.35</v>
      </c>
      <c r="S72">
        <v>984278.05</v>
      </c>
      <c r="T72">
        <v>321120</v>
      </c>
      <c r="U72">
        <v>616.05999999999995</v>
      </c>
      <c r="W72">
        <v>1215722</v>
      </c>
      <c r="X72">
        <v>118800</v>
      </c>
      <c r="Y72">
        <v>1369071</v>
      </c>
      <c r="AB72">
        <v>940718.07999999996</v>
      </c>
      <c r="AC72">
        <v>233146.35</v>
      </c>
      <c r="AG72">
        <v>7000</v>
      </c>
    </row>
    <row r="73" spans="1:34" x14ac:dyDescent="0.25">
      <c r="A73" t="s">
        <v>2648</v>
      </c>
      <c r="B73">
        <v>258275.76</v>
      </c>
      <c r="C73">
        <v>1043068.36</v>
      </c>
      <c r="D73">
        <v>97431.38</v>
      </c>
      <c r="F73">
        <v>474586.46</v>
      </c>
      <c r="G73">
        <v>297652.84999999998</v>
      </c>
      <c r="J73">
        <v>2500</v>
      </c>
      <c r="M73">
        <v>2577.44</v>
      </c>
      <c r="Q73">
        <v>-389558.16</v>
      </c>
      <c r="R73">
        <v>2065017.96</v>
      </c>
      <c r="S73">
        <v>1890891.38</v>
      </c>
      <c r="T73">
        <v>282800</v>
      </c>
      <c r="U73">
        <v>594.52</v>
      </c>
      <c r="W73">
        <v>813750</v>
      </c>
      <c r="Y73">
        <v>1402108</v>
      </c>
      <c r="AB73">
        <v>714059.58</v>
      </c>
      <c r="AC73">
        <v>55492.41</v>
      </c>
      <c r="AG73">
        <v>7000</v>
      </c>
    </row>
    <row r="74" spans="1:34" x14ac:dyDescent="0.25">
      <c r="A74" t="s">
        <v>2649</v>
      </c>
      <c r="B74">
        <v>922674.59</v>
      </c>
      <c r="C74">
        <v>157514.26</v>
      </c>
      <c r="D74">
        <v>342160.79</v>
      </c>
      <c r="F74">
        <v>328944.74</v>
      </c>
      <c r="G74">
        <v>333569.49</v>
      </c>
      <c r="J74">
        <v>2500</v>
      </c>
      <c r="M74">
        <v>1984</v>
      </c>
      <c r="Q74">
        <v>-366556.1</v>
      </c>
      <c r="R74">
        <v>2127187.88</v>
      </c>
      <c r="S74">
        <v>1854284.89</v>
      </c>
      <c r="T74">
        <v>143500</v>
      </c>
      <c r="U74">
        <v>1387.78</v>
      </c>
      <c r="W74">
        <v>1093560</v>
      </c>
      <c r="X74">
        <v>94800</v>
      </c>
      <c r="Y74">
        <v>1721136</v>
      </c>
      <c r="Z74">
        <v>13958</v>
      </c>
      <c r="AB74">
        <v>620813.96</v>
      </c>
      <c r="AC74">
        <v>76646.98</v>
      </c>
      <c r="AG74">
        <v>7000</v>
      </c>
    </row>
    <row r="75" spans="1:34" x14ac:dyDescent="0.25">
      <c r="A75" t="s">
        <v>2794</v>
      </c>
      <c r="B75">
        <v>1070650.97</v>
      </c>
      <c r="C75">
        <v>457444.25</v>
      </c>
      <c r="D75">
        <v>89642.83</v>
      </c>
      <c r="F75">
        <v>517401.73</v>
      </c>
      <c r="G75">
        <v>583870</v>
      </c>
      <c r="J75">
        <v>5258</v>
      </c>
      <c r="M75">
        <v>3548.36</v>
      </c>
      <c r="Q75">
        <v>-954807.39</v>
      </c>
      <c r="R75">
        <v>3692657.78</v>
      </c>
      <c r="S75">
        <v>1104792.25</v>
      </c>
      <c r="T75">
        <v>450530</v>
      </c>
      <c r="U75">
        <v>1254.55</v>
      </c>
      <c r="W75">
        <v>1749615</v>
      </c>
      <c r="X75">
        <v>117200</v>
      </c>
      <c r="Y75">
        <v>2053487</v>
      </c>
      <c r="AB75">
        <v>747099.43</v>
      </c>
      <c r="AC75">
        <v>327459.90000000002</v>
      </c>
    </row>
    <row r="76" spans="1:34" x14ac:dyDescent="0.25">
      <c r="A76" t="s">
        <v>2650</v>
      </c>
      <c r="B76">
        <v>355657.49</v>
      </c>
      <c r="C76">
        <v>104909</v>
      </c>
      <c r="D76">
        <v>50266.65</v>
      </c>
      <c r="F76">
        <v>2102790.92</v>
      </c>
      <c r="G76">
        <v>470212.92</v>
      </c>
      <c r="J76">
        <v>0</v>
      </c>
      <c r="M76">
        <v>0</v>
      </c>
      <c r="Q76">
        <v>638295.48</v>
      </c>
      <c r="R76">
        <v>2241713.0099999998</v>
      </c>
      <c r="S76">
        <v>2510983.7400000002</v>
      </c>
      <c r="T76">
        <v>210000</v>
      </c>
      <c r="U76">
        <v>841.93</v>
      </c>
      <c r="W76">
        <v>91406</v>
      </c>
      <c r="X76">
        <v>817452</v>
      </c>
      <c r="Y76">
        <v>1473389</v>
      </c>
      <c r="Z76">
        <v>5500</v>
      </c>
      <c r="AA76">
        <v>990</v>
      </c>
      <c r="AB76">
        <v>1290767.6100000001</v>
      </c>
      <c r="AC76">
        <v>224701.83</v>
      </c>
      <c r="AD76">
        <v>500</v>
      </c>
      <c r="AG76">
        <v>99660</v>
      </c>
    </row>
    <row r="77" spans="1:34" x14ac:dyDescent="0.25">
      <c r="A77" t="s">
        <v>2651</v>
      </c>
      <c r="B77">
        <v>916178.89</v>
      </c>
      <c r="C77">
        <v>180226.5</v>
      </c>
      <c r="D77">
        <v>72939.199999999997</v>
      </c>
      <c r="F77">
        <v>541915.49</v>
      </c>
      <c r="G77">
        <v>287264.45</v>
      </c>
      <c r="J77">
        <v>4000</v>
      </c>
      <c r="L77">
        <v>-16500</v>
      </c>
      <c r="M77">
        <v>31500</v>
      </c>
      <c r="O77">
        <v>444</v>
      </c>
      <c r="Q77">
        <v>-682607.68</v>
      </c>
      <c r="R77">
        <v>1881918.88</v>
      </c>
      <c r="S77">
        <v>2634448.65</v>
      </c>
      <c r="U77">
        <v>1057.8499999999999</v>
      </c>
      <c r="W77">
        <v>1465576</v>
      </c>
      <c r="X77">
        <v>433900</v>
      </c>
      <c r="Y77">
        <v>1824825</v>
      </c>
      <c r="Z77">
        <v>9890</v>
      </c>
      <c r="AB77">
        <v>968906.55</v>
      </c>
      <c r="AC77">
        <v>110563.48</v>
      </c>
      <c r="AD77">
        <v>214200</v>
      </c>
      <c r="AG77">
        <v>123700</v>
      </c>
    </row>
    <row r="78" spans="1:34" x14ac:dyDescent="0.25">
      <c r="A78" t="s">
        <v>2652</v>
      </c>
      <c r="B78">
        <v>508727.32</v>
      </c>
      <c r="C78">
        <v>71487.5</v>
      </c>
      <c r="D78">
        <v>424453.32</v>
      </c>
      <c r="F78">
        <v>374236.14</v>
      </c>
      <c r="G78">
        <v>1141136.42</v>
      </c>
      <c r="J78">
        <v>15340.04</v>
      </c>
      <c r="L78">
        <v>847985</v>
      </c>
      <c r="M78">
        <v>55913.27</v>
      </c>
      <c r="O78">
        <v>5000</v>
      </c>
      <c r="Q78">
        <v>-453550.69</v>
      </c>
      <c r="R78">
        <v>1941230.36</v>
      </c>
      <c r="S78">
        <v>2017164.11</v>
      </c>
      <c r="U78">
        <v>516.83000000000004</v>
      </c>
      <c r="W78">
        <v>954774</v>
      </c>
      <c r="X78">
        <v>84000</v>
      </c>
      <c r="Y78">
        <v>1626370</v>
      </c>
      <c r="Z78">
        <v>2080</v>
      </c>
      <c r="AB78">
        <v>706028.12</v>
      </c>
      <c r="AC78">
        <v>157163.4</v>
      </c>
      <c r="AG78">
        <v>83705</v>
      </c>
    </row>
    <row r="79" spans="1:34" x14ac:dyDescent="0.25">
      <c r="A79" t="s">
        <v>2653</v>
      </c>
      <c r="B79">
        <v>155996.85</v>
      </c>
      <c r="C79">
        <v>113375</v>
      </c>
      <c r="D79">
        <v>140228.31</v>
      </c>
      <c r="E79">
        <v>0</v>
      </c>
      <c r="F79">
        <v>177122.32</v>
      </c>
      <c r="G79">
        <v>448242.98</v>
      </c>
      <c r="H79">
        <v>0</v>
      </c>
      <c r="I79">
        <v>0</v>
      </c>
      <c r="J79">
        <v>38400</v>
      </c>
      <c r="K79">
        <v>0</v>
      </c>
      <c r="L79">
        <v>0</v>
      </c>
      <c r="M79">
        <v>2658.92</v>
      </c>
      <c r="N79">
        <v>0</v>
      </c>
      <c r="O79">
        <v>5000</v>
      </c>
      <c r="P79">
        <v>0</v>
      </c>
      <c r="Q79">
        <v>-1201310.21</v>
      </c>
      <c r="R79">
        <v>1940061.77</v>
      </c>
      <c r="S79">
        <v>2669440.7000000002</v>
      </c>
      <c r="T79">
        <v>397000</v>
      </c>
      <c r="U79">
        <v>1062.3599999999999</v>
      </c>
      <c r="W79">
        <v>1009071</v>
      </c>
      <c r="X79">
        <v>143000</v>
      </c>
      <c r="Y79">
        <v>1827672</v>
      </c>
      <c r="Z79">
        <v>20960</v>
      </c>
      <c r="AB79">
        <v>1800617.45</v>
      </c>
      <c r="AC79">
        <v>53234.34</v>
      </c>
      <c r="AH79">
        <v>1754</v>
      </c>
    </row>
    <row r="80" spans="1:34" x14ac:dyDescent="0.25">
      <c r="A80" t="s">
        <v>2654</v>
      </c>
      <c r="B80">
        <v>350693.58</v>
      </c>
      <c r="C80">
        <v>90635.5</v>
      </c>
      <c r="D80">
        <v>35723.040000000001</v>
      </c>
      <c r="F80">
        <v>326004</v>
      </c>
      <c r="G80">
        <v>366804.41</v>
      </c>
      <c r="M80">
        <v>911</v>
      </c>
      <c r="Q80">
        <v>-1305797.92</v>
      </c>
      <c r="R80">
        <v>2076384.94</v>
      </c>
      <c r="S80">
        <v>1542918.35</v>
      </c>
      <c r="T80">
        <v>231020</v>
      </c>
      <c r="U80">
        <v>692.68</v>
      </c>
      <c r="W80">
        <v>863625</v>
      </c>
      <c r="X80">
        <v>15750</v>
      </c>
      <c r="Y80">
        <v>1251702</v>
      </c>
      <c r="Z80">
        <v>1440</v>
      </c>
      <c r="AB80">
        <v>715839.82</v>
      </c>
      <c r="AC80">
        <v>66000</v>
      </c>
      <c r="AG80">
        <v>8400</v>
      </c>
    </row>
    <row r="81" spans="1:33" x14ac:dyDescent="0.25">
      <c r="A81" t="s">
        <v>2655</v>
      </c>
      <c r="B81">
        <v>412027.67</v>
      </c>
      <c r="C81">
        <v>0</v>
      </c>
      <c r="D81">
        <v>44614.61</v>
      </c>
      <c r="F81">
        <v>-272026.18</v>
      </c>
      <c r="G81">
        <v>-58732.02</v>
      </c>
      <c r="J81">
        <v>166270</v>
      </c>
      <c r="L81">
        <v>70000</v>
      </c>
      <c r="M81">
        <v>1652</v>
      </c>
      <c r="O81">
        <v>10000</v>
      </c>
      <c r="Q81">
        <v>-1996079.47</v>
      </c>
      <c r="R81">
        <v>1879892.65</v>
      </c>
      <c r="S81">
        <v>2050553.53</v>
      </c>
      <c r="U81">
        <v>649.80999999999995</v>
      </c>
      <c r="W81">
        <v>836536</v>
      </c>
      <c r="Y81">
        <v>1148616</v>
      </c>
      <c r="AB81">
        <v>1209828.8899999999</v>
      </c>
      <c r="AC81">
        <v>205599.8</v>
      </c>
    </row>
    <row r="82" spans="1:33" x14ac:dyDescent="0.25">
      <c r="A82" t="s">
        <v>2656</v>
      </c>
      <c r="B82">
        <v>160693.22</v>
      </c>
      <c r="C82">
        <v>32746.35</v>
      </c>
      <c r="D82">
        <v>51101.14</v>
      </c>
      <c r="F82">
        <v>104683.81</v>
      </c>
      <c r="G82">
        <v>414152.82</v>
      </c>
      <c r="J82">
        <v>-5800</v>
      </c>
      <c r="L82">
        <v>196645</v>
      </c>
      <c r="M82">
        <v>7381.21</v>
      </c>
      <c r="O82">
        <v>74000</v>
      </c>
      <c r="Q82">
        <v>-1497565.63</v>
      </c>
      <c r="R82">
        <v>1840507.51</v>
      </c>
      <c r="S82">
        <v>1524041.9</v>
      </c>
      <c r="U82">
        <v>788.89</v>
      </c>
      <c r="W82">
        <v>1368390</v>
      </c>
      <c r="X82">
        <v>493291.1</v>
      </c>
      <c r="Y82">
        <v>1972357.1</v>
      </c>
      <c r="Z82">
        <v>16800</v>
      </c>
      <c r="AB82">
        <v>869376.79</v>
      </c>
      <c r="AC82">
        <v>84411.7</v>
      </c>
    </row>
    <row r="83" spans="1:33" x14ac:dyDescent="0.25">
      <c r="A83" t="s">
        <v>2657</v>
      </c>
      <c r="B83">
        <v>257315.25</v>
      </c>
      <c r="C83">
        <v>145656</v>
      </c>
      <c r="D83">
        <v>28315.05</v>
      </c>
      <c r="F83">
        <v>2501817.15</v>
      </c>
      <c r="G83">
        <v>228190.12</v>
      </c>
      <c r="J83">
        <v>0</v>
      </c>
      <c r="M83">
        <v>402</v>
      </c>
      <c r="Q83">
        <v>639563.52000000002</v>
      </c>
      <c r="R83">
        <v>2241713.0099999998</v>
      </c>
      <c r="S83">
        <v>1622155.24</v>
      </c>
      <c r="T83">
        <v>199000</v>
      </c>
      <c r="U83">
        <v>4944.57</v>
      </c>
      <c r="W83">
        <v>72355</v>
      </c>
      <c r="X83">
        <v>816908.43</v>
      </c>
      <c r="Y83">
        <v>1227102.8</v>
      </c>
      <c r="Z83">
        <v>5500</v>
      </c>
      <c r="AA83">
        <v>600</v>
      </c>
      <c r="AB83">
        <v>345854.76</v>
      </c>
      <c r="AC83">
        <v>421915.4</v>
      </c>
    </row>
    <row r="84" spans="1:33" x14ac:dyDescent="0.25">
      <c r="A84" t="s">
        <v>2779</v>
      </c>
      <c r="B84">
        <v>342040.74</v>
      </c>
      <c r="C84">
        <v>38119.26</v>
      </c>
      <c r="D84">
        <v>27294.54</v>
      </c>
      <c r="F84">
        <v>64750.55</v>
      </c>
      <c r="G84">
        <v>-34937.96</v>
      </c>
      <c r="J84">
        <v>3000</v>
      </c>
      <c r="L84">
        <v>42500</v>
      </c>
      <c r="M84">
        <v>87635</v>
      </c>
      <c r="O84">
        <v>15000</v>
      </c>
      <c r="Q84">
        <v>-2955638.86</v>
      </c>
      <c r="R84">
        <v>3200752.69</v>
      </c>
      <c r="S84">
        <v>1263590.97</v>
      </c>
      <c r="T84">
        <v>73530</v>
      </c>
      <c r="U84">
        <v>957.99</v>
      </c>
      <c r="W84">
        <v>713574</v>
      </c>
      <c r="X84">
        <v>90000</v>
      </c>
      <c r="Y84">
        <v>981498</v>
      </c>
      <c r="AA84">
        <v>8068</v>
      </c>
      <c r="AB84">
        <v>625789.96</v>
      </c>
      <c r="AC84">
        <v>217978.7</v>
      </c>
    </row>
    <row r="85" spans="1:33" x14ac:dyDescent="0.25">
      <c r="A85" t="s">
        <v>2658</v>
      </c>
      <c r="B85">
        <v>794175.66</v>
      </c>
      <c r="C85">
        <v>50205.8</v>
      </c>
      <c r="D85">
        <v>57000.52</v>
      </c>
      <c r="F85">
        <v>-131796.5</v>
      </c>
      <c r="G85">
        <v>494887.28</v>
      </c>
      <c r="J85">
        <v>2540</v>
      </c>
      <c r="M85">
        <v>742.72</v>
      </c>
      <c r="O85">
        <v>91460</v>
      </c>
      <c r="Q85">
        <v>643661.23</v>
      </c>
      <c r="R85">
        <v>1037408.38</v>
      </c>
      <c r="S85">
        <v>1051085.8799999999</v>
      </c>
      <c r="T85">
        <v>97992</v>
      </c>
      <c r="U85">
        <v>1231.19</v>
      </c>
      <c r="W85">
        <v>1332163.8999999999</v>
      </c>
      <c r="X85">
        <v>12350</v>
      </c>
      <c r="Y85">
        <v>1623775.9</v>
      </c>
      <c r="Z85">
        <v>3500</v>
      </c>
      <c r="AB85">
        <v>691311.58</v>
      </c>
      <c r="AC85">
        <v>295581.2</v>
      </c>
      <c r="AG85">
        <v>78038.75</v>
      </c>
    </row>
    <row r="86" spans="1:33" x14ac:dyDescent="0.25">
      <c r="A86" t="s">
        <v>2659</v>
      </c>
      <c r="B86">
        <v>3111225.63</v>
      </c>
      <c r="C86">
        <v>25176.25</v>
      </c>
      <c r="D86">
        <v>62945.8</v>
      </c>
      <c r="F86">
        <v>1247450.5</v>
      </c>
      <c r="G86">
        <v>1103672.49</v>
      </c>
      <c r="J86">
        <v>5000</v>
      </c>
      <c r="M86">
        <v>387333.31</v>
      </c>
      <c r="Q86">
        <v>1734747.02</v>
      </c>
      <c r="R86">
        <v>3848145.72</v>
      </c>
      <c r="S86">
        <v>2571839.17</v>
      </c>
      <c r="T86">
        <v>559811</v>
      </c>
      <c r="U86">
        <v>3778.56</v>
      </c>
      <c r="W86">
        <v>2398992.2799999998</v>
      </c>
      <c r="X86">
        <v>112026</v>
      </c>
      <c r="Y86">
        <v>3203558.28</v>
      </c>
      <c r="Z86">
        <v>14706</v>
      </c>
      <c r="AB86">
        <v>1643060.97</v>
      </c>
      <c r="AC86">
        <v>460908.14</v>
      </c>
      <c r="AG86">
        <v>240889</v>
      </c>
    </row>
    <row r="87" spans="1:33" x14ac:dyDescent="0.25">
      <c r="A87" t="s">
        <v>2660</v>
      </c>
      <c r="B87">
        <v>2044016.78</v>
      </c>
      <c r="C87">
        <v>248136.04</v>
      </c>
      <c r="D87">
        <v>104214.9</v>
      </c>
      <c r="F87">
        <v>1238253.4099999999</v>
      </c>
      <c r="G87">
        <v>443626.75</v>
      </c>
      <c r="J87">
        <v>37990</v>
      </c>
      <c r="L87">
        <v>146200</v>
      </c>
      <c r="M87">
        <v>6645.93</v>
      </c>
      <c r="O87">
        <v>318307.34999999998</v>
      </c>
      <c r="Q87">
        <v>1312606.6100000001</v>
      </c>
      <c r="R87">
        <v>2477300.52</v>
      </c>
      <c r="S87">
        <v>2069319.94</v>
      </c>
      <c r="U87">
        <v>2220.2199999999998</v>
      </c>
      <c r="W87">
        <v>2162622</v>
      </c>
      <c r="X87">
        <v>97500</v>
      </c>
      <c r="Y87">
        <v>2852323</v>
      </c>
      <c r="Z87">
        <v>3000</v>
      </c>
      <c r="AB87">
        <v>875723.42</v>
      </c>
      <c r="AC87">
        <v>272836.92</v>
      </c>
      <c r="AG87">
        <v>94160</v>
      </c>
    </row>
    <row r="88" spans="1:33" x14ac:dyDescent="0.25">
      <c r="A88" t="s">
        <v>2661</v>
      </c>
      <c r="B88">
        <v>1657275.07</v>
      </c>
      <c r="C88">
        <v>163667.28</v>
      </c>
      <c r="D88">
        <v>94880.01</v>
      </c>
      <c r="F88">
        <v>769425.61</v>
      </c>
      <c r="G88">
        <v>1041179.4</v>
      </c>
      <c r="J88">
        <v>4950</v>
      </c>
      <c r="M88">
        <v>7742</v>
      </c>
      <c r="O88">
        <v>86568.8</v>
      </c>
      <c r="P88">
        <v>736.99</v>
      </c>
      <c r="Q88">
        <v>1841571.34</v>
      </c>
      <c r="R88">
        <v>1537645.9</v>
      </c>
      <c r="S88">
        <v>2546128.4700000002</v>
      </c>
      <c r="T88">
        <v>497225</v>
      </c>
      <c r="U88">
        <v>2611.44</v>
      </c>
      <c r="W88">
        <v>1546399.4</v>
      </c>
      <c r="X88">
        <v>33000</v>
      </c>
      <c r="Y88">
        <v>2010514.4</v>
      </c>
      <c r="Z88">
        <v>13588</v>
      </c>
      <c r="AA88">
        <v>20880</v>
      </c>
      <c r="AB88">
        <v>1531306.85</v>
      </c>
      <c r="AC88">
        <v>260161.41</v>
      </c>
      <c r="AG88">
        <v>93837.16</v>
      </c>
    </row>
    <row r="89" spans="1:33" x14ac:dyDescent="0.25">
      <c r="A89" t="s">
        <v>2662</v>
      </c>
      <c r="B89">
        <v>1618620.42</v>
      </c>
      <c r="C89">
        <v>71768</v>
      </c>
      <c r="D89">
        <v>119263.85</v>
      </c>
      <c r="F89">
        <v>757960.06</v>
      </c>
      <c r="G89">
        <v>1040423.09</v>
      </c>
      <c r="J89">
        <v>3800</v>
      </c>
      <c r="M89">
        <v>191147.94</v>
      </c>
      <c r="O89">
        <v>0</v>
      </c>
      <c r="Q89">
        <v>1016284.5</v>
      </c>
      <c r="R89">
        <v>1677376.63</v>
      </c>
      <c r="S89">
        <v>2222954.21</v>
      </c>
      <c r="T89">
        <v>3000</v>
      </c>
      <c r="U89">
        <v>1722.73</v>
      </c>
      <c r="W89">
        <v>1157416.2</v>
      </c>
      <c r="X89">
        <v>31600</v>
      </c>
      <c r="Y89">
        <v>1679664.2</v>
      </c>
      <c r="AA89">
        <v>8106</v>
      </c>
      <c r="AB89">
        <v>492040.5</v>
      </c>
      <c r="AC89">
        <v>186837.59</v>
      </c>
      <c r="AG89">
        <v>33418.5</v>
      </c>
    </row>
    <row r="90" spans="1:33" x14ac:dyDescent="0.25">
      <c r="A90" t="s">
        <v>2663</v>
      </c>
      <c r="B90">
        <v>2318032.34</v>
      </c>
      <c r="C90">
        <v>267651.34999999998</v>
      </c>
      <c r="D90">
        <v>155301.01999999999</v>
      </c>
      <c r="F90">
        <v>562234.03</v>
      </c>
      <c r="G90">
        <v>522097</v>
      </c>
      <c r="J90">
        <v>0</v>
      </c>
      <c r="M90">
        <v>408499.96</v>
      </c>
      <c r="Q90">
        <v>1836898.9</v>
      </c>
      <c r="R90">
        <v>1937621.24</v>
      </c>
      <c r="S90">
        <v>2671683.1</v>
      </c>
      <c r="T90">
        <v>66946</v>
      </c>
      <c r="U90">
        <v>2959.83</v>
      </c>
      <c r="W90">
        <v>1814551</v>
      </c>
      <c r="X90">
        <v>39134</v>
      </c>
      <c r="Y90">
        <v>2571103</v>
      </c>
      <c r="Z90">
        <v>9716</v>
      </c>
      <c r="AB90">
        <v>1443850.32</v>
      </c>
      <c r="AC90">
        <v>166564.22</v>
      </c>
      <c r="AG90">
        <v>249744.75</v>
      </c>
    </row>
    <row r="91" spans="1:33" x14ac:dyDescent="0.25">
      <c r="A91" t="s">
        <v>2664</v>
      </c>
      <c r="B91">
        <v>1024613.58</v>
      </c>
      <c r="C91">
        <v>37008</v>
      </c>
      <c r="D91">
        <v>91380.08</v>
      </c>
      <c r="F91">
        <v>522132.89</v>
      </c>
      <c r="G91">
        <v>252425.02</v>
      </c>
      <c r="J91">
        <v>3000</v>
      </c>
      <c r="M91">
        <v>166774.66</v>
      </c>
      <c r="O91">
        <v>7365</v>
      </c>
      <c r="P91">
        <v>-267452.31</v>
      </c>
      <c r="Q91">
        <v>-2110575.13</v>
      </c>
      <c r="R91">
        <v>4355323.6100000003</v>
      </c>
      <c r="S91">
        <v>1162312.76</v>
      </c>
      <c r="U91">
        <v>1572.37</v>
      </c>
      <c r="W91">
        <v>1553806.9</v>
      </c>
      <c r="X91">
        <v>4500</v>
      </c>
      <c r="Y91">
        <v>1770851.9</v>
      </c>
      <c r="AB91">
        <v>654738.48</v>
      </c>
      <c r="AC91">
        <v>113169.01</v>
      </c>
      <c r="AG91">
        <v>85693.75</v>
      </c>
    </row>
    <row r="92" spans="1:33" x14ac:dyDescent="0.25">
      <c r="A92" t="s">
        <v>2665</v>
      </c>
      <c r="B92">
        <v>1815662.58</v>
      </c>
      <c r="C92">
        <v>48562.3</v>
      </c>
      <c r="D92">
        <v>61406.66</v>
      </c>
      <c r="F92">
        <v>662301.88</v>
      </c>
      <c r="G92">
        <v>826430.86</v>
      </c>
      <c r="J92">
        <v>4000</v>
      </c>
      <c r="M92">
        <v>171387.79</v>
      </c>
      <c r="Q92">
        <v>805409.04</v>
      </c>
      <c r="R92">
        <v>2312272.9300000002</v>
      </c>
      <c r="S92">
        <v>1807759.69</v>
      </c>
      <c r="T92">
        <v>122500</v>
      </c>
      <c r="U92">
        <v>2199.65</v>
      </c>
      <c r="W92">
        <v>3097412</v>
      </c>
      <c r="X92">
        <v>45021.75</v>
      </c>
      <c r="Y92">
        <v>3436184.75</v>
      </c>
      <c r="Z92">
        <v>16996</v>
      </c>
      <c r="AB92">
        <v>681420.64</v>
      </c>
      <c r="AC92">
        <v>267239.28000000003</v>
      </c>
      <c r="AG92">
        <v>136894</v>
      </c>
    </row>
    <row r="93" spans="1:33" x14ac:dyDescent="0.25">
      <c r="A93" t="s">
        <v>2666</v>
      </c>
      <c r="B93">
        <v>646056.97</v>
      </c>
      <c r="C93">
        <v>65576</v>
      </c>
      <c r="D93">
        <v>55191.12</v>
      </c>
      <c r="F93">
        <v>754493.61</v>
      </c>
      <c r="G93">
        <v>1032378.71</v>
      </c>
      <c r="J93">
        <v>5000</v>
      </c>
      <c r="M93">
        <v>231520.98</v>
      </c>
      <c r="Q93">
        <v>539905.56000000006</v>
      </c>
      <c r="R93">
        <v>1586779.38</v>
      </c>
      <c r="S93">
        <v>2097083</v>
      </c>
      <c r="T93">
        <v>62440</v>
      </c>
      <c r="U93">
        <v>924.09</v>
      </c>
      <c r="W93">
        <v>2059614</v>
      </c>
      <c r="X93">
        <v>96077.3</v>
      </c>
      <c r="Y93">
        <v>2574489.2999999998</v>
      </c>
      <c r="Z93">
        <v>6000</v>
      </c>
      <c r="AB93">
        <v>764348.95</v>
      </c>
      <c r="AC93">
        <v>226848.22</v>
      </c>
      <c r="AG93">
        <v>118690.25</v>
      </c>
    </row>
    <row r="94" spans="1:33" x14ac:dyDescent="0.25">
      <c r="A94" t="s">
        <v>2667</v>
      </c>
      <c r="B94">
        <v>970232.78</v>
      </c>
      <c r="C94">
        <v>43505.3</v>
      </c>
      <c r="D94">
        <v>63897.01</v>
      </c>
      <c r="F94">
        <v>1165301.5</v>
      </c>
      <c r="G94">
        <v>145388.62</v>
      </c>
      <c r="J94">
        <v>1560</v>
      </c>
      <c r="L94">
        <v>0</v>
      </c>
      <c r="M94">
        <v>365.89</v>
      </c>
      <c r="O94">
        <v>0</v>
      </c>
      <c r="Q94">
        <v>-1471872.53</v>
      </c>
      <c r="R94">
        <v>4249528.84</v>
      </c>
      <c r="S94">
        <v>1821492.61</v>
      </c>
      <c r="U94">
        <v>1264.4100000000001</v>
      </c>
      <c r="W94">
        <v>1912724.8</v>
      </c>
      <c r="X94">
        <v>29203</v>
      </c>
      <c r="Y94">
        <v>2142121.7999999998</v>
      </c>
      <c r="AB94">
        <v>1099187.94</v>
      </c>
      <c r="AC94">
        <v>360074.74</v>
      </c>
      <c r="AG94">
        <v>84287</v>
      </c>
    </row>
    <row r="95" spans="1:33" x14ac:dyDescent="0.25">
      <c r="A95" t="s">
        <v>2668</v>
      </c>
      <c r="B95">
        <v>1282355.47</v>
      </c>
      <c r="C95">
        <v>66279.5</v>
      </c>
      <c r="D95">
        <v>91937.26</v>
      </c>
      <c r="F95">
        <v>671640.68</v>
      </c>
      <c r="G95">
        <v>288888.92</v>
      </c>
      <c r="J95">
        <v>14334</v>
      </c>
      <c r="M95">
        <v>0</v>
      </c>
      <c r="O95">
        <v>177003</v>
      </c>
      <c r="Q95">
        <v>417650.37</v>
      </c>
      <c r="R95">
        <v>1939533.85</v>
      </c>
      <c r="S95">
        <v>1898369.13</v>
      </c>
      <c r="T95">
        <v>128000</v>
      </c>
      <c r="U95">
        <v>1699.55</v>
      </c>
      <c r="W95">
        <v>1324786</v>
      </c>
      <c r="X95">
        <v>28000</v>
      </c>
      <c r="Y95">
        <v>1814164</v>
      </c>
      <c r="Z95">
        <v>6000</v>
      </c>
      <c r="AB95">
        <v>727726.28</v>
      </c>
      <c r="AC95">
        <v>219842.54</v>
      </c>
      <c r="AD95">
        <v>77440</v>
      </c>
      <c r="AG95">
        <v>422101.25</v>
      </c>
    </row>
    <row r="96" spans="1:33" x14ac:dyDescent="0.25">
      <c r="A96" t="s">
        <v>2669</v>
      </c>
      <c r="B96">
        <v>896528.64</v>
      </c>
      <c r="C96">
        <v>31561.3</v>
      </c>
      <c r="D96">
        <v>292502.15999999997</v>
      </c>
      <c r="F96">
        <v>970063.09</v>
      </c>
      <c r="G96">
        <v>554099.78</v>
      </c>
      <c r="J96">
        <v>7070</v>
      </c>
      <c r="M96">
        <v>1009.48</v>
      </c>
      <c r="Q96">
        <v>124329.34</v>
      </c>
      <c r="R96">
        <v>2506558.63</v>
      </c>
      <c r="S96">
        <v>1614083.47</v>
      </c>
      <c r="U96">
        <v>1324.19</v>
      </c>
      <c r="W96">
        <v>1864015</v>
      </c>
      <c r="X96">
        <v>32050</v>
      </c>
      <c r="Y96">
        <v>2254290</v>
      </c>
      <c r="AB96">
        <v>709263.1</v>
      </c>
      <c r="AC96">
        <v>97250.54</v>
      </c>
      <c r="AG96">
        <v>32464.75</v>
      </c>
    </row>
    <row r="97" spans="1:34" x14ac:dyDescent="0.25">
      <c r="A97" t="s">
        <v>2670</v>
      </c>
      <c r="B97">
        <v>954085.23</v>
      </c>
      <c r="C97">
        <v>187975.6</v>
      </c>
      <c r="D97">
        <v>94824.57</v>
      </c>
      <c r="F97">
        <v>2359252.6</v>
      </c>
      <c r="G97">
        <v>749966.44</v>
      </c>
      <c r="J97">
        <v>9900</v>
      </c>
      <c r="M97">
        <v>207064.52</v>
      </c>
      <c r="Q97">
        <v>3047166.23</v>
      </c>
      <c r="R97">
        <v>1606333.65</v>
      </c>
      <c r="S97">
        <v>1764298.4</v>
      </c>
      <c r="T97">
        <v>151520</v>
      </c>
      <c r="U97">
        <v>1299.78</v>
      </c>
      <c r="W97">
        <v>2047330.2</v>
      </c>
      <c r="X97">
        <v>35881.25</v>
      </c>
      <c r="Y97">
        <v>2677422.4500000002</v>
      </c>
      <c r="Z97">
        <v>13096</v>
      </c>
      <c r="AB97">
        <v>864315.52</v>
      </c>
      <c r="AC97">
        <v>353463.31</v>
      </c>
      <c r="AG97">
        <v>127788.5</v>
      </c>
    </row>
    <row r="98" spans="1:34" x14ac:dyDescent="0.25">
      <c r="A98" t="s">
        <v>2780</v>
      </c>
      <c r="B98">
        <v>991377.58</v>
      </c>
      <c r="C98">
        <v>46954</v>
      </c>
      <c r="D98">
        <v>19591.38</v>
      </c>
      <c r="F98">
        <v>773124.03</v>
      </c>
      <c r="G98">
        <v>808636.06</v>
      </c>
      <c r="J98">
        <v>4490</v>
      </c>
      <c r="M98">
        <v>216673.15</v>
      </c>
      <c r="O98">
        <v>0</v>
      </c>
      <c r="P98">
        <v>-266840.08</v>
      </c>
      <c r="Q98">
        <v>185933.93</v>
      </c>
      <c r="R98">
        <v>2538238.23</v>
      </c>
      <c r="S98">
        <v>1604376.92</v>
      </c>
      <c r="U98">
        <v>1495.07</v>
      </c>
      <c r="W98">
        <v>899171</v>
      </c>
      <c r="X98">
        <v>9000</v>
      </c>
      <c r="Y98">
        <v>1302168</v>
      </c>
      <c r="Z98">
        <v>27400</v>
      </c>
      <c r="AA98">
        <v>8418</v>
      </c>
      <c r="AB98">
        <v>715181.99</v>
      </c>
      <c r="AC98">
        <v>188617.91</v>
      </c>
      <c r="AG98">
        <v>62478.17</v>
      </c>
    </row>
    <row r="99" spans="1:34" x14ac:dyDescent="0.25">
      <c r="A99" t="s">
        <v>2671</v>
      </c>
      <c r="B99">
        <v>250520.64</v>
      </c>
      <c r="C99">
        <v>10361</v>
      </c>
      <c r="D99">
        <v>153545.26999999999</v>
      </c>
      <c r="F99">
        <v>1051864.98</v>
      </c>
      <c r="G99">
        <v>182464.37</v>
      </c>
      <c r="J99">
        <v>0</v>
      </c>
      <c r="M99">
        <v>11715</v>
      </c>
      <c r="Q99">
        <v>-10490.72</v>
      </c>
      <c r="R99">
        <v>1774553.91</v>
      </c>
      <c r="S99">
        <v>982451.33</v>
      </c>
      <c r="U99">
        <v>572.70000000000005</v>
      </c>
      <c r="W99">
        <v>1123518.5</v>
      </c>
      <c r="X99">
        <v>84880</v>
      </c>
      <c r="Y99">
        <v>1384589.5</v>
      </c>
      <c r="AB99">
        <v>411587.32</v>
      </c>
      <c r="AC99">
        <v>166718.64000000001</v>
      </c>
      <c r="AG99">
        <v>36249</v>
      </c>
    </row>
    <row r="100" spans="1:34" x14ac:dyDescent="0.25">
      <c r="A100" t="s">
        <v>2672</v>
      </c>
      <c r="B100">
        <v>475134.48</v>
      </c>
      <c r="C100">
        <v>138246.9</v>
      </c>
      <c r="D100">
        <v>72249.64</v>
      </c>
      <c r="F100">
        <v>122833.88</v>
      </c>
      <c r="G100">
        <v>415898.92</v>
      </c>
      <c r="J100">
        <v>0</v>
      </c>
      <c r="M100">
        <v>4915</v>
      </c>
      <c r="Q100">
        <v>-90778.28</v>
      </c>
      <c r="R100">
        <v>1563007.5</v>
      </c>
      <c r="S100">
        <v>1303579.07</v>
      </c>
      <c r="T100">
        <v>307120</v>
      </c>
      <c r="U100">
        <v>848.29</v>
      </c>
      <c r="W100">
        <v>1599896.5</v>
      </c>
      <c r="X100">
        <v>333916</v>
      </c>
      <c r="Y100">
        <v>1979659.5</v>
      </c>
      <c r="AB100">
        <v>874216.8</v>
      </c>
      <c r="AC100">
        <v>206450.86</v>
      </c>
      <c r="AD100">
        <v>113900</v>
      </c>
      <c r="AE100">
        <v>123413.1</v>
      </c>
    </row>
    <row r="101" spans="1:34" x14ac:dyDescent="0.25">
      <c r="A101" t="s">
        <v>2673</v>
      </c>
      <c r="B101">
        <v>351644.14</v>
      </c>
      <c r="C101">
        <v>24977</v>
      </c>
      <c r="D101">
        <v>27026.41</v>
      </c>
      <c r="F101">
        <v>603201.89</v>
      </c>
      <c r="G101">
        <v>461096.61</v>
      </c>
      <c r="J101">
        <v>2500</v>
      </c>
      <c r="M101">
        <v>10788.5</v>
      </c>
      <c r="P101">
        <v>-7.0000000000000007E-2</v>
      </c>
      <c r="Q101">
        <v>-608653.17000000004</v>
      </c>
      <c r="R101">
        <v>2046781.46</v>
      </c>
      <c r="S101">
        <v>996229.87</v>
      </c>
      <c r="T101">
        <v>241860</v>
      </c>
      <c r="W101">
        <v>1197661.5</v>
      </c>
      <c r="X101">
        <v>89039.34</v>
      </c>
      <c r="Y101">
        <v>1541115.5</v>
      </c>
      <c r="AB101">
        <v>452109.81</v>
      </c>
      <c r="AC101">
        <v>177915.57</v>
      </c>
      <c r="AD101">
        <v>14000</v>
      </c>
      <c r="AG101">
        <v>85451</v>
      </c>
    </row>
    <row r="102" spans="1:34" x14ac:dyDescent="0.25">
      <c r="A102" t="s">
        <v>2674</v>
      </c>
      <c r="B102">
        <v>148830.45000000001</v>
      </c>
      <c r="C102">
        <v>25671.5</v>
      </c>
      <c r="D102">
        <v>69881.440000000002</v>
      </c>
      <c r="F102">
        <v>530813.18999999994</v>
      </c>
      <c r="G102">
        <v>414279.6</v>
      </c>
      <c r="J102">
        <v>0</v>
      </c>
      <c r="M102">
        <v>0</v>
      </c>
      <c r="Q102">
        <v>-1670740.94</v>
      </c>
      <c r="R102">
        <v>3243756.17</v>
      </c>
      <c r="S102">
        <v>705309.38</v>
      </c>
      <c r="T102">
        <v>102052</v>
      </c>
      <c r="U102">
        <v>416.28</v>
      </c>
      <c r="W102">
        <v>1226456</v>
      </c>
      <c r="X102">
        <v>15200</v>
      </c>
      <c r="Y102">
        <v>1543538</v>
      </c>
      <c r="AB102">
        <v>326566.31</v>
      </c>
      <c r="AC102">
        <v>260451.4</v>
      </c>
      <c r="AG102">
        <v>27817</v>
      </c>
    </row>
    <row r="103" spans="1:34" x14ac:dyDescent="0.25">
      <c r="A103" t="s">
        <v>2675</v>
      </c>
      <c r="B103">
        <v>365269.68</v>
      </c>
      <c r="C103">
        <v>22708.5</v>
      </c>
      <c r="D103">
        <v>24735.49</v>
      </c>
      <c r="F103">
        <v>389126.26</v>
      </c>
      <c r="G103">
        <v>434370.63</v>
      </c>
      <c r="J103">
        <v>3000</v>
      </c>
      <c r="L103">
        <v>126950</v>
      </c>
      <c r="M103">
        <v>5050</v>
      </c>
      <c r="Q103">
        <v>1111449.45</v>
      </c>
      <c r="S103">
        <v>710600.4</v>
      </c>
      <c r="T103">
        <v>235050</v>
      </c>
      <c r="U103">
        <v>407.16</v>
      </c>
      <c r="W103">
        <v>816011</v>
      </c>
      <c r="X103">
        <v>120700</v>
      </c>
      <c r="Y103">
        <v>1016978</v>
      </c>
      <c r="AB103">
        <v>386887.18</v>
      </c>
      <c r="AC103">
        <v>206537.77</v>
      </c>
      <c r="AG103">
        <v>12554.5</v>
      </c>
    </row>
    <row r="104" spans="1:34" x14ac:dyDescent="0.25">
      <c r="A104" t="s">
        <v>2781</v>
      </c>
      <c r="B104">
        <v>157273.75</v>
      </c>
      <c r="C104">
        <v>37573.5</v>
      </c>
      <c r="D104">
        <v>12229.65</v>
      </c>
      <c r="F104">
        <v>659004.03</v>
      </c>
      <c r="G104">
        <v>307611.64</v>
      </c>
      <c r="J104">
        <v>0</v>
      </c>
      <c r="L104">
        <v>77966</v>
      </c>
      <c r="M104">
        <v>6435</v>
      </c>
      <c r="Q104">
        <v>-488778.9</v>
      </c>
      <c r="R104">
        <v>1695120.4</v>
      </c>
      <c r="S104">
        <v>785663.63</v>
      </c>
      <c r="T104">
        <v>17920</v>
      </c>
      <c r="U104">
        <v>295.13</v>
      </c>
      <c r="W104">
        <v>1514051</v>
      </c>
      <c r="Y104">
        <v>1702950</v>
      </c>
      <c r="AB104">
        <v>226009.65</v>
      </c>
      <c r="AC104">
        <v>245071.54</v>
      </c>
      <c r="AG104">
        <v>21808.5</v>
      </c>
    </row>
    <row r="105" spans="1:34" x14ac:dyDescent="0.25">
      <c r="A105" t="s">
        <v>2676</v>
      </c>
      <c r="B105">
        <v>488116.79</v>
      </c>
      <c r="C105">
        <v>6353.5</v>
      </c>
      <c r="D105">
        <v>77986.09</v>
      </c>
      <c r="F105">
        <v>492112.47</v>
      </c>
      <c r="G105">
        <v>238982.96</v>
      </c>
      <c r="J105">
        <v>17900</v>
      </c>
      <c r="K105">
        <v>-500</v>
      </c>
      <c r="L105">
        <v>62400</v>
      </c>
      <c r="M105">
        <v>3179.72</v>
      </c>
      <c r="Q105">
        <v>-192047.28</v>
      </c>
      <c r="R105">
        <v>1187793.3799999999</v>
      </c>
      <c r="S105">
        <v>1323435.56</v>
      </c>
      <c r="T105">
        <v>93600</v>
      </c>
      <c r="U105">
        <v>393.78</v>
      </c>
      <c r="W105">
        <v>1045460</v>
      </c>
      <c r="X105">
        <v>213575</v>
      </c>
      <c r="Y105">
        <v>1391847</v>
      </c>
      <c r="AB105">
        <v>424230.66</v>
      </c>
      <c r="AC105">
        <v>118491.29</v>
      </c>
      <c r="AG105">
        <v>163943</v>
      </c>
    </row>
    <row r="106" spans="1:34" x14ac:dyDescent="0.25">
      <c r="A106" t="s">
        <v>2677</v>
      </c>
      <c r="B106">
        <v>770647.77</v>
      </c>
      <c r="C106">
        <v>17340.5</v>
      </c>
      <c r="D106">
        <v>200598.47</v>
      </c>
      <c r="F106">
        <v>-1486097.75</v>
      </c>
      <c r="G106">
        <v>723475.44</v>
      </c>
      <c r="J106">
        <v>52293</v>
      </c>
      <c r="L106">
        <v>-135000</v>
      </c>
      <c r="M106">
        <v>3639.84</v>
      </c>
      <c r="O106">
        <v>165000</v>
      </c>
      <c r="P106">
        <v>-4271385.13</v>
      </c>
      <c r="Q106">
        <v>60263</v>
      </c>
      <c r="R106">
        <v>4005245.62</v>
      </c>
      <c r="S106">
        <v>2658559.44</v>
      </c>
      <c r="T106">
        <v>135000</v>
      </c>
      <c r="U106">
        <v>706.51</v>
      </c>
      <c r="W106">
        <v>1478120</v>
      </c>
      <c r="X106">
        <v>539200</v>
      </c>
      <c r="Y106">
        <v>2072134</v>
      </c>
      <c r="Z106">
        <v>2940</v>
      </c>
      <c r="AB106">
        <v>1096335.72</v>
      </c>
      <c r="AC106">
        <v>313637.99</v>
      </c>
      <c r="AG106">
        <v>571666.43999999994</v>
      </c>
    </row>
    <row r="107" spans="1:34" x14ac:dyDescent="0.25">
      <c r="A107" t="s">
        <v>2678</v>
      </c>
      <c r="B107">
        <v>560246.73</v>
      </c>
      <c r="C107">
        <v>7366</v>
      </c>
      <c r="D107">
        <v>25795.99</v>
      </c>
      <c r="F107">
        <v>940483.33</v>
      </c>
      <c r="G107">
        <v>719167.28</v>
      </c>
      <c r="J107">
        <v>8213</v>
      </c>
      <c r="L107">
        <v>200000</v>
      </c>
      <c r="M107">
        <v>1201.27</v>
      </c>
      <c r="Q107">
        <v>-228666.95</v>
      </c>
      <c r="R107">
        <v>2324775.44</v>
      </c>
      <c r="S107">
        <v>1983614.71</v>
      </c>
      <c r="U107">
        <v>469.82</v>
      </c>
      <c r="W107">
        <v>2407940</v>
      </c>
      <c r="X107">
        <v>114100</v>
      </c>
      <c r="Y107">
        <v>2768871</v>
      </c>
      <c r="Z107">
        <v>4400</v>
      </c>
      <c r="AB107">
        <v>967883.07</v>
      </c>
      <c r="AC107">
        <v>412101.74</v>
      </c>
      <c r="AG107">
        <v>168702.75</v>
      </c>
    </row>
    <row r="108" spans="1:34" x14ac:dyDescent="0.25">
      <c r="A108" t="s">
        <v>2679</v>
      </c>
      <c r="B108">
        <v>427988.44</v>
      </c>
      <c r="C108">
        <v>13014.5</v>
      </c>
      <c r="D108">
        <v>63988.32</v>
      </c>
      <c r="F108">
        <v>698194.6</v>
      </c>
      <c r="G108">
        <v>924007.75</v>
      </c>
      <c r="J108">
        <v>9000</v>
      </c>
      <c r="L108">
        <v>285000</v>
      </c>
      <c r="M108">
        <v>72.28</v>
      </c>
      <c r="Q108">
        <v>-1388683.5</v>
      </c>
      <c r="R108">
        <v>2620032.73</v>
      </c>
      <c r="S108">
        <v>2602632.37</v>
      </c>
      <c r="U108">
        <v>612.04</v>
      </c>
      <c r="W108">
        <v>1062020</v>
      </c>
      <c r="X108">
        <v>265400</v>
      </c>
      <c r="Y108">
        <v>1815414</v>
      </c>
      <c r="Z108">
        <v>2231.52</v>
      </c>
      <c r="AB108">
        <v>739628.41</v>
      </c>
      <c r="AC108">
        <v>305331.03999999998</v>
      </c>
      <c r="AG108">
        <v>183994</v>
      </c>
      <c r="AH108">
        <v>22400</v>
      </c>
    </row>
    <row r="109" spans="1:34" x14ac:dyDescent="0.25">
      <c r="A109" t="s">
        <v>2680</v>
      </c>
      <c r="B109">
        <v>631958.22</v>
      </c>
      <c r="C109">
        <v>5960.8</v>
      </c>
      <c r="D109">
        <v>87898.34</v>
      </c>
      <c r="F109">
        <v>2</v>
      </c>
      <c r="G109">
        <v>143869.24</v>
      </c>
      <c r="J109">
        <v>150000</v>
      </c>
      <c r="K109">
        <v>472</v>
      </c>
      <c r="L109">
        <v>15020</v>
      </c>
      <c r="M109">
        <v>1869.83</v>
      </c>
      <c r="O109">
        <v>108300</v>
      </c>
      <c r="Q109">
        <v>-203480.12</v>
      </c>
      <c r="R109">
        <v>961037.76</v>
      </c>
      <c r="S109">
        <v>2781948.44</v>
      </c>
      <c r="T109">
        <v>61200</v>
      </c>
      <c r="U109">
        <v>989.97</v>
      </c>
      <c r="W109">
        <v>1227233</v>
      </c>
      <c r="X109">
        <v>140131.72</v>
      </c>
      <c r="Y109">
        <v>1717346</v>
      </c>
      <c r="Z109">
        <v>20220</v>
      </c>
      <c r="AB109">
        <v>1216687.3700000001</v>
      </c>
      <c r="AC109">
        <v>68350.12</v>
      </c>
      <c r="AG109">
        <v>937095.34</v>
      </c>
    </row>
    <row r="110" spans="1:34" x14ac:dyDescent="0.25">
      <c r="A110" t="s">
        <v>2681</v>
      </c>
      <c r="B110">
        <v>721093.71</v>
      </c>
      <c r="C110">
        <v>14556</v>
      </c>
      <c r="D110">
        <v>269416.34000000003</v>
      </c>
      <c r="F110">
        <v>2</v>
      </c>
      <c r="G110">
        <v>315374.90000000002</v>
      </c>
      <c r="J110">
        <v>0</v>
      </c>
      <c r="L110">
        <v>13830</v>
      </c>
      <c r="M110">
        <v>678.01</v>
      </c>
      <c r="O110">
        <v>446530</v>
      </c>
      <c r="Q110">
        <v>-455499.15</v>
      </c>
      <c r="R110">
        <v>852668.5</v>
      </c>
      <c r="S110">
        <v>1666067.31</v>
      </c>
      <c r="T110">
        <v>213400</v>
      </c>
      <c r="U110">
        <v>530.41</v>
      </c>
      <c r="W110">
        <v>1335225.5</v>
      </c>
      <c r="X110">
        <v>211177.06</v>
      </c>
      <c r="Y110">
        <v>1651118.5</v>
      </c>
      <c r="Z110">
        <v>23620</v>
      </c>
      <c r="AB110">
        <v>871669.92</v>
      </c>
      <c r="AC110">
        <v>61891.09</v>
      </c>
      <c r="AG110">
        <v>11375.5</v>
      </c>
    </row>
    <row r="111" spans="1:34" x14ac:dyDescent="0.25">
      <c r="A111" t="s">
        <v>2682</v>
      </c>
      <c r="B111">
        <v>713711.75</v>
      </c>
      <c r="C111">
        <v>119323.21</v>
      </c>
      <c r="D111">
        <v>194685.01</v>
      </c>
      <c r="F111">
        <v>442586.08</v>
      </c>
      <c r="G111">
        <v>165972.67000000001</v>
      </c>
      <c r="J111">
        <v>4000</v>
      </c>
      <c r="L111">
        <v>3130</v>
      </c>
      <c r="M111">
        <v>401.23</v>
      </c>
      <c r="O111">
        <v>262160</v>
      </c>
      <c r="Q111">
        <v>-781525.36</v>
      </c>
      <c r="R111">
        <v>1993338.97</v>
      </c>
      <c r="S111">
        <v>1286455.69</v>
      </c>
      <c r="T111">
        <v>91850</v>
      </c>
      <c r="U111">
        <v>708.7</v>
      </c>
      <c r="W111">
        <v>1422693</v>
      </c>
      <c r="X111">
        <v>218017.68</v>
      </c>
      <c r="Y111">
        <v>1699247</v>
      </c>
      <c r="Z111">
        <v>36520</v>
      </c>
      <c r="AB111">
        <v>555903.84</v>
      </c>
      <c r="AC111">
        <v>97375.22</v>
      </c>
      <c r="AG111">
        <v>220546.74</v>
      </c>
    </row>
    <row r="112" spans="1:34" x14ac:dyDescent="0.25">
      <c r="A112" t="s">
        <v>2683</v>
      </c>
      <c r="B112">
        <v>435044.2</v>
      </c>
      <c r="C112">
        <v>155688.18</v>
      </c>
      <c r="D112">
        <v>227591.39</v>
      </c>
      <c r="F112">
        <v>5</v>
      </c>
      <c r="G112">
        <v>175834.06</v>
      </c>
      <c r="J112">
        <v>0</v>
      </c>
      <c r="L112">
        <v>10580</v>
      </c>
      <c r="M112">
        <v>2490.38</v>
      </c>
      <c r="O112">
        <v>238236</v>
      </c>
      <c r="Q112">
        <v>-2555317.38</v>
      </c>
      <c r="R112">
        <v>3276385.87</v>
      </c>
      <c r="S112">
        <v>1202297.24</v>
      </c>
      <c r="U112">
        <v>402.57</v>
      </c>
      <c r="W112">
        <v>1051806</v>
      </c>
      <c r="X112">
        <v>103835.6</v>
      </c>
      <c r="Y112">
        <v>1422391</v>
      </c>
      <c r="Z112">
        <v>18680</v>
      </c>
      <c r="AB112">
        <v>452573.17</v>
      </c>
      <c r="AC112">
        <v>27463.3</v>
      </c>
      <c r="AG112">
        <v>57466.080000000002</v>
      </c>
    </row>
    <row r="113" spans="1:33" x14ac:dyDescent="0.25">
      <c r="A113" t="s">
        <v>2684</v>
      </c>
      <c r="B113">
        <v>546488.76</v>
      </c>
      <c r="C113">
        <v>7768.72</v>
      </c>
      <c r="D113">
        <v>416772.49</v>
      </c>
      <c r="F113">
        <v>474754.76</v>
      </c>
      <c r="G113">
        <v>465216.72</v>
      </c>
      <c r="J113">
        <v>0</v>
      </c>
      <c r="M113">
        <v>1644.13</v>
      </c>
      <c r="O113">
        <v>209463</v>
      </c>
      <c r="Q113">
        <v>-2028687.29</v>
      </c>
      <c r="R113">
        <v>3690825.96</v>
      </c>
      <c r="S113">
        <v>1764819.27</v>
      </c>
      <c r="T113">
        <v>63729</v>
      </c>
      <c r="U113">
        <v>393.38</v>
      </c>
      <c r="W113">
        <v>1474529</v>
      </c>
      <c r="X113">
        <v>199405.37</v>
      </c>
      <c r="Y113">
        <v>1768993</v>
      </c>
      <c r="Z113">
        <v>7040</v>
      </c>
      <c r="AB113">
        <v>1072070.02</v>
      </c>
      <c r="AC113">
        <v>293336.81</v>
      </c>
      <c r="AG113">
        <v>18195.2</v>
      </c>
    </row>
    <row r="114" spans="1:33" x14ac:dyDescent="0.25">
      <c r="A114" t="s">
        <v>2685</v>
      </c>
      <c r="B114">
        <v>974827.25</v>
      </c>
      <c r="C114">
        <v>18954.78</v>
      </c>
      <c r="D114">
        <v>334559.58</v>
      </c>
      <c r="F114">
        <v>122650.67</v>
      </c>
      <c r="G114">
        <v>245344.68</v>
      </c>
      <c r="J114">
        <v>0</v>
      </c>
      <c r="L114">
        <v>3590</v>
      </c>
      <c r="M114">
        <v>445.39</v>
      </c>
      <c r="O114">
        <v>236100</v>
      </c>
      <c r="Q114">
        <v>-474652.86</v>
      </c>
      <c r="R114">
        <v>1854865.59</v>
      </c>
      <c r="S114">
        <v>1633988.01</v>
      </c>
      <c r="U114">
        <v>1123.26</v>
      </c>
      <c r="W114">
        <v>876190</v>
      </c>
      <c r="X114">
        <v>94722.17</v>
      </c>
      <c r="Y114">
        <v>1257959</v>
      </c>
      <c r="Z114">
        <v>20264</v>
      </c>
      <c r="AB114">
        <v>604251.59</v>
      </c>
      <c r="AC114">
        <v>81374.149999999994</v>
      </c>
      <c r="AG114">
        <v>266071.06</v>
      </c>
    </row>
    <row r="115" spans="1:33" x14ac:dyDescent="0.25">
      <c r="A115" t="s">
        <v>2686</v>
      </c>
      <c r="B115">
        <v>703346.5</v>
      </c>
      <c r="C115">
        <v>54593.5</v>
      </c>
      <c r="D115">
        <v>476677.36</v>
      </c>
      <c r="F115">
        <v>123265.66</v>
      </c>
      <c r="G115">
        <v>700994.48</v>
      </c>
      <c r="J115">
        <v>0</v>
      </c>
      <c r="L115">
        <v>5000</v>
      </c>
      <c r="M115">
        <v>686</v>
      </c>
      <c r="O115">
        <v>108174.8</v>
      </c>
      <c r="Q115">
        <v>43365.43</v>
      </c>
      <c r="R115">
        <v>1808375.97</v>
      </c>
      <c r="S115">
        <v>1444605.84</v>
      </c>
      <c r="T115">
        <v>360500</v>
      </c>
      <c r="U115">
        <v>929.02</v>
      </c>
      <c r="W115">
        <v>1321887</v>
      </c>
      <c r="X115">
        <v>160632.24</v>
      </c>
      <c r="Y115">
        <v>1727850</v>
      </c>
      <c r="Z115">
        <v>12200</v>
      </c>
      <c r="AB115">
        <v>855515.31</v>
      </c>
      <c r="AC115">
        <v>211685.24</v>
      </c>
      <c r="AG115">
        <v>75219.55</v>
      </c>
    </row>
    <row r="116" spans="1:33" x14ac:dyDescent="0.25">
      <c r="A116" t="s">
        <v>2687</v>
      </c>
      <c r="B116">
        <v>1859644.47</v>
      </c>
      <c r="C116">
        <v>9303.1200000000008</v>
      </c>
      <c r="D116">
        <v>460939.6</v>
      </c>
      <c r="F116">
        <v>276258.65000000002</v>
      </c>
      <c r="G116">
        <v>275681.33</v>
      </c>
      <c r="J116">
        <v>0</v>
      </c>
      <c r="K116">
        <v>371</v>
      </c>
      <c r="L116">
        <v>22890</v>
      </c>
      <c r="M116">
        <v>673.8</v>
      </c>
      <c r="O116">
        <v>642078.5</v>
      </c>
      <c r="Q116">
        <v>-533990.11</v>
      </c>
      <c r="R116">
        <v>2329931.42</v>
      </c>
      <c r="S116">
        <v>1743739.47</v>
      </c>
      <c r="T116">
        <v>472350</v>
      </c>
      <c r="U116">
        <v>1509.02</v>
      </c>
      <c r="W116">
        <v>1274752.5</v>
      </c>
      <c r="X116">
        <v>126407.38</v>
      </c>
      <c r="Y116">
        <v>1646376.5</v>
      </c>
      <c r="Z116">
        <v>12200</v>
      </c>
      <c r="AB116">
        <v>920696.58</v>
      </c>
      <c r="AC116">
        <v>201434.42</v>
      </c>
      <c r="AG116">
        <v>76109</v>
      </c>
    </row>
    <row r="117" spans="1:33" x14ac:dyDescent="0.25">
      <c r="A117" t="s">
        <v>2688</v>
      </c>
      <c r="B117">
        <v>466302.76</v>
      </c>
      <c r="C117">
        <v>15455.32</v>
      </c>
      <c r="D117">
        <v>40000.589999999997</v>
      </c>
      <c r="F117">
        <v>1169560.3999999999</v>
      </c>
      <c r="G117">
        <v>277655.18</v>
      </c>
      <c r="J117">
        <v>104000</v>
      </c>
      <c r="L117">
        <v>18420</v>
      </c>
      <c r="M117">
        <v>200</v>
      </c>
      <c r="O117">
        <v>90600</v>
      </c>
      <c r="Q117">
        <v>775924.69</v>
      </c>
      <c r="R117">
        <v>857017.52</v>
      </c>
      <c r="S117">
        <v>1216451.9099999999</v>
      </c>
      <c r="T117">
        <v>28100</v>
      </c>
      <c r="U117">
        <v>455.11</v>
      </c>
      <c r="W117">
        <v>968446.5</v>
      </c>
      <c r="X117">
        <v>301178.31</v>
      </c>
      <c r="Y117">
        <v>1394133.5</v>
      </c>
      <c r="Z117">
        <v>16240</v>
      </c>
      <c r="AB117">
        <v>448366.04</v>
      </c>
      <c r="AC117">
        <v>171809.2</v>
      </c>
      <c r="AG117">
        <v>32881.19</v>
      </c>
    </row>
    <row r="118" spans="1:33" x14ac:dyDescent="0.25">
      <c r="A118" t="s">
        <v>2782</v>
      </c>
      <c r="B118">
        <v>616976.54</v>
      </c>
      <c r="C118">
        <v>1853.15</v>
      </c>
      <c r="D118">
        <v>236978.2</v>
      </c>
      <c r="F118">
        <v>2233606.79</v>
      </c>
      <c r="G118">
        <v>68762.52</v>
      </c>
      <c r="J118">
        <v>137920</v>
      </c>
      <c r="K118">
        <v>270</v>
      </c>
      <c r="M118">
        <v>270</v>
      </c>
      <c r="O118">
        <v>173162</v>
      </c>
      <c r="Q118">
        <v>-45306.95</v>
      </c>
      <c r="R118">
        <v>2768353.45</v>
      </c>
      <c r="S118">
        <v>1295176.28</v>
      </c>
      <c r="T118">
        <v>36660</v>
      </c>
      <c r="U118">
        <v>676.95</v>
      </c>
      <c r="W118">
        <v>589312.5</v>
      </c>
      <c r="X118">
        <v>82988.240000000005</v>
      </c>
      <c r="Y118">
        <v>860877.5</v>
      </c>
      <c r="Z118">
        <v>15980</v>
      </c>
      <c r="AB118">
        <v>618334.32999999996</v>
      </c>
      <c r="AC118">
        <v>146662.21</v>
      </c>
      <c r="AG118">
        <v>15564.64</v>
      </c>
    </row>
    <row r="119" spans="1:33" x14ac:dyDescent="0.25">
      <c r="A119" t="s">
        <v>2783</v>
      </c>
      <c r="B119">
        <v>639763.04</v>
      </c>
      <c r="C119">
        <v>42006.239999999998</v>
      </c>
      <c r="D119">
        <v>61705.53</v>
      </c>
      <c r="F119">
        <v>252828.25</v>
      </c>
      <c r="G119">
        <v>47720.13</v>
      </c>
      <c r="J119">
        <v>3200</v>
      </c>
      <c r="L119">
        <v>5120</v>
      </c>
      <c r="M119">
        <v>108.9</v>
      </c>
      <c r="O119">
        <v>152200</v>
      </c>
      <c r="Q119">
        <v>-2245169.67</v>
      </c>
      <c r="R119">
        <v>3313708.59</v>
      </c>
      <c r="S119">
        <v>1476070.23</v>
      </c>
      <c r="T119">
        <v>84000</v>
      </c>
      <c r="U119">
        <v>851.25</v>
      </c>
      <c r="W119">
        <v>1823647</v>
      </c>
      <c r="X119">
        <v>149686.98000000001</v>
      </c>
      <c r="Y119">
        <v>2118310</v>
      </c>
      <c r="Z119">
        <v>18680</v>
      </c>
      <c r="AB119">
        <v>853428.03</v>
      </c>
      <c r="AC119">
        <v>80121.36</v>
      </c>
      <c r="AG119">
        <v>252160.7</v>
      </c>
    </row>
    <row r="120" spans="1:33" x14ac:dyDescent="0.25">
      <c r="A120" t="s">
        <v>2795</v>
      </c>
      <c r="B120">
        <v>793421.99</v>
      </c>
      <c r="C120">
        <v>19796.95</v>
      </c>
      <c r="D120">
        <v>139927.23000000001</v>
      </c>
      <c r="F120">
        <v>243604.29</v>
      </c>
      <c r="G120">
        <v>177419.86</v>
      </c>
      <c r="J120">
        <v>4000</v>
      </c>
      <c r="L120">
        <v>120000</v>
      </c>
      <c r="M120">
        <v>668.71</v>
      </c>
      <c r="O120">
        <v>43565</v>
      </c>
      <c r="Q120">
        <v>-2523579.8199999998</v>
      </c>
      <c r="R120">
        <v>3532326.06</v>
      </c>
      <c r="S120">
        <v>1507882.75</v>
      </c>
      <c r="T120">
        <v>90100</v>
      </c>
      <c r="U120">
        <v>700.43</v>
      </c>
      <c r="W120">
        <v>259549.5</v>
      </c>
      <c r="X120">
        <v>251889.9</v>
      </c>
      <c r="Y120">
        <v>686014.5</v>
      </c>
      <c r="Z120">
        <v>21120</v>
      </c>
      <c r="AB120">
        <v>674254.7</v>
      </c>
      <c r="AC120">
        <v>184944.56</v>
      </c>
      <c r="AG120">
        <v>44999.75</v>
      </c>
    </row>
    <row r="121" spans="1:33" x14ac:dyDescent="0.25">
      <c r="A121" t="s">
        <v>2689</v>
      </c>
      <c r="B121">
        <v>388254.05</v>
      </c>
      <c r="C121">
        <v>0</v>
      </c>
      <c r="D121">
        <v>124837.99</v>
      </c>
      <c r="F121">
        <v>978371.45</v>
      </c>
      <c r="G121">
        <v>154163.22</v>
      </c>
      <c r="J121">
        <v>0</v>
      </c>
      <c r="M121">
        <v>569.85</v>
      </c>
      <c r="O121">
        <v>368350</v>
      </c>
      <c r="P121">
        <v>201641.54</v>
      </c>
      <c r="R121">
        <v>1454124.22</v>
      </c>
      <c r="S121">
        <v>1538634.99</v>
      </c>
      <c r="U121">
        <v>308.14999999999998</v>
      </c>
      <c r="W121">
        <v>1386588</v>
      </c>
      <c r="X121">
        <v>199800</v>
      </c>
      <c r="Y121">
        <v>1995522</v>
      </c>
      <c r="Z121">
        <v>1130</v>
      </c>
      <c r="AA121">
        <v>2235</v>
      </c>
      <c r="AB121">
        <v>881766.61</v>
      </c>
      <c r="AC121">
        <v>200146.43</v>
      </c>
      <c r="AG121">
        <v>54770</v>
      </c>
    </row>
    <row r="122" spans="1:33" x14ac:dyDescent="0.25">
      <c r="A122" t="s">
        <v>2690</v>
      </c>
      <c r="B122">
        <v>403940.38</v>
      </c>
      <c r="C122">
        <v>0</v>
      </c>
      <c r="D122">
        <v>109637.55</v>
      </c>
      <c r="F122">
        <v>69201.990000000005</v>
      </c>
      <c r="G122">
        <v>94020.08</v>
      </c>
      <c r="J122">
        <v>4500</v>
      </c>
      <c r="M122">
        <v>180.3</v>
      </c>
      <c r="P122">
        <v>344369.91999999998</v>
      </c>
      <c r="Q122">
        <v>-4717709.96</v>
      </c>
      <c r="R122">
        <v>5145573.0199999996</v>
      </c>
      <c r="S122">
        <v>1170804.04</v>
      </c>
      <c r="T122">
        <v>53500</v>
      </c>
      <c r="U122">
        <v>702.68</v>
      </c>
      <c r="W122">
        <v>1918974</v>
      </c>
      <c r="X122">
        <v>140800</v>
      </c>
      <c r="Y122">
        <v>2422566</v>
      </c>
      <c r="AB122">
        <v>358534.45</v>
      </c>
      <c r="AC122">
        <v>65128.6</v>
      </c>
      <c r="AG122">
        <v>85046.25</v>
      </c>
    </row>
    <row r="123" spans="1:33" x14ac:dyDescent="0.25">
      <c r="A123" t="s">
        <v>2691</v>
      </c>
      <c r="B123">
        <v>288791.69</v>
      </c>
      <c r="C123">
        <v>0</v>
      </c>
      <c r="D123">
        <v>68173.919999999998</v>
      </c>
      <c r="F123">
        <v>1</v>
      </c>
      <c r="G123">
        <v>-137341.6</v>
      </c>
      <c r="M123">
        <v>-2076</v>
      </c>
      <c r="P123">
        <v>2649119.54</v>
      </c>
      <c r="Q123">
        <v>-5153797.42</v>
      </c>
      <c r="R123">
        <v>2682356.15</v>
      </c>
      <c r="S123">
        <v>643845.30000000005</v>
      </c>
      <c r="T123">
        <v>49000</v>
      </c>
      <c r="U123">
        <v>320.63</v>
      </c>
      <c r="W123">
        <v>132490</v>
      </c>
      <c r="X123">
        <v>97200</v>
      </c>
      <c r="Y123">
        <v>310816</v>
      </c>
      <c r="AB123">
        <v>282616</v>
      </c>
      <c r="AC123">
        <v>4166.6000000000004</v>
      </c>
    </row>
    <row r="124" spans="1:33" x14ac:dyDescent="0.25">
      <c r="A124" t="s">
        <v>2692</v>
      </c>
      <c r="B124">
        <v>481473.68</v>
      </c>
      <c r="C124">
        <v>58860</v>
      </c>
      <c r="D124">
        <v>55610.77</v>
      </c>
      <c r="F124">
        <v>-20556.98</v>
      </c>
      <c r="G124">
        <v>15925.05</v>
      </c>
      <c r="J124">
        <v>5000</v>
      </c>
      <c r="M124">
        <v>-167.6</v>
      </c>
      <c r="O124">
        <v>80000</v>
      </c>
      <c r="P124">
        <v>102744.59</v>
      </c>
      <c r="Q124">
        <v>-1873194.25</v>
      </c>
      <c r="R124">
        <v>2132666.9300000002</v>
      </c>
      <c r="S124">
        <v>957185.07</v>
      </c>
      <c r="T124">
        <v>65000</v>
      </c>
      <c r="U124">
        <v>633.49</v>
      </c>
      <c r="W124">
        <v>1037380</v>
      </c>
      <c r="X124">
        <v>103840</v>
      </c>
      <c r="Y124">
        <v>1343048</v>
      </c>
      <c r="AB124">
        <v>306127.46999999997</v>
      </c>
      <c r="AC124">
        <v>48709.4</v>
      </c>
      <c r="AG124">
        <v>3240</v>
      </c>
    </row>
    <row r="125" spans="1:33" x14ac:dyDescent="0.25">
      <c r="A125" t="s">
        <v>2693</v>
      </c>
      <c r="B125">
        <v>763577.63</v>
      </c>
      <c r="C125">
        <v>0</v>
      </c>
      <c r="D125">
        <v>134023.01999999999</v>
      </c>
      <c r="F125">
        <v>831485.87</v>
      </c>
      <c r="G125">
        <v>51052.17</v>
      </c>
      <c r="J125">
        <v>0</v>
      </c>
      <c r="M125">
        <v>1091.8800000000001</v>
      </c>
      <c r="Q125">
        <v>-940100.83</v>
      </c>
      <c r="R125">
        <v>2748053.22</v>
      </c>
      <c r="S125">
        <v>1561719.08</v>
      </c>
      <c r="T125">
        <v>80000</v>
      </c>
      <c r="U125">
        <v>1090.8699999999999</v>
      </c>
      <c r="W125">
        <v>1734022.53</v>
      </c>
      <c r="X125">
        <v>149910</v>
      </c>
      <c r="Y125">
        <v>2144950.5299999998</v>
      </c>
      <c r="Z125">
        <v>16570</v>
      </c>
      <c r="AA125">
        <v>7778</v>
      </c>
      <c r="AB125">
        <v>706339.49</v>
      </c>
      <c r="AC125">
        <v>82235.210000000006</v>
      </c>
      <c r="AG125">
        <v>182592.13</v>
      </c>
    </row>
    <row r="126" spans="1:33" x14ac:dyDescent="0.25">
      <c r="A126" t="s">
        <v>2694</v>
      </c>
      <c r="B126">
        <v>1173323.94</v>
      </c>
      <c r="C126">
        <v>0</v>
      </c>
      <c r="D126">
        <v>96165.04</v>
      </c>
      <c r="F126">
        <v>272132.88</v>
      </c>
      <c r="G126">
        <v>444039.67</v>
      </c>
      <c r="J126">
        <v>0</v>
      </c>
      <c r="M126">
        <v>5203.3</v>
      </c>
      <c r="P126">
        <v>596494.93999999994</v>
      </c>
      <c r="Q126">
        <v>-1335662.26</v>
      </c>
      <c r="R126">
        <v>2407634.36</v>
      </c>
      <c r="S126">
        <v>868400.27</v>
      </c>
      <c r="T126">
        <v>78000</v>
      </c>
      <c r="U126">
        <v>1346.14</v>
      </c>
      <c r="W126">
        <v>1217226.5</v>
      </c>
      <c r="X126">
        <v>101200</v>
      </c>
      <c r="Y126">
        <v>1373749.5</v>
      </c>
      <c r="AB126">
        <v>340787.62</v>
      </c>
      <c r="AC126">
        <v>37419.93</v>
      </c>
      <c r="AG126">
        <v>23323.5</v>
      </c>
    </row>
    <row r="127" spans="1:33" x14ac:dyDescent="0.25">
      <c r="A127" t="s">
        <v>2695</v>
      </c>
      <c r="B127">
        <v>191801.3</v>
      </c>
      <c r="C127">
        <v>0</v>
      </c>
      <c r="D127">
        <v>69233.89</v>
      </c>
      <c r="F127">
        <v>2144029.25</v>
      </c>
      <c r="G127">
        <v>72999.600000000006</v>
      </c>
      <c r="J127">
        <v>17765</v>
      </c>
      <c r="M127">
        <v>17.7</v>
      </c>
      <c r="Q127">
        <v>-912322.39</v>
      </c>
      <c r="R127">
        <v>3580405.02</v>
      </c>
      <c r="S127">
        <v>1008340</v>
      </c>
      <c r="T127">
        <v>39000</v>
      </c>
      <c r="U127">
        <v>378.91</v>
      </c>
      <c r="W127">
        <v>1620122</v>
      </c>
      <c r="X127">
        <v>102200</v>
      </c>
      <c r="Y127">
        <v>2133799</v>
      </c>
      <c r="AB127">
        <v>400270.54</v>
      </c>
      <c r="AC127">
        <v>68934.2</v>
      </c>
      <c r="AG127">
        <v>7074</v>
      </c>
    </row>
    <row r="128" spans="1:33" x14ac:dyDescent="0.25">
      <c r="A128" t="s">
        <v>2696</v>
      </c>
      <c r="B128">
        <v>1129031.31</v>
      </c>
      <c r="C128">
        <v>7598</v>
      </c>
      <c r="D128">
        <v>83431.62</v>
      </c>
      <c r="F128">
        <v>189492.08</v>
      </c>
      <c r="G128">
        <v>43246.52</v>
      </c>
      <c r="M128">
        <v>216700</v>
      </c>
      <c r="P128">
        <v>1388545.52</v>
      </c>
      <c r="Q128">
        <v>-2413945.5</v>
      </c>
      <c r="R128">
        <v>2242898.44</v>
      </c>
      <c r="S128">
        <v>753350.46</v>
      </c>
      <c r="T128">
        <v>64950</v>
      </c>
      <c r="U128">
        <v>1371.28</v>
      </c>
      <c r="W128">
        <v>1010900</v>
      </c>
      <c r="X128">
        <v>55200</v>
      </c>
      <c r="Y128">
        <v>1120487</v>
      </c>
      <c r="Z128">
        <v>89200</v>
      </c>
      <c r="AB128">
        <v>370433.67</v>
      </c>
      <c r="AC128">
        <v>80450</v>
      </c>
    </row>
    <row r="129" spans="1:33" x14ac:dyDescent="0.25">
      <c r="A129" t="s">
        <v>2784</v>
      </c>
      <c r="B129">
        <v>469175.25</v>
      </c>
      <c r="C129">
        <v>73440</v>
      </c>
      <c r="D129">
        <v>201755.13</v>
      </c>
      <c r="F129">
        <v>107285</v>
      </c>
      <c r="G129">
        <v>591640.22</v>
      </c>
      <c r="M129">
        <v>8383</v>
      </c>
      <c r="P129">
        <v>-4189079.08</v>
      </c>
      <c r="Q129">
        <v>1483739.32</v>
      </c>
      <c r="R129">
        <v>3888577.01</v>
      </c>
      <c r="S129">
        <v>921367.81</v>
      </c>
      <c r="T129">
        <v>125000</v>
      </c>
      <c r="U129">
        <v>578.49</v>
      </c>
      <c r="W129">
        <v>1131776</v>
      </c>
      <c r="X129">
        <v>54800</v>
      </c>
      <c r="Y129">
        <v>1257758</v>
      </c>
      <c r="AB129">
        <v>386857.95</v>
      </c>
      <c r="AC129">
        <v>46101</v>
      </c>
    </row>
    <row r="130" spans="1:33" x14ac:dyDescent="0.25">
      <c r="A130" t="s">
        <v>2785</v>
      </c>
      <c r="B130">
        <v>125781.71</v>
      </c>
      <c r="C130">
        <v>0</v>
      </c>
      <c r="D130">
        <v>27866.11</v>
      </c>
      <c r="F130">
        <v>3205562.19</v>
      </c>
      <c r="G130">
        <v>191243.51999999999</v>
      </c>
      <c r="J130">
        <v>4974</v>
      </c>
      <c r="M130">
        <v>56150</v>
      </c>
      <c r="P130">
        <v>-3565905.4</v>
      </c>
      <c r="Q130">
        <v>1241273.02</v>
      </c>
      <c r="R130">
        <v>6097995.7300000004</v>
      </c>
      <c r="S130">
        <v>799381.2</v>
      </c>
      <c r="T130">
        <v>56150</v>
      </c>
      <c r="U130">
        <v>142.34</v>
      </c>
      <c r="W130">
        <v>887042.4</v>
      </c>
      <c r="X130">
        <v>60600</v>
      </c>
      <c r="Y130">
        <v>1160881.3999999999</v>
      </c>
      <c r="AB130">
        <v>340163.09</v>
      </c>
      <c r="AC130">
        <v>217311.26</v>
      </c>
      <c r="AG130">
        <v>29084.1</v>
      </c>
    </row>
    <row r="131" spans="1:33" x14ac:dyDescent="0.25">
      <c r="A131" t="s">
        <v>2697</v>
      </c>
      <c r="B131">
        <v>620981.98</v>
      </c>
      <c r="C131">
        <v>219172</v>
      </c>
      <c r="D131">
        <v>348848.55</v>
      </c>
      <c r="F131">
        <v>404873.51</v>
      </c>
      <c r="G131">
        <v>85423.25</v>
      </c>
      <c r="J131">
        <v>0</v>
      </c>
      <c r="M131">
        <v>1428.03</v>
      </c>
      <c r="O131">
        <v>139320</v>
      </c>
      <c r="Q131">
        <v>-2880324.88</v>
      </c>
      <c r="R131">
        <v>3801437.29</v>
      </c>
      <c r="S131">
        <v>1857123.86</v>
      </c>
      <c r="T131">
        <v>30000</v>
      </c>
      <c r="U131">
        <v>687.65</v>
      </c>
      <c r="W131">
        <v>1149469.6000000001</v>
      </c>
      <c r="X131">
        <v>983031.34</v>
      </c>
      <c r="Y131">
        <v>1837549.6</v>
      </c>
      <c r="AA131">
        <v>3920</v>
      </c>
      <c r="AB131">
        <v>818731.24</v>
      </c>
      <c r="AC131">
        <v>52586.96</v>
      </c>
      <c r="AG131">
        <v>225324</v>
      </c>
    </row>
    <row r="132" spans="1:33" x14ac:dyDescent="0.25">
      <c r="A132" t="s">
        <v>2698</v>
      </c>
      <c r="B132">
        <v>351119.63</v>
      </c>
      <c r="C132">
        <v>28756.5</v>
      </c>
      <c r="D132">
        <v>656941.87</v>
      </c>
      <c r="F132">
        <v>353756.5</v>
      </c>
      <c r="G132">
        <v>136012</v>
      </c>
      <c r="J132">
        <v>5000</v>
      </c>
      <c r="M132">
        <v>1290</v>
      </c>
      <c r="O132">
        <v>136065</v>
      </c>
      <c r="Q132">
        <v>-1258859.77</v>
      </c>
      <c r="R132">
        <v>2453088.7400000002</v>
      </c>
      <c r="S132">
        <v>1459656.68</v>
      </c>
      <c r="T132">
        <v>189831</v>
      </c>
      <c r="U132">
        <v>680.8</v>
      </c>
      <c r="W132">
        <v>1139509.75</v>
      </c>
      <c r="X132">
        <v>540250</v>
      </c>
      <c r="Y132">
        <v>1785798.75</v>
      </c>
      <c r="Z132">
        <v>21860</v>
      </c>
      <c r="AB132">
        <v>737354.17</v>
      </c>
      <c r="AC132">
        <v>42473.98</v>
      </c>
      <c r="AG132">
        <v>120537.17</v>
      </c>
    </row>
    <row r="133" spans="1:33" x14ac:dyDescent="0.25">
      <c r="A133" t="s">
        <v>2699</v>
      </c>
      <c r="B133">
        <v>736381.65</v>
      </c>
      <c r="C133">
        <v>22434.73</v>
      </c>
      <c r="D133">
        <v>422067.77</v>
      </c>
      <c r="F133">
        <v>273190.90999999997</v>
      </c>
      <c r="G133">
        <v>529253.04</v>
      </c>
      <c r="J133">
        <v>880.4</v>
      </c>
      <c r="M133">
        <v>2191.9299999999998</v>
      </c>
      <c r="O133">
        <v>-123600</v>
      </c>
      <c r="Q133">
        <v>-1680276.9</v>
      </c>
      <c r="R133">
        <v>3154881.69</v>
      </c>
      <c r="S133">
        <v>2240230.6800000002</v>
      </c>
      <c r="T133">
        <v>496631.03</v>
      </c>
      <c r="U133">
        <v>980.12</v>
      </c>
      <c r="W133">
        <v>2397755</v>
      </c>
      <c r="X133">
        <v>758351.86</v>
      </c>
      <c r="Y133">
        <v>2781787</v>
      </c>
      <c r="Z133">
        <v>600</v>
      </c>
      <c r="AB133">
        <v>1652153.33</v>
      </c>
      <c r="AC133">
        <v>133355.23000000001</v>
      </c>
      <c r="AG133">
        <v>165393.48000000001</v>
      </c>
    </row>
    <row r="134" spans="1:33" x14ac:dyDescent="0.25">
      <c r="A134" t="s">
        <v>2700</v>
      </c>
      <c r="B134">
        <v>751304.28</v>
      </c>
      <c r="C134">
        <v>148898</v>
      </c>
      <c r="D134">
        <v>152204.48000000001</v>
      </c>
      <c r="F134">
        <v>81066.38</v>
      </c>
      <c r="G134">
        <v>248558.51</v>
      </c>
      <c r="J134">
        <v>0</v>
      </c>
      <c r="M134">
        <v>1278</v>
      </c>
      <c r="O134">
        <v>197372</v>
      </c>
      <c r="P134">
        <v>-134551.09</v>
      </c>
      <c r="Q134">
        <v>1950</v>
      </c>
      <c r="R134">
        <v>1192306.58</v>
      </c>
      <c r="S134">
        <v>2308594.6800000002</v>
      </c>
      <c r="T134">
        <v>69024</v>
      </c>
      <c r="U134">
        <v>838.51</v>
      </c>
      <c r="W134">
        <v>878423</v>
      </c>
      <c r="X134">
        <v>518372.96</v>
      </c>
      <c r="Y134">
        <v>1582119</v>
      </c>
      <c r="Z134">
        <v>8610</v>
      </c>
      <c r="AB134">
        <v>1115976.73</v>
      </c>
      <c r="AC134">
        <v>57296.82</v>
      </c>
      <c r="AG134">
        <v>459740.35</v>
      </c>
    </row>
    <row r="135" spans="1:33" x14ac:dyDescent="0.25">
      <c r="A135" t="s">
        <v>2701</v>
      </c>
      <c r="B135">
        <v>943425.76</v>
      </c>
      <c r="C135">
        <v>52646.25</v>
      </c>
      <c r="D135">
        <v>132764.14000000001</v>
      </c>
      <c r="F135">
        <v>495012.66</v>
      </c>
      <c r="G135">
        <v>255931.13</v>
      </c>
      <c r="J135">
        <v>0</v>
      </c>
      <c r="M135">
        <v>806.79</v>
      </c>
      <c r="O135">
        <v>148400</v>
      </c>
      <c r="Q135">
        <v>-540543.19999999995</v>
      </c>
      <c r="R135">
        <v>2072080.16</v>
      </c>
      <c r="S135">
        <v>1228592.56</v>
      </c>
      <c r="U135">
        <v>949.52</v>
      </c>
      <c r="W135">
        <v>1345284.19</v>
      </c>
      <c r="X135">
        <v>424416.65</v>
      </c>
      <c r="Y135">
        <v>1661501.19</v>
      </c>
      <c r="AB135">
        <v>532159.72</v>
      </c>
      <c r="AC135">
        <v>122470.84</v>
      </c>
      <c r="AG135">
        <v>154064.5</v>
      </c>
    </row>
    <row r="136" spans="1:33" x14ac:dyDescent="0.25">
      <c r="A136" t="s">
        <v>2702</v>
      </c>
      <c r="B136">
        <v>682642.31</v>
      </c>
      <c r="C136">
        <v>25253</v>
      </c>
      <c r="D136">
        <v>921048.02</v>
      </c>
      <c r="F136">
        <v>364385.97</v>
      </c>
      <c r="G136">
        <v>152894.69</v>
      </c>
      <c r="J136">
        <v>30527</v>
      </c>
      <c r="M136">
        <v>628</v>
      </c>
      <c r="Q136">
        <v>-1434575.66</v>
      </c>
      <c r="R136">
        <v>3517785.78</v>
      </c>
      <c r="S136">
        <v>3222973.05</v>
      </c>
      <c r="T136">
        <v>105100</v>
      </c>
      <c r="U136">
        <v>1060.1400000000001</v>
      </c>
      <c r="W136">
        <v>905884</v>
      </c>
      <c r="X136">
        <v>250150</v>
      </c>
      <c r="Y136">
        <v>1242456</v>
      </c>
      <c r="AB136">
        <v>1128480.1299999999</v>
      </c>
      <c r="AC136">
        <v>31047.8</v>
      </c>
      <c r="AG136">
        <v>1600826.78</v>
      </c>
    </row>
    <row r="137" spans="1:33" x14ac:dyDescent="0.25">
      <c r="A137" t="s">
        <v>2703</v>
      </c>
      <c r="B137">
        <v>502198.74</v>
      </c>
      <c r="C137">
        <v>148974.5</v>
      </c>
      <c r="D137">
        <v>74596.31</v>
      </c>
      <c r="F137">
        <v>413150.19</v>
      </c>
      <c r="G137">
        <v>181828.81</v>
      </c>
      <c r="J137">
        <v>0</v>
      </c>
      <c r="M137">
        <v>488</v>
      </c>
      <c r="O137">
        <v>73625</v>
      </c>
      <c r="Q137">
        <v>-1414609.76</v>
      </c>
      <c r="R137">
        <v>2461639.23</v>
      </c>
      <c r="S137">
        <v>1526996.75</v>
      </c>
      <c r="T137">
        <v>188150</v>
      </c>
      <c r="U137">
        <v>614.61</v>
      </c>
      <c r="W137">
        <v>1632333.3</v>
      </c>
      <c r="X137">
        <v>155050</v>
      </c>
      <c r="Y137">
        <v>1963052.3</v>
      </c>
      <c r="Z137">
        <v>1200</v>
      </c>
      <c r="AB137">
        <v>680341.4</v>
      </c>
      <c r="AC137">
        <v>150663.39000000001</v>
      </c>
      <c r="AG137">
        <v>238846.67</v>
      </c>
    </row>
    <row r="138" spans="1:33" x14ac:dyDescent="0.25">
      <c r="A138" t="s">
        <v>2704</v>
      </c>
      <c r="B138">
        <v>448314.99</v>
      </c>
      <c r="C138">
        <v>11034</v>
      </c>
      <c r="D138">
        <v>254441.21</v>
      </c>
      <c r="F138">
        <v>1633829.47</v>
      </c>
      <c r="G138">
        <v>116877.04</v>
      </c>
      <c r="J138">
        <v>0</v>
      </c>
      <c r="M138">
        <v>1477</v>
      </c>
      <c r="O138">
        <v>183700</v>
      </c>
      <c r="Q138">
        <v>740326.99</v>
      </c>
      <c r="R138">
        <v>1490475.39</v>
      </c>
      <c r="S138">
        <v>1218050.49</v>
      </c>
      <c r="T138">
        <v>104900</v>
      </c>
      <c r="U138">
        <v>434.55</v>
      </c>
      <c r="W138">
        <v>1383180</v>
      </c>
      <c r="X138">
        <v>341629.5</v>
      </c>
      <c r="Y138">
        <v>1748674.5</v>
      </c>
      <c r="AB138">
        <v>673025.54</v>
      </c>
      <c r="AC138">
        <v>149236.25</v>
      </c>
      <c r="AG138">
        <v>160280.35</v>
      </c>
    </row>
    <row r="139" spans="1:33" x14ac:dyDescent="0.25">
      <c r="A139" t="s">
        <v>2705</v>
      </c>
      <c r="B139">
        <v>184245.43</v>
      </c>
      <c r="C139">
        <v>46031.4</v>
      </c>
      <c r="D139">
        <v>465436.24</v>
      </c>
      <c r="F139">
        <v>1078916.05</v>
      </c>
      <c r="G139">
        <v>388905.79</v>
      </c>
      <c r="J139">
        <v>-25938</v>
      </c>
      <c r="M139">
        <v>409</v>
      </c>
      <c r="O139">
        <v>95690</v>
      </c>
      <c r="Q139">
        <v>-1568739.96</v>
      </c>
      <c r="R139">
        <v>3529981.97</v>
      </c>
      <c r="S139">
        <v>2052565.95</v>
      </c>
      <c r="T139">
        <v>9000</v>
      </c>
      <c r="U139">
        <v>397.5</v>
      </c>
      <c r="W139">
        <v>1992341</v>
      </c>
      <c r="X139">
        <v>720390.46</v>
      </c>
      <c r="Y139">
        <v>2647905</v>
      </c>
      <c r="AB139">
        <v>1247408.46</v>
      </c>
      <c r="AC139">
        <v>130458.06</v>
      </c>
      <c r="AG139">
        <v>105296.85</v>
      </c>
    </row>
    <row r="140" spans="1:33" x14ac:dyDescent="0.25">
      <c r="A140" t="s">
        <v>2706</v>
      </c>
      <c r="B140">
        <v>642654.38</v>
      </c>
      <c r="C140">
        <v>303796.75</v>
      </c>
      <c r="D140">
        <v>239322.08</v>
      </c>
      <c r="F140">
        <v>311321.84999999998</v>
      </c>
      <c r="G140">
        <v>181575.89</v>
      </c>
      <c r="J140">
        <v>0</v>
      </c>
      <c r="M140">
        <v>691.99</v>
      </c>
      <c r="O140">
        <v>117600</v>
      </c>
      <c r="Q140">
        <v>-134751.92000000001</v>
      </c>
      <c r="R140">
        <v>1467910.57</v>
      </c>
      <c r="S140">
        <v>4111258.8</v>
      </c>
      <c r="T140">
        <v>170300</v>
      </c>
      <c r="U140">
        <v>889.06</v>
      </c>
      <c r="W140">
        <v>1319722.5</v>
      </c>
      <c r="X140">
        <v>397776.79</v>
      </c>
      <c r="Y140">
        <v>1532499.5</v>
      </c>
      <c r="AB140">
        <v>1189361.75</v>
      </c>
      <c r="AC140">
        <v>61221.440000000002</v>
      </c>
      <c r="AG140">
        <v>2567185.87</v>
      </c>
    </row>
    <row r="141" spans="1:33" x14ac:dyDescent="0.25">
      <c r="A141" t="s">
        <v>2707</v>
      </c>
      <c r="B141">
        <v>481379.66</v>
      </c>
      <c r="C141">
        <v>10739.25</v>
      </c>
      <c r="D141">
        <v>102057.92</v>
      </c>
      <c r="F141">
        <v>229458.48</v>
      </c>
      <c r="G141">
        <v>178696.95999999999</v>
      </c>
      <c r="M141">
        <v>774</v>
      </c>
      <c r="O141">
        <v>29305</v>
      </c>
      <c r="Q141">
        <v>227445.46</v>
      </c>
      <c r="R141">
        <v>431311.75</v>
      </c>
      <c r="S141">
        <v>2620846.4700000002</v>
      </c>
      <c r="U141">
        <v>348.72</v>
      </c>
      <c r="W141">
        <v>1083484.5</v>
      </c>
      <c r="X141">
        <v>451490</v>
      </c>
      <c r="Y141">
        <v>1489142.5</v>
      </c>
      <c r="AB141">
        <v>744390.83</v>
      </c>
      <c r="AC141">
        <v>63324.85</v>
      </c>
      <c r="AG141">
        <v>1174381.75</v>
      </c>
    </row>
    <row r="142" spans="1:33" x14ac:dyDescent="0.25">
      <c r="A142" t="s">
        <v>2708</v>
      </c>
      <c r="B142">
        <v>600752.01</v>
      </c>
      <c r="C142">
        <v>176756.2</v>
      </c>
      <c r="D142">
        <v>218568.12</v>
      </c>
      <c r="F142">
        <v>420116.33</v>
      </c>
      <c r="G142">
        <v>385309.81</v>
      </c>
      <c r="J142">
        <v>0</v>
      </c>
      <c r="M142">
        <v>520.69000000000005</v>
      </c>
      <c r="O142">
        <v>121970</v>
      </c>
      <c r="Q142">
        <v>-781596.61</v>
      </c>
      <c r="R142">
        <v>2115546</v>
      </c>
      <c r="S142">
        <v>1414382.29</v>
      </c>
      <c r="T142">
        <v>51600</v>
      </c>
      <c r="U142">
        <v>515.27</v>
      </c>
      <c r="W142">
        <v>1313886</v>
      </c>
      <c r="X142">
        <v>499859.63</v>
      </c>
      <c r="Y142">
        <v>1584086</v>
      </c>
      <c r="AB142">
        <v>658549.5</v>
      </c>
      <c r="AC142">
        <v>190081.3</v>
      </c>
      <c r="AG142">
        <v>150912.20000000001</v>
      </c>
    </row>
    <row r="143" spans="1:33" x14ac:dyDescent="0.25">
      <c r="A143" t="s">
        <v>2709</v>
      </c>
      <c r="B143">
        <v>257288.28</v>
      </c>
      <c r="C143">
        <v>30591.65</v>
      </c>
      <c r="D143">
        <v>230734.1</v>
      </c>
      <c r="F143">
        <v>844250.26</v>
      </c>
      <c r="G143">
        <v>89487.1</v>
      </c>
      <c r="J143">
        <v>0</v>
      </c>
      <c r="M143">
        <v>784</v>
      </c>
      <c r="O143">
        <v>51300</v>
      </c>
      <c r="Q143">
        <v>-922108.81</v>
      </c>
      <c r="R143">
        <v>2263113.85</v>
      </c>
      <c r="S143">
        <v>1009083.97</v>
      </c>
      <c r="T143">
        <v>41300</v>
      </c>
      <c r="U143">
        <v>229.85</v>
      </c>
      <c r="W143">
        <v>1001901.5</v>
      </c>
      <c r="X143">
        <v>423450</v>
      </c>
      <c r="Y143">
        <v>1405279.5</v>
      </c>
      <c r="AB143">
        <v>392981.66</v>
      </c>
      <c r="AC143">
        <v>160402.79999999999</v>
      </c>
      <c r="AG143">
        <v>131432.53</v>
      </c>
    </row>
    <row r="144" spans="1:33" x14ac:dyDescent="0.25">
      <c r="A144" t="s">
        <v>2710</v>
      </c>
      <c r="B144">
        <v>119105.36</v>
      </c>
      <c r="C144">
        <v>134910.6</v>
      </c>
      <c r="D144">
        <v>624136.16</v>
      </c>
      <c r="F144">
        <v>605310.4</v>
      </c>
      <c r="G144">
        <v>158956.35999999999</v>
      </c>
      <c r="J144">
        <v>0</v>
      </c>
      <c r="M144">
        <v>666</v>
      </c>
      <c r="O144">
        <v>27500</v>
      </c>
      <c r="Q144">
        <v>-1205839.53</v>
      </c>
      <c r="R144">
        <v>2512572.4500000002</v>
      </c>
      <c r="S144">
        <v>1496693.37</v>
      </c>
      <c r="T144">
        <v>27000</v>
      </c>
      <c r="U144">
        <v>260.61</v>
      </c>
      <c r="W144">
        <v>2186429.5</v>
      </c>
      <c r="X144">
        <v>532386.01</v>
      </c>
      <c r="Y144">
        <v>2473691.5</v>
      </c>
      <c r="AB144">
        <v>858282.11</v>
      </c>
      <c r="AC144">
        <v>75959.039999999994</v>
      </c>
      <c r="AF144">
        <v>26284</v>
      </c>
      <c r="AG144">
        <v>216415.3</v>
      </c>
    </row>
    <row r="145" spans="1:34" x14ac:dyDescent="0.25">
      <c r="A145" t="s">
        <v>2711</v>
      </c>
      <c r="B145">
        <v>796125.92</v>
      </c>
      <c r="C145">
        <v>154303.73000000001</v>
      </c>
      <c r="D145">
        <v>115549.4</v>
      </c>
      <c r="F145">
        <v>1644437.14</v>
      </c>
      <c r="G145">
        <v>388073.86</v>
      </c>
      <c r="J145">
        <v>0</v>
      </c>
      <c r="M145">
        <v>1080</v>
      </c>
      <c r="O145">
        <v>95000</v>
      </c>
      <c r="Q145">
        <v>1556181.84</v>
      </c>
      <c r="R145">
        <v>1298036.29</v>
      </c>
      <c r="S145">
        <v>2072400.82</v>
      </c>
      <c r="T145">
        <v>264060</v>
      </c>
      <c r="U145">
        <v>1064.92</v>
      </c>
      <c r="W145">
        <v>1299901</v>
      </c>
      <c r="X145">
        <v>442395.11</v>
      </c>
      <c r="Y145">
        <v>1876113</v>
      </c>
      <c r="AB145">
        <v>1292707.1000000001</v>
      </c>
      <c r="AC145">
        <v>207038.61</v>
      </c>
      <c r="AG145">
        <v>90248.22</v>
      </c>
    </row>
    <row r="146" spans="1:34" x14ac:dyDescent="0.25">
      <c r="A146" t="s">
        <v>2712</v>
      </c>
      <c r="B146">
        <v>680481.44</v>
      </c>
      <c r="C146">
        <v>76539.25</v>
      </c>
      <c r="D146">
        <v>202040.66</v>
      </c>
      <c r="F146">
        <v>677786.88</v>
      </c>
      <c r="G146">
        <v>417004.92</v>
      </c>
      <c r="J146">
        <v>4800</v>
      </c>
      <c r="M146">
        <v>0</v>
      </c>
      <c r="Q146">
        <v>593992.44999999995</v>
      </c>
      <c r="R146">
        <v>1854562.35</v>
      </c>
      <c r="S146">
        <v>1241060.8799999999</v>
      </c>
      <c r="T146">
        <v>75700</v>
      </c>
      <c r="U146">
        <v>601.45000000000005</v>
      </c>
      <c r="W146">
        <v>1481088</v>
      </c>
      <c r="X146">
        <v>279944.08</v>
      </c>
      <c r="Y146">
        <v>1740974</v>
      </c>
      <c r="AB146">
        <v>558605.59</v>
      </c>
      <c r="AC146">
        <v>135797.45000000001</v>
      </c>
      <c r="AD146">
        <v>136000</v>
      </c>
      <c r="AG146">
        <v>31344.77</v>
      </c>
    </row>
    <row r="147" spans="1:34" x14ac:dyDescent="0.25">
      <c r="A147" t="s">
        <v>2713</v>
      </c>
      <c r="B147">
        <v>1609833.84</v>
      </c>
      <c r="C147">
        <v>38162.5</v>
      </c>
      <c r="D147">
        <v>33307.42</v>
      </c>
      <c r="F147">
        <v>469397.19</v>
      </c>
      <c r="G147">
        <v>525766.39</v>
      </c>
      <c r="J147">
        <v>0</v>
      </c>
      <c r="M147">
        <v>2824.67</v>
      </c>
      <c r="Q147">
        <v>-812374.56</v>
      </c>
      <c r="R147">
        <v>3974625.34</v>
      </c>
      <c r="S147">
        <v>1781248.63</v>
      </c>
      <c r="T147">
        <v>178500</v>
      </c>
      <c r="U147">
        <v>2306.59</v>
      </c>
      <c r="W147">
        <v>1389801</v>
      </c>
      <c r="X147">
        <v>499954.85</v>
      </c>
      <c r="Y147">
        <v>1904574.25</v>
      </c>
      <c r="Z147">
        <v>19936</v>
      </c>
      <c r="AB147">
        <v>1222855.7</v>
      </c>
      <c r="AC147">
        <v>347075.6</v>
      </c>
      <c r="AD147">
        <v>291500</v>
      </c>
      <c r="AG147">
        <v>185094.65</v>
      </c>
    </row>
    <row r="148" spans="1:34" x14ac:dyDescent="0.25">
      <c r="A148" t="s">
        <v>2714</v>
      </c>
      <c r="B148">
        <v>599628.69999999995</v>
      </c>
      <c r="C148">
        <v>6446.5</v>
      </c>
      <c r="D148">
        <v>52998.83</v>
      </c>
      <c r="F148">
        <v>879604.27</v>
      </c>
      <c r="G148">
        <v>469139.55</v>
      </c>
      <c r="J148">
        <v>15000</v>
      </c>
      <c r="M148">
        <v>412</v>
      </c>
      <c r="Q148">
        <v>1953319.05</v>
      </c>
      <c r="S148">
        <v>1138658.8999999999</v>
      </c>
      <c r="T148">
        <v>124050</v>
      </c>
      <c r="U148">
        <v>767.99</v>
      </c>
      <c r="W148">
        <v>1418848</v>
      </c>
      <c r="X148">
        <v>259702.28</v>
      </c>
      <c r="Y148">
        <v>1879646</v>
      </c>
      <c r="AB148">
        <v>608145.09</v>
      </c>
      <c r="AC148">
        <v>250472.58</v>
      </c>
      <c r="AG148">
        <v>103575.4</v>
      </c>
    </row>
    <row r="149" spans="1:34" x14ac:dyDescent="0.25">
      <c r="A149" t="s">
        <v>2715</v>
      </c>
      <c r="B149">
        <v>1310257.25</v>
      </c>
      <c r="C149">
        <v>168537.29</v>
      </c>
      <c r="D149">
        <v>136820.98000000001</v>
      </c>
      <c r="F149">
        <v>461750.67</v>
      </c>
      <c r="G149">
        <v>394603.68</v>
      </c>
      <c r="J149">
        <v>23790</v>
      </c>
      <c r="K149">
        <v>1003.5</v>
      </c>
      <c r="M149">
        <v>9018.9699999999993</v>
      </c>
      <c r="Q149">
        <v>385994.01</v>
      </c>
      <c r="R149">
        <v>2538450.7999999998</v>
      </c>
      <c r="S149">
        <v>1068014.5</v>
      </c>
      <c r="T149">
        <v>181350</v>
      </c>
      <c r="W149">
        <v>1462170</v>
      </c>
      <c r="X149">
        <v>85981.05</v>
      </c>
      <c r="Y149">
        <v>1856428.85</v>
      </c>
      <c r="Z149">
        <v>500</v>
      </c>
      <c r="AB149">
        <v>683497.55</v>
      </c>
      <c r="AC149">
        <v>342933.43</v>
      </c>
      <c r="AG149">
        <v>65244.66</v>
      </c>
    </row>
    <row r="150" spans="1:34" x14ac:dyDescent="0.25">
      <c r="A150" t="s">
        <v>2716</v>
      </c>
      <c r="B150">
        <v>1850461.26</v>
      </c>
      <c r="C150">
        <v>112029.54</v>
      </c>
      <c r="D150">
        <v>738827.74</v>
      </c>
      <c r="F150">
        <v>865595</v>
      </c>
      <c r="G150">
        <v>280793.11</v>
      </c>
      <c r="J150">
        <v>500</v>
      </c>
      <c r="M150">
        <v>0</v>
      </c>
      <c r="Q150">
        <v>213308.06</v>
      </c>
      <c r="R150">
        <v>3053279.47</v>
      </c>
      <c r="S150">
        <v>2203151.0099999998</v>
      </c>
      <c r="T150">
        <v>398960</v>
      </c>
      <c r="U150">
        <v>1692.57</v>
      </c>
      <c r="W150">
        <v>1640105</v>
      </c>
      <c r="X150">
        <v>493619.52</v>
      </c>
      <c r="Y150">
        <v>2336645</v>
      </c>
      <c r="Z150">
        <v>4400</v>
      </c>
      <c r="AB150">
        <v>869730.56</v>
      </c>
      <c r="AC150">
        <v>113535.9</v>
      </c>
      <c r="AD150">
        <v>237500</v>
      </c>
      <c r="AG150">
        <v>188153.75</v>
      </c>
    </row>
    <row r="151" spans="1:34" x14ac:dyDescent="0.25">
      <c r="A151" t="s">
        <v>2717</v>
      </c>
      <c r="B151">
        <v>1171382.6599999999</v>
      </c>
      <c r="C151">
        <v>145082.63</v>
      </c>
      <c r="D151">
        <v>100648.15</v>
      </c>
      <c r="F151">
        <v>207852.79999999999</v>
      </c>
      <c r="G151">
        <v>215888.93</v>
      </c>
      <c r="J151">
        <v>2000</v>
      </c>
      <c r="M151">
        <v>0</v>
      </c>
      <c r="Q151">
        <v>-385066.34</v>
      </c>
      <c r="R151">
        <v>1819262.69</v>
      </c>
      <c r="S151">
        <v>1837007.76</v>
      </c>
      <c r="T151">
        <v>160590</v>
      </c>
      <c r="U151">
        <v>1417.93</v>
      </c>
      <c r="W151">
        <v>1183150.5</v>
      </c>
      <c r="X151">
        <v>317544.64</v>
      </c>
      <c r="Y151">
        <v>1640746.5</v>
      </c>
      <c r="Z151">
        <v>1160</v>
      </c>
      <c r="AB151">
        <v>710275.62</v>
      </c>
      <c r="AC151">
        <v>90966.87</v>
      </c>
      <c r="AD151">
        <v>131500</v>
      </c>
      <c r="AG151">
        <v>139523.44</v>
      </c>
      <c r="AH151">
        <v>10000</v>
      </c>
    </row>
    <row r="152" spans="1:34" x14ac:dyDescent="0.25">
      <c r="A152" t="s">
        <v>2718</v>
      </c>
      <c r="B152">
        <v>309689.12</v>
      </c>
      <c r="C152">
        <v>20367.349999999999</v>
      </c>
      <c r="D152">
        <v>561407.81999999995</v>
      </c>
      <c r="F152">
        <v>688545.46</v>
      </c>
      <c r="G152">
        <v>256408.52</v>
      </c>
      <c r="J152">
        <v>1000</v>
      </c>
      <c r="M152">
        <v>466</v>
      </c>
      <c r="Q152">
        <v>-278811.15000000002</v>
      </c>
      <c r="R152">
        <v>2522678.58</v>
      </c>
      <c r="S152">
        <v>1174003.83</v>
      </c>
      <c r="T152">
        <v>196700</v>
      </c>
      <c r="U152">
        <v>505.15</v>
      </c>
      <c r="W152">
        <v>1709390.5</v>
      </c>
      <c r="X152">
        <v>213482.64</v>
      </c>
      <c r="Y152">
        <v>2086200.5</v>
      </c>
      <c r="AB152">
        <v>1146067.54</v>
      </c>
      <c r="AC152">
        <v>183128.58</v>
      </c>
      <c r="AG152">
        <v>40710.61</v>
      </c>
    </row>
    <row r="153" spans="1:34" x14ac:dyDescent="0.25">
      <c r="A153" t="s">
        <v>2719</v>
      </c>
      <c r="B153">
        <v>558432.6</v>
      </c>
      <c r="C153">
        <v>13278.25</v>
      </c>
      <c r="D153">
        <v>124288.74</v>
      </c>
      <c r="F153">
        <v>620551.84</v>
      </c>
      <c r="G153">
        <v>332326.24</v>
      </c>
      <c r="J153">
        <v>4500</v>
      </c>
      <c r="M153">
        <v>0</v>
      </c>
      <c r="Q153">
        <v>-3036639.06</v>
      </c>
      <c r="R153">
        <v>4801199.47</v>
      </c>
      <c r="S153">
        <v>1144231.29</v>
      </c>
      <c r="U153">
        <v>554.65</v>
      </c>
      <c r="W153">
        <v>668661</v>
      </c>
      <c r="X153">
        <v>432235.36</v>
      </c>
      <c r="Y153">
        <v>900415</v>
      </c>
      <c r="AB153">
        <v>554720.65</v>
      </c>
      <c r="AC153">
        <v>318096.08</v>
      </c>
      <c r="AD153">
        <v>237000</v>
      </c>
      <c r="AG153">
        <v>41600.400000000001</v>
      </c>
    </row>
    <row r="154" spans="1:34" x14ac:dyDescent="0.25">
      <c r="A154" t="s">
        <v>2720</v>
      </c>
      <c r="B154">
        <v>311988.5</v>
      </c>
      <c r="C154">
        <v>18069.8</v>
      </c>
      <c r="D154">
        <v>111254.47</v>
      </c>
      <c r="F154">
        <v>785362.98</v>
      </c>
      <c r="G154">
        <v>454505.27</v>
      </c>
      <c r="J154">
        <v>2000</v>
      </c>
      <c r="M154">
        <v>1898.03</v>
      </c>
      <c r="Q154">
        <v>-2942726.28</v>
      </c>
      <c r="R154">
        <v>5209136.26</v>
      </c>
      <c r="S154">
        <v>1083160.5</v>
      </c>
      <c r="T154">
        <v>105000</v>
      </c>
      <c r="U154">
        <v>496.08</v>
      </c>
      <c r="W154">
        <v>1826901.5</v>
      </c>
      <c r="X154">
        <v>291992.71999999997</v>
      </c>
      <c r="Y154">
        <v>2174554.5</v>
      </c>
      <c r="Z154">
        <v>1040</v>
      </c>
      <c r="AB154">
        <v>637174.17000000004</v>
      </c>
      <c r="AC154">
        <v>501841.17</v>
      </c>
      <c r="AD154">
        <v>91500</v>
      </c>
      <c r="AG154">
        <v>55757.25</v>
      </c>
    </row>
    <row r="155" spans="1:34" x14ac:dyDescent="0.25">
      <c r="A155" t="s">
        <v>2721</v>
      </c>
      <c r="B155">
        <v>1100209.44</v>
      </c>
      <c r="C155">
        <v>32011.19</v>
      </c>
      <c r="D155">
        <v>507754.34</v>
      </c>
      <c r="F155">
        <v>518608.93</v>
      </c>
      <c r="G155">
        <v>361606.53</v>
      </c>
      <c r="J155">
        <v>4500</v>
      </c>
      <c r="M155">
        <v>0</v>
      </c>
      <c r="Q155">
        <v>-141025.79</v>
      </c>
      <c r="R155">
        <v>2453318.4700000002</v>
      </c>
      <c r="S155">
        <v>1100845.82</v>
      </c>
      <c r="T155">
        <v>196500</v>
      </c>
      <c r="U155">
        <v>1128.24</v>
      </c>
      <c r="W155">
        <v>1083579</v>
      </c>
      <c r="X155">
        <v>236079.21</v>
      </c>
      <c r="Y155">
        <v>1325531.25</v>
      </c>
      <c r="Z155">
        <v>2640</v>
      </c>
      <c r="AB155">
        <v>471295.34</v>
      </c>
      <c r="AC155">
        <v>208842.28</v>
      </c>
      <c r="AD155">
        <v>106000</v>
      </c>
      <c r="AG155">
        <v>26119.95</v>
      </c>
    </row>
    <row r="156" spans="1:34" x14ac:dyDescent="0.25">
      <c r="A156" t="s">
        <v>2722</v>
      </c>
      <c r="B156">
        <v>2839087.5</v>
      </c>
      <c r="C156">
        <v>105249.16</v>
      </c>
      <c r="D156">
        <v>169561.08</v>
      </c>
      <c r="F156">
        <v>285553.96000000002</v>
      </c>
      <c r="G156">
        <v>1602118.76</v>
      </c>
      <c r="J156">
        <v>2000</v>
      </c>
      <c r="M156">
        <v>0</v>
      </c>
      <c r="Q156">
        <v>20800.78</v>
      </c>
      <c r="R156">
        <v>4517827.99</v>
      </c>
      <c r="S156">
        <v>2548822.14</v>
      </c>
      <c r="T156">
        <v>491150</v>
      </c>
      <c r="U156">
        <v>2965.13</v>
      </c>
      <c r="W156">
        <v>2225223</v>
      </c>
      <c r="X156">
        <v>621847.6</v>
      </c>
      <c r="Y156">
        <v>3001236</v>
      </c>
      <c r="Z156">
        <v>4700</v>
      </c>
      <c r="AB156">
        <v>1129347.6299999999</v>
      </c>
      <c r="AC156">
        <v>358638.8</v>
      </c>
      <c r="AD156">
        <v>277500</v>
      </c>
      <c r="AG156">
        <v>202272.92</v>
      </c>
    </row>
    <row r="157" spans="1:34" x14ac:dyDescent="0.25">
      <c r="A157" t="s">
        <v>2723</v>
      </c>
      <c r="B157">
        <v>595843.53</v>
      </c>
      <c r="C157">
        <v>121639</v>
      </c>
      <c r="D157">
        <v>55197.17</v>
      </c>
      <c r="F157">
        <v>482579.3</v>
      </c>
      <c r="G157">
        <v>245320.43</v>
      </c>
      <c r="J157">
        <v>0</v>
      </c>
      <c r="Q157">
        <v>-1518657.96</v>
      </c>
      <c r="R157">
        <v>3061336.79</v>
      </c>
      <c r="S157">
        <v>1406240.46</v>
      </c>
      <c r="T157">
        <v>159720</v>
      </c>
      <c r="U157">
        <v>476.55</v>
      </c>
      <c r="W157">
        <v>1358237</v>
      </c>
      <c r="X157">
        <v>298839.59999999998</v>
      </c>
      <c r="Y157">
        <v>1593237</v>
      </c>
      <c r="AB157">
        <v>853979.04</v>
      </c>
      <c r="AC157">
        <v>235647.83</v>
      </c>
      <c r="AD157">
        <v>44000</v>
      </c>
      <c r="AG157">
        <v>70653</v>
      </c>
    </row>
    <row r="158" spans="1:34" x14ac:dyDescent="0.25">
      <c r="A158" t="s">
        <v>2724</v>
      </c>
      <c r="B158">
        <v>691309.93</v>
      </c>
      <c r="C158">
        <v>33298.5</v>
      </c>
      <c r="D158">
        <v>337344.45</v>
      </c>
      <c r="F158">
        <v>1670431.91</v>
      </c>
      <c r="G158">
        <v>584897.65</v>
      </c>
      <c r="J158">
        <v>0</v>
      </c>
      <c r="M158">
        <v>0</v>
      </c>
      <c r="Q158">
        <v>1164610.47</v>
      </c>
      <c r="R158">
        <v>2227904.62</v>
      </c>
      <c r="S158">
        <v>947511.87</v>
      </c>
      <c r="T158">
        <v>90280</v>
      </c>
      <c r="U158">
        <v>258.20999999999998</v>
      </c>
      <c r="W158">
        <v>1096060</v>
      </c>
      <c r="X158">
        <v>198684.79999999999</v>
      </c>
      <c r="Y158">
        <v>1379743</v>
      </c>
      <c r="AB158">
        <v>635288.87</v>
      </c>
      <c r="AC158">
        <v>23510.880000000001</v>
      </c>
      <c r="AD158">
        <v>55000</v>
      </c>
      <c r="AG158">
        <v>40247.85</v>
      </c>
    </row>
    <row r="159" spans="1:34" x14ac:dyDescent="0.25">
      <c r="A159" t="s">
        <v>2725</v>
      </c>
      <c r="B159">
        <v>841519.59</v>
      </c>
      <c r="C159">
        <v>25017</v>
      </c>
      <c r="D159">
        <v>188228.05</v>
      </c>
      <c r="F159">
        <v>1340473.1000000001</v>
      </c>
      <c r="G159">
        <v>285338.18</v>
      </c>
      <c r="J159">
        <v>4000</v>
      </c>
      <c r="M159">
        <v>247</v>
      </c>
      <c r="Q159">
        <v>1434617.93</v>
      </c>
      <c r="R159">
        <v>1652500.79</v>
      </c>
      <c r="S159">
        <v>985833.61</v>
      </c>
      <c r="T159">
        <v>141970</v>
      </c>
      <c r="U159">
        <v>969.51</v>
      </c>
      <c r="W159">
        <v>1191693</v>
      </c>
      <c r="X159">
        <v>178204.79999999999</v>
      </c>
      <c r="Y159">
        <v>1431858</v>
      </c>
      <c r="Z159">
        <v>3800</v>
      </c>
      <c r="AB159">
        <v>890713.77</v>
      </c>
      <c r="AC159">
        <v>116407.8</v>
      </c>
      <c r="AD159">
        <v>10000</v>
      </c>
      <c r="AG159">
        <v>100000</v>
      </c>
    </row>
    <row r="160" spans="1:34" x14ac:dyDescent="0.25">
      <c r="A160" t="s">
        <v>2726</v>
      </c>
      <c r="B160">
        <v>414165.66</v>
      </c>
      <c r="C160">
        <v>0</v>
      </c>
      <c r="D160">
        <v>236619.36</v>
      </c>
      <c r="F160">
        <v>1051700.67</v>
      </c>
      <c r="G160">
        <v>445654.06</v>
      </c>
      <c r="M160">
        <v>0</v>
      </c>
      <c r="Q160">
        <v>186935.9</v>
      </c>
      <c r="R160">
        <v>2038406.69</v>
      </c>
      <c r="S160">
        <v>900419.76</v>
      </c>
      <c r="T160">
        <v>165860</v>
      </c>
      <c r="U160">
        <v>539.86</v>
      </c>
      <c r="W160">
        <v>1747447</v>
      </c>
      <c r="X160">
        <v>250706.72</v>
      </c>
      <c r="Y160">
        <v>2088093</v>
      </c>
      <c r="Z160">
        <v>12576</v>
      </c>
      <c r="AB160">
        <v>532733.94999999995</v>
      </c>
      <c r="AC160">
        <v>238890.29</v>
      </c>
    </row>
    <row r="161" spans="1:33" x14ac:dyDescent="0.25">
      <c r="A161" t="s">
        <v>2727</v>
      </c>
      <c r="B161">
        <v>977711.58</v>
      </c>
      <c r="C161">
        <v>6744.47</v>
      </c>
      <c r="D161">
        <v>78042.710000000006</v>
      </c>
      <c r="F161">
        <v>1096339.8600000001</v>
      </c>
      <c r="G161">
        <v>541050.11</v>
      </c>
      <c r="J161">
        <v>7200</v>
      </c>
      <c r="M161">
        <v>177</v>
      </c>
      <c r="Q161">
        <v>203749.15</v>
      </c>
      <c r="R161">
        <v>2546107.46</v>
      </c>
      <c r="S161">
        <v>1299714.8</v>
      </c>
      <c r="T161">
        <v>70140</v>
      </c>
      <c r="U161">
        <v>1180.55</v>
      </c>
      <c r="W161">
        <v>1233431.5</v>
      </c>
      <c r="X161">
        <v>386694.02</v>
      </c>
      <c r="Y161">
        <v>1416332</v>
      </c>
      <c r="AB161">
        <v>673204.43</v>
      </c>
      <c r="AC161">
        <v>308829.40000000002</v>
      </c>
      <c r="AD161">
        <v>194500</v>
      </c>
      <c r="AG161">
        <v>145326.76</v>
      </c>
    </row>
    <row r="162" spans="1:33" x14ac:dyDescent="0.25">
      <c r="A162" t="s">
        <v>2728</v>
      </c>
      <c r="B162">
        <v>733816.1</v>
      </c>
      <c r="C162">
        <v>42482.54</v>
      </c>
      <c r="D162">
        <v>137303.54</v>
      </c>
      <c r="F162">
        <v>210856.09</v>
      </c>
      <c r="G162">
        <v>577292.35</v>
      </c>
      <c r="J162">
        <v>53957</v>
      </c>
      <c r="M162">
        <v>2856</v>
      </c>
      <c r="Q162">
        <v>-1414221.85</v>
      </c>
      <c r="R162">
        <v>2320392.7599999998</v>
      </c>
      <c r="S162">
        <v>1312380.8700000001</v>
      </c>
      <c r="T162">
        <v>120000</v>
      </c>
      <c r="U162">
        <v>698.36</v>
      </c>
      <c r="W162">
        <v>867241.65</v>
      </c>
      <c r="X162">
        <v>296760.71999999997</v>
      </c>
      <c r="Y162">
        <v>1060775.6499999999</v>
      </c>
      <c r="AB162">
        <v>405075.09</v>
      </c>
      <c r="AC162">
        <v>51014.23</v>
      </c>
      <c r="AD162">
        <v>159000</v>
      </c>
      <c r="AG162">
        <v>88612.32</v>
      </c>
    </row>
    <row r="163" spans="1:33" x14ac:dyDescent="0.25">
      <c r="A163" t="s">
        <v>2788</v>
      </c>
      <c r="B163">
        <v>600814.47</v>
      </c>
      <c r="C163">
        <v>15783</v>
      </c>
      <c r="D163">
        <v>200665.84</v>
      </c>
      <c r="F163">
        <v>662437.56000000006</v>
      </c>
      <c r="G163">
        <v>286259.86</v>
      </c>
      <c r="J163">
        <v>5000</v>
      </c>
      <c r="M163">
        <v>229</v>
      </c>
      <c r="Q163">
        <v>-762225.74</v>
      </c>
      <c r="R163">
        <v>2754433.99</v>
      </c>
      <c r="S163">
        <v>1057618.52</v>
      </c>
      <c r="T163">
        <v>74470</v>
      </c>
      <c r="U163">
        <v>725.4</v>
      </c>
      <c r="W163">
        <v>1301174</v>
      </c>
      <c r="X163">
        <v>278629.2</v>
      </c>
      <c r="Y163">
        <v>1522692</v>
      </c>
      <c r="AB163">
        <v>578294.09</v>
      </c>
      <c r="AC163">
        <v>316346.2</v>
      </c>
      <c r="AD163">
        <v>164000</v>
      </c>
      <c r="AG163">
        <v>25831</v>
      </c>
    </row>
    <row r="164" spans="1:33" x14ac:dyDescent="0.25">
      <c r="A164" t="s">
        <v>2792</v>
      </c>
      <c r="B164">
        <v>824504.13</v>
      </c>
      <c r="C164">
        <v>1149.48</v>
      </c>
      <c r="D164">
        <v>163447.18</v>
      </c>
      <c r="F164">
        <v>479350</v>
      </c>
      <c r="G164">
        <v>256952.21</v>
      </c>
      <c r="J164">
        <v>10000</v>
      </c>
      <c r="M164">
        <v>639</v>
      </c>
      <c r="Q164">
        <v>-2841774.7</v>
      </c>
      <c r="R164">
        <v>4163724</v>
      </c>
      <c r="S164">
        <v>1773248.38</v>
      </c>
      <c r="U164">
        <v>924.84</v>
      </c>
      <c r="W164">
        <v>1235757</v>
      </c>
      <c r="X164">
        <v>359776.92</v>
      </c>
      <c r="Y164">
        <v>1368048</v>
      </c>
      <c r="AA164">
        <v>2520</v>
      </c>
      <c r="AB164">
        <v>901345.2</v>
      </c>
      <c r="AC164">
        <v>64669.7</v>
      </c>
      <c r="AD164">
        <v>121000</v>
      </c>
      <c r="AG164">
        <v>75302.720000000001</v>
      </c>
    </row>
    <row r="165" spans="1:33" x14ac:dyDescent="0.25">
      <c r="A165" t="s">
        <v>2796</v>
      </c>
      <c r="B165">
        <v>511137.77</v>
      </c>
      <c r="C165">
        <v>51840.61</v>
      </c>
      <c r="D165">
        <v>155096.25</v>
      </c>
      <c r="F165">
        <v>621072.26</v>
      </c>
      <c r="G165">
        <v>485470.32</v>
      </c>
      <c r="J165">
        <v>11200</v>
      </c>
      <c r="M165">
        <v>2805</v>
      </c>
      <c r="Q165">
        <v>-1082917.8799999999</v>
      </c>
      <c r="R165">
        <v>3254719.47</v>
      </c>
      <c r="S165">
        <v>1209156.54</v>
      </c>
      <c r="U165">
        <v>573.82000000000005</v>
      </c>
      <c r="W165">
        <v>1230589.5</v>
      </c>
      <c r="X165">
        <v>208305.2</v>
      </c>
      <c r="Y165">
        <v>1433685.5</v>
      </c>
      <c r="AB165">
        <v>970376.31</v>
      </c>
      <c r="AC165">
        <v>179581.97</v>
      </c>
      <c r="AD165">
        <v>1680</v>
      </c>
      <c r="AG165">
        <v>27524.84</v>
      </c>
    </row>
    <row r="166" spans="1:33" x14ac:dyDescent="0.25">
      <c r="A166" t="s">
        <v>2729</v>
      </c>
      <c r="B166">
        <v>575938.65</v>
      </c>
      <c r="C166">
        <v>1379422.72</v>
      </c>
      <c r="D166">
        <v>80561.39</v>
      </c>
      <c r="F166">
        <v>271900.83</v>
      </c>
      <c r="G166">
        <v>264678</v>
      </c>
      <c r="J166">
        <v>3000</v>
      </c>
      <c r="M166">
        <v>1351.05</v>
      </c>
      <c r="Q166">
        <v>-2597590.71</v>
      </c>
      <c r="R166">
        <v>5043639.74</v>
      </c>
      <c r="S166">
        <v>1694061.67</v>
      </c>
      <c r="T166">
        <v>296290</v>
      </c>
      <c r="U166">
        <v>930.62</v>
      </c>
      <c r="W166">
        <v>1767591</v>
      </c>
      <c r="X166">
        <v>2400</v>
      </c>
      <c r="Y166">
        <v>2268372</v>
      </c>
      <c r="AA166">
        <v>2520</v>
      </c>
      <c r="AB166">
        <v>795453.45</v>
      </c>
      <c r="AC166">
        <v>107457.63</v>
      </c>
      <c r="AG166">
        <v>500</v>
      </c>
    </row>
    <row r="167" spans="1:33" x14ac:dyDescent="0.25">
      <c r="A167" t="s">
        <v>2730</v>
      </c>
      <c r="B167">
        <v>120264.86</v>
      </c>
      <c r="C167">
        <v>52392.7</v>
      </c>
      <c r="D167">
        <v>8773.32</v>
      </c>
      <c r="F167">
        <v>509686.06</v>
      </c>
      <c r="G167">
        <v>834556.18</v>
      </c>
      <c r="J167">
        <v>4000</v>
      </c>
      <c r="M167">
        <v>917.38</v>
      </c>
      <c r="Q167">
        <v>-2169983.02</v>
      </c>
      <c r="R167">
        <v>3325480.98</v>
      </c>
      <c r="S167">
        <v>1635125.2</v>
      </c>
      <c r="T167">
        <v>80675</v>
      </c>
      <c r="U167">
        <v>385.08</v>
      </c>
      <c r="W167">
        <v>843045</v>
      </c>
      <c r="Y167">
        <v>1134619</v>
      </c>
      <c r="Z167">
        <v>400</v>
      </c>
      <c r="AA167">
        <v>4520</v>
      </c>
      <c r="AB167">
        <v>433314.08</v>
      </c>
      <c r="AC167">
        <v>345146.68</v>
      </c>
    </row>
    <row r="168" spans="1:33" x14ac:dyDescent="0.25">
      <c r="A168" t="s">
        <v>2731</v>
      </c>
      <c r="B168">
        <v>515707.82</v>
      </c>
      <c r="C168">
        <v>621985.84</v>
      </c>
      <c r="D168">
        <v>18070.669999999998</v>
      </c>
      <c r="F168">
        <v>505587.99</v>
      </c>
      <c r="G168">
        <v>152467.85</v>
      </c>
      <c r="J168">
        <v>3000</v>
      </c>
      <c r="M168">
        <v>2964.93</v>
      </c>
      <c r="Q168">
        <v>-469559.14</v>
      </c>
      <c r="R168">
        <v>2333757.04</v>
      </c>
      <c r="S168">
        <v>1117559.22</v>
      </c>
      <c r="T168">
        <v>135312</v>
      </c>
      <c r="U168">
        <v>791.99</v>
      </c>
      <c r="W168">
        <v>1401295</v>
      </c>
      <c r="Y168">
        <v>1606343</v>
      </c>
      <c r="Z168">
        <v>320</v>
      </c>
      <c r="AA168">
        <v>700</v>
      </c>
      <c r="AB168">
        <v>549923.51</v>
      </c>
      <c r="AC168">
        <v>169471.66</v>
      </c>
      <c r="AG168">
        <v>56700</v>
      </c>
    </row>
    <row r="169" spans="1:33" x14ac:dyDescent="0.25">
      <c r="A169" t="s">
        <v>2732</v>
      </c>
      <c r="B169">
        <v>2340666.39</v>
      </c>
      <c r="C169">
        <v>1311627.03</v>
      </c>
      <c r="D169">
        <v>131330.12</v>
      </c>
      <c r="F169">
        <v>113073.24</v>
      </c>
      <c r="G169">
        <v>837325.61</v>
      </c>
      <c r="J169">
        <v>3500</v>
      </c>
      <c r="M169">
        <v>0</v>
      </c>
      <c r="Q169">
        <v>-422750.06</v>
      </c>
      <c r="R169">
        <v>3361619.92</v>
      </c>
      <c r="S169">
        <v>3668124.34</v>
      </c>
      <c r="T169">
        <v>199740</v>
      </c>
      <c r="U169">
        <v>2301.5</v>
      </c>
      <c r="W169">
        <v>1300145</v>
      </c>
      <c r="X169">
        <v>814</v>
      </c>
      <c r="Y169">
        <v>2090918</v>
      </c>
      <c r="Z169">
        <v>160</v>
      </c>
      <c r="AA169">
        <v>500</v>
      </c>
      <c r="AB169">
        <v>596948.30000000005</v>
      </c>
      <c r="AC169">
        <v>166758.1</v>
      </c>
      <c r="AG169">
        <v>59.5</v>
      </c>
    </row>
    <row r="170" spans="1:33" x14ac:dyDescent="0.25">
      <c r="A170" t="s">
        <v>2733</v>
      </c>
      <c r="B170">
        <v>1487610.66</v>
      </c>
      <c r="C170">
        <v>6245306.6900000004</v>
      </c>
      <c r="D170">
        <v>387491.74</v>
      </c>
      <c r="F170">
        <v>283620.92</v>
      </c>
      <c r="G170">
        <v>432282.25</v>
      </c>
      <c r="J170">
        <v>1600</v>
      </c>
      <c r="M170">
        <v>0</v>
      </c>
      <c r="Q170">
        <v>5649455.9000000004</v>
      </c>
      <c r="R170">
        <v>1757958</v>
      </c>
      <c r="S170">
        <v>2795831.74</v>
      </c>
      <c r="T170">
        <v>720800</v>
      </c>
      <c r="U170">
        <v>1804.28</v>
      </c>
      <c r="W170">
        <v>1190206</v>
      </c>
      <c r="Y170">
        <v>1860777</v>
      </c>
      <c r="Z170">
        <v>1280</v>
      </c>
      <c r="AA170">
        <v>5760</v>
      </c>
      <c r="AB170">
        <v>589395.06999999995</v>
      </c>
      <c r="AC170">
        <v>229624.9</v>
      </c>
    </row>
    <row r="171" spans="1:33" x14ac:dyDescent="0.25">
      <c r="A171" t="s">
        <v>2734</v>
      </c>
      <c r="B171">
        <v>940873.52</v>
      </c>
      <c r="C171">
        <v>673805.65</v>
      </c>
      <c r="D171">
        <v>22206.73</v>
      </c>
      <c r="F171">
        <v>367592.44</v>
      </c>
      <c r="G171">
        <v>78715.520000000004</v>
      </c>
      <c r="J171">
        <v>4000</v>
      </c>
      <c r="M171">
        <v>601.64</v>
      </c>
      <c r="Q171">
        <v>-728603.16</v>
      </c>
      <c r="R171">
        <v>2322668.0699999998</v>
      </c>
      <c r="S171">
        <v>1293369.47</v>
      </c>
      <c r="T171">
        <v>434650</v>
      </c>
      <c r="U171">
        <v>673.68</v>
      </c>
      <c r="W171">
        <v>1113315</v>
      </c>
      <c r="Y171">
        <v>1283715</v>
      </c>
      <c r="AB171">
        <v>441463</v>
      </c>
      <c r="AC171">
        <v>219119.7</v>
      </c>
    </row>
    <row r="172" spans="1:33" x14ac:dyDescent="0.25">
      <c r="A172" t="s">
        <v>2735</v>
      </c>
      <c r="B172">
        <v>626104.75</v>
      </c>
      <c r="C172">
        <v>1360027.3</v>
      </c>
      <c r="D172">
        <v>33401.07</v>
      </c>
      <c r="F172">
        <v>144314.91</v>
      </c>
      <c r="G172">
        <v>703083.48</v>
      </c>
      <c r="J172">
        <v>4000</v>
      </c>
      <c r="M172">
        <v>3488.79</v>
      </c>
      <c r="Q172">
        <v>250680.9</v>
      </c>
      <c r="R172">
        <v>2694089.96</v>
      </c>
      <c r="S172">
        <v>1611154.8</v>
      </c>
      <c r="T172">
        <v>111340</v>
      </c>
      <c r="U172">
        <v>922.42</v>
      </c>
      <c r="W172">
        <v>1125650</v>
      </c>
      <c r="Y172">
        <v>1636933</v>
      </c>
      <c r="Z172">
        <v>1280</v>
      </c>
      <c r="AA172">
        <v>5540</v>
      </c>
      <c r="AB172">
        <v>607733.65</v>
      </c>
      <c r="AC172">
        <v>313790.90999999997</v>
      </c>
      <c r="AG172">
        <v>230</v>
      </c>
    </row>
    <row r="173" spans="1:33" x14ac:dyDescent="0.25">
      <c r="A173" t="s">
        <v>2786</v>
      </c>
      <c r="B173">
        <v>382912.47</v>
      </c>
      <c r="C173">
        <v>510562</v>
      </c>
      <c r="D173">
        <v>90250.57</v>
      </c>
      <c r="F173">
        <v>325186.28000000003</v>
      </c>
      <c r="G173">
        <v>796467.58</v>
      </c>
      <c r="M173">
        <v>0</v>
      </c>
      <c r="Q173">
        <v>-379843.11</v>
      </c>
      <c r="R173">
        <v>2583594.75</v>
      </c>
      <c r="S173">
        <v>958163.09</v>
      </c>
      <c r="T173">
        <v>106500</v>
      </c>
      <c r="U173">
        <v>491.47</v>
      </c>
      <c r="W173">
        <v>614040</v>
      </c>
      <c r="X173">
        <v>60000</v>
      </c>
      <c r="Y173">
        <v>993678</v>
      </c>
      <c r="Z173">
        <v>160</v>
      </c>
      <c r="AA173">
        <v>800</v>
      </c>
      <c r="AB173">
        <v>345378.51</v>
      </c>
      <c r="AC173">
        <v>264670.78999999998</v>
      </c>
    </row>
    <row r="174" spans="1:33" x14ac:dyDescent="0.25">
      <c r="A174" t="s">
        <v>2797</v>
      </c>
      <c r="B174">
        <v>131225.59</v>
      </c>
      <c r="C174">
        <v>124117.95</v>
      </c>
      <c r="D174">
        <v>41096.33</v>
      </c>
      <c r="F174">
        <v>909537.5</v>
      </c>
      <c r="G174">
        <v>72103.350000000006</v>
      </c>
      <c r="M174">
        <v>443.46</v>
      </c>
      <c r="Q174">
        <v>-2165428.7000000002</v>
      </c>
      <c r="R174">
        <v>3606433.4</v>
      </c>
      <c r="S174">
        <v>680565.97</v>
      </c>
      <c r="T174">
        <v>115900</v>
      </c>
      <c r="U174">
        <v>252.75</v>
      </c>
      <c r="W174">
        <v>670880</v>
      </c>
      <c r="Y174">
        <v>880943</v>
      </c>
      <c r="Z174">
        <v>160</v>
      </c>
      <c r="AA174">
        <v>700</v>
      </c>
      <c r="AB174">
        <v>317591.7</v>
      </c>
      <c r="AC174">
        <v>171945.76</v>
      </c>
    </row>
    <row r="175" spans="1:33" x14ac:dyDescent="0.25">
      <c r="A175" t="s">
        <v>2736</v>
      </c>
      <c r="B175">
        <v>1094622.3999999999</v>
      </c>
      <c r="C175">
        <v>811288.71</v>
      </c>
      <c r="D175">
        <v>421750.32</v>
      </c>
      <c r="F175">
        <v>1128976.22</v>
      </c>
      <c r="G175">
        <v>185131.57</v>
      </c>
      <c r="J175">
        <v>-3326.4</v>
      </c>
      <c r="L175">
        <v>47040</v>
      </c>
      <c r="M175">
        <v>130</v>
      </c>
      <c r="Q175">
        <v>488871.23</v>
      </c>
      <c r="R175">
        <v>1870843.71</v>
      </c>
      <c r="S175">
        <v>1784474.44</v>
      </c>
      <c r="W175">
        <v>264106.5</v>
      </c>
      <c r="X175">
        <v>51600</v>
      </c>
      <c r="Y175">
        <v>535814.5</v>
      </c>
      <c r="Z175">
        <v>3000</v>
      </c>
      <c r="AB175">
        <v>262260.02</v>
      </c>
      <c r="AC175">
        <v>197943.48</v>
      </c>
      <c r="AG175">
        <v>244858.23</v>
      </c>
    </row>
    <row r="176" spans="1:33" x14ac:dyDescent="0.25">
      <c r="A176" t="s">
        <v>2737</v>
      </c>
      <c r="B176">
        <v>697712.1</v>
      </c>
      <c r="C176">
        <v>70620</v>
      </c>
      <c r="D176">
        <v>191430.04</v>
      </c>
      <c r="F176">
        <v>642295.17000000004</v>
      </c>
      <c r="G176">
        <v>491597.41</v>
      </c>
      <c r="J176">
        <v>3000</v>
      </c>
      <c r="M176">
        <v>0</v>
      </c>
      <c r="Q176">
        <v>-1527701.63</v>
      </c>
      <c r="R176">
        <v>3462022.37</v>
      </c>
      <c r="S176">
        <v>1705265.72</v>
      </c>
      <c r="U176">
        <v>727.01</v>
      </c>
      <c r="W176">
        <v>2017926.9</v>
      </c>
      <c r="X176">
        <v>158500</v>
      </c>
      <c r="Y176">
        <v>2407805.9</v>
      </c>
      <c r="Z176">
        <v>1180</v>
      </c>
      <c r="AB176">
        <v>543537.82999999996</v>
      </c>
      <c r="AC176">
        <v>225152.92</v>
      </c>
      <c r="AG176">
        <v>206810.3</v>
      </c>
    </row>
    <row r="177" spans="1:34" x14ac:dyDescent="0.25">
      <c r="A177" t="s">
        <v>2738</v>
      </c>
      <c r="B177">
        <v>761284.2</v>
      </c>
      <c r="C177">
        <v>44908.4</v>
      </c>
      <c r="D177">
        <v>118956.11</v>
      </c>
      <c r="F177">
        <v>8641168.2200000007</v>
      </c>
      <c r="G177">
        <v>-330673.33</v>
      </c>
      <c r="J177">
        <v>4851</v>
      </c>
      <c r="L177">
        <v>114483</v>
      </c>
      <c r="M177">
        <v>256.91000000000003</v>
      </c>
      <c r="Q177">
        <v>12116869</v>
      </c>
      <c r="S177">
        <v>2267394.0099999998</v>
      </c>
      <c r="T177">
        <v>65000</v>
      </c>
      <c r="U177">
        <v>1614.03</v>
      </c>
      <c r="W177">
        <v>1579501.18</v>
      </c>
      <c r="Y177">
        <v>2501387.41</v>
      </c>
      <c r="Z177">
        <v>4900</v>
      </c>
      <c r="AB177">
        <v>1128798.07</v>
      </c>
      <c r="AC177">
        <v>4758360.6100000003</v>
      </c>
      <c r="AG177">
        <v>197411.93</v>
      </c>
    </row>
    <row r="178" spans="1:34" x14ac:dyDescent="0.25">
      <c r="A178" t="s">
        <v>2739</v>
      </c>
      <c r="B178">
        <v>1624518.15</v>
      </c>
      <c r="C178">
        <v>11156.15</v>
      </c>
      <c r="D178">
        <v>193795.94</v>
      </c>
      <c r="F178">
        <v>537796.49</v>
      </c>
      <c r="G178">
        <v>3442381.75</v>
      </c>
      <c r="J178">
        <v>0</v>
      </c>
      <c r="K178">
        <v>7007.23</v>
      </c>
      <c r="L178">
        <v>166102</v>
      </c>
      <c r="M178">
        <v>1176.46</v>
      </c>
      <c r="Q178">
        <v>-1569320.5</v>
      </c>
      <c r="R178">
        <v>3101018.9</v>
      </c>
      <c r="S178">
        <v>1792057.78</v>
      </c>
      <c r="T178">
        <v>1042898</v>
      </c>
      <c r="U178">
        <v>2751.53</v>
      </c>
      <c r="X178">
        <v>2187545.2400000002</v>
      </c>
      <c r="Y178">
        <v>2492006</v>
      </c>
      <c r="AB178">
        <v>735528.34</v>
      </c>
      <c r="AC178">
        <v>900811.45</v>
      </c>
      <c r="AG178">
        <v>101782.56</v>
      </c>
    </row>
    <row r="179" spans="1:34" x14ac:dyDescent="0.25">
      <c r="A179" t="s">
        <v>2740</v>
      </c>
      <c r="B179">
        <v>618417.6</v>
      </c>
      <c r="C179">
        <v>123809.09</v>
      </c>
      <c r="D179">
        <v>186373.33</v>
      </c>
      <c r="F179">
        <v>3</v>
      </c>
      <c r="G179">
        <v>574896.78</v>
      </c>
      <c r="J179">
        <v>1800</v>
      </c>
      <c r="M179">
        <v>1543</v>
      </c>
      <c r="Q179">
        <v>1751813.04</v>
      </c>
      <c r="R179">
        <v>254405.43</v>
      </c>
      <c r="S179">
        <v>1362466.85</v>
      </c>
      <c r="U179">
        <v>788.03</v>
      </c>
      <c r="W179">
        <v>2127121</v>
      </c>
      <c r="X179">
        <v>145600</v>
      </c>
      <c r="Y179">
        <v>2585447</v>
      </c>
      <c r="Z179">
        <v>700</v>
      </c>
      <c r="AB179">
        <v>596406.29</v>
      </c>
      <c r="AC179">
        <v>400325.39</v>
      </c>
      <c r="AG179">
        <v>148950.07999999999</v>
      </c>
    </row>
    <row r="180" spans="1:34" x14ac:dyDescent="0.25">
      <c r="A180" t="s">
        <v>2741</v>
      </c>
      <c r="B180">
        <v>612589.43000000005</v>
      </c>
      <c r="C180">
        <v>96042.75</v>
      </c>
      <c r="D180">
        <v>277881.36</v>
      </c>
      <c r="F180">
        <v>-1050</v>
      </c>
      <c r="G180">
        <v>608105.98</v>
      </c>
      <c r="J180">
        <v>197338</v>
      </c>
      <c r="M180">
        <v>75</v>
      </c>
      <c r="Q180">
        <v>-2582631.23</v>
      </c>
      <c r="R180">
        <v>4470863.96</v>
      </c>
      <c r="S180">
        <v>1652072.01</v>
      </c>
      <c r="U180">
        <v>859.87</v>
      </c>
      <c r="W180">
        <v>2478126.9</v>
      </c>
      <c r="X180">
        <v>256700</v>
      </c>
      <c r="Y180">
        <v>2854787.9</v>
      </c>
      <c r="Z180">
        <v>2380</v>
      </c>
      <c r="AB180">
        <v>952749.82</v>
      </c>
      <c r="AC180">
        <v>166080.6</v>
      </c>
      <c r="AG180">
        <v>388528.51</v>
      </c>
    </row>
    <row r="181" spans="1:34" x14ac:dyDescent="0.25">
      <c r="A181" t="s">
        <v>2742</v>
      </c>
      <c r="B181">
        <v>441647.28</v>
      </c>
      <c r="C181">
        <v>62348.75</v>
      </c>
      <c r="D181">
        <v>194043.94</v>
      </c>
      <c r="F181">
        <v>4688.1000000000004</v>
      </c>
      <c r="G181">
        <v>264131</v>
      </c>
      <c r="J181">
        <v>4060</v>
      </c>
      <c r="L181">
        <v>9000</v>
      </c>
      <c r="M181">
        <v>0</v>
      </c>
      <c r="Q181">
        <v>-470011.95</v>
      </c>
      <c r="R181">
        <v>1561169.34</v>
      </c>
      <c r="S181">
        <v>1574126.42</v>
      </c>
      <c r="T181">
        <v>27000</v>
      </c>
      <c r="U181">
        <v>736.5</v>
      </c>
      <c r="W181">
        <v>2583091.7999999998</v>
      </c>
      <c r="X181">
        <v>124200</v>
      </c>
      <c r="Y181">
        <v>3235249.8</v>
      </c>
      <c r="Z181">
        <v>1120</v>
      </c>
      <c r="AB181">
        <v>439623.72</v>
      </c>
      <c r="AC181">
        <v>104245.58</v>
      </c>
      <c r="AG181">
        <v>165417.03</v>
      </c>
    </row>
    <row r="182" spans="1:34" x14ac:dyDescent="0.25">
      <c r="A182" t="s">
        <v>2743</v>
      </c>
      <c r="B182">
        <v>1072345.03</v>
      </c>
      <c r="C182">
        <v>48915</v>
      </c>
      <c r="D182">
        <v>361138.41</v>
      </c>
      <c r="F182">
        <v>672417.54</v>
      </c>
      <c r="G182">
        <v>251901.48</v>
      </c>
      <c r="J182">
        <v>2600</v>
      </c>
      <c r="L182">
        <v>97865</v>
      </c>
      <c r="M182">
        <v>450</v>
      </c>
      <c r="Q182">
        <v>1645088.45</v>
      </c>
      <c r="R182">
        <v>1137972.49</v>
      </c>
      <c r="S182">
        <v>1321095.17</v>
      </c>
      <c r="T182">
        <v>27179.5</v>
      </c>
      <c r="U182">
        <v>1151.45</v>
      </c>
      <c r="W182">
        <v>2672202.2000000002</v>
      </c>
      <c r="X182">
        <v>128200</v>
      </c>
      <c r="Y182">
        <v>2960976.2</v>
      </c>
      <c r="Z182">
        <v>2952</v>
      </c>
      <c r="AB182">
        <v>645652.47999999998</v>
      </c>
      <c r="AC182">
        <v>190229.61</v>
      </c>
      <c r="AG182">
        <v>258132.25</v>
      </c>
    </row>
    <row r="183" spans="1:34" x14ac:dyDescent="0.25">
      <c r="A183" t="s">
        <v>2744</v>
      </c>
      <c r="B183">
        <v>653332.81000000006</v>
      </c>
      <c r="C183">
        <v>61263</v>
      </c>
      <c r="D183">
        <v>196031.74</v>
      </c>
      <c r="F183">
        <v>2189683.94</v>
      </c>
      <c r="G183">
        <v>569799.93000000005</v>
      </c>
      <c r="J183">
        <v>9000</v>
      </c>
      <c r="M183">
        <v>226765.6</v>
      </c>
      <c r="O183">
        <v>19500</v>
      </c>
      <c r="Q183">
        <v>1559655.25</v>
      </c>
      <c r="R183">
        <v>2630579.14</v>
      </c>
      <c r="S183">
        <v>1736364.46</v>
      </c>
      <c r="V183">
        <v>749.55</v>
      </c>
      <c r="W183">
        <v>1573980</v>
      </c>
      <c r="X183">
        <v>258918.1</v>
      </c>
      <c r="Y183">
        <v>2352537.1</v>
      </c>
      <c r="Z183">
        <v>3090</v>
      </c>
      <c r="AB183">
        <v>877610.52</v>
      </c>
      <c r="AC183">
        <v>467681.46</v>
      </c>
      <c r="AF183">
        <v>104243.54</v>
      </c>
      <c r="AH183">
        <v>42800</v>
      </c>
    </row>
    <row r="184" spans="1:34" x14ac:dyDescent="0.25">
      <c r="A184" t="s">
        <v>2745</v>
      </c>
      <c r="B184">
        <v>680266.03</v>
      </c>
      <c r="C184">
        <v>69279.28</v>
      </c>
      <c r="D184">
        <v>360210.16</v>
      </c>
      <c r="F184">
        <v>1469366.05</v>
      </c>
      <c r="G184">
        <v>358739.18</v>
      </c>
      <c r="J184">
        <v>148289</v>
      </c>
      <c r="L184">
        <v>65040</v>
      </c>
      <c r="M184">
        <v>11769.98</v>
      </c>
      <c r="Q184">
        <v>-817893.86</v>
      </c>
      <c r="R184">
        <v>4476501.28</v>
      </c>
      <c r="S184">
        <v>1515774.69</v>
      </c>
      <c r="T184">
        <v>35000</v>
      </c>
      <c r="U184">
        <v>615.62</v>
      </c>
      <c r="W184">
        <v>1274010.8</v>
      </c>
      <c r="X184">
        <v>133200</v>
      </c>
      <c r="Y184">
        <v>1775549.8</v>
      </c>
      <c r="Z184">
        <v>10570</v>
      </c>
      <c r="AB184">
        <v>615981.32999999996</v>
      </c>
      <c r="AC184">
        <v>209727.91</v>
      </c>
      <c r="AG184">
        <v>152173.62</v>
      </c>
    </row>
    <row r="185" spans="1:34" x14ac:dyDescent="0.25">
      <c r="A185" t="s">
        <v>2746</v>
      </c>
      <c r="B185">
        <v>374359.66</v>
      </c>
      <c r="C185">
        <v>55560.5</v>
      </c>
      <c r="D185">
        <v>248346.49</v>
      </c>
      <c r="F185">
        <v>181350.64</v>
      </c>
      <c r="G185">
        <v>448679.34</v>
      </c>
      <c r="J185">
        <v>0</v>
      </c>
      <c r="L185">
        <v>93725</v>
      </c>
      <c r="M185">
        <v>172.64</v>
      </c>
      <c r="Q185">
        <v>-452788.25</v>
      </c>
      <c r="R185">
        <v>1898710.57</v>
      </c>
      <c r="S185">
        <v>1446475</v>
      </c>
      <c r="T185">
        <v>69000</v>
      </c>
      <c r="U185">
        <v>647.72</v>
      </c>
      <c r="W185">
        <v>2929949.2</v>
      </c>
      <c r="X185">
        <v>130000</v>
      </c>
      <c r="Y185">
        <v>3387673.2</v>
      </c>
      <c r="Z185">
        <v>25984</v>
      </c>
      <c r="AB185">
        <v>570449.54</v>
      </c>
      <c r="AC185">
        <v>130289.06</v>
      </c>
      <c r="AG185">
        <v>245064.65</v>
      </c>
    </row>
    <row r="186" spans="1:34" x14ac:dyDescent="0.25">
      <c r="A186" t="s">
        <v>2747</v>
      </c>
      <c r="B186">
        <v>554901.73</v>
      </c>
      <c r="C186">
        <v>42440</v>
      </c>
      <c r="D186">
        <v>87054.97</v>
      </c>
      <c r="F186">
        <v>164606.42000000001</v>
      </c>
      <c r="G186">
        <v>835846.69</v>
      </c>
      <c r="J186">
        <v>4000</v>
      </c>
      <c r="L186">
        <v>77950</v>
      </c>
      <c r="M186">
        <v>0</v>
      </c>
      <c r="Q186">
        <v>-1031471.85</v>
      </c>
      <c r="R186">
        <v>2242933.0699999998</v>
      </c>
      <c r="S186">
        <v>1251682.8500000001</v>
      </c>
      <c r="U186">
        <v>580.36</v>
      </c>
      <c r="W186">
        <v>1709574</v>
      </c>
      <c r="X186">
        <v>804600</v>
      </c>
      <c r="Y186">
        <v>2130330</v>
      </c>
      <c r="AB186">
        <v>518693.16</v>
      </c>
      <c r="AC186">
        <v>168909.83</v>
      </c>
      <c r="AG186">
        <v>223741.33</v>
      </c>
    </row>
    <row r="187" spans="1:34" x14ac:dyDescent="0.25">
      <c r="A187" t="s">
        <v>2789</v>
      </c>
      <c r="B187">
        <v>424848.83</v>
      </c>
      <c r="C187">
        <v>86053.25</v>
      </c>
      <c r="D187">
        <v>161078.72</v>
      </c>
      <c r="F187">
        <v>406479.15</v>
      </c>
      <c r="G187">
        <v>350810.22</v>
      </c>
      <c r="J187">
        <v>17940</v>
      </c>
      <c r="M187">
        <v>349</v>
      </c>
      <c r="Q187">
        <v>-1557379.2</v>
      </c>
      <c r="R187">
        <v>3271789.71</v>
      </c>
      <c r="S187">
        <v>1135748.07</v>
      </c>
      <c r="U187">
        <v>452.15</v>
      </c>
      <c r="W187">
        <v>1594013.9</v>
      </c>
      <c r="X187">
        <v>173400</v>
      </c>
      <c r="Y187">
        <v>1924617.9</v>
      </c>
      <c r="Z187">
        <v>2760</v>
      </c>
      <c r="AB187">
        <v>393100.42</v>
      </c>
      <c r="AC187">
        <v>310996.03000000003</v>
      </c>
      <c r="AG187">
        <v>189458.2</v>
      </c>
    </row>
    <row r="188" spans="1:34" x14ac:dyDescent="0.25">
      <c r="A188" t="s">
        <v>2798</v>
      </c>
      <c r="B188">
        <v>467731.75</v>
      </c>
      <c r="C188">
        <v>55479.78</v>
      </c>
      <c r="D188">
        <v>436771.4</v>
      </c>
      <c r="F188">
        <v>1385760.24</v>
      </c>
      <c r="G188">
        <v>265429.99</v>
      </c>
      <c r="J188">
        <v>3950</v>
      </c>
      <c r="M188">
        <v>396.67</v>
      </c>
      <c r="Q188">
        <v>-92776.92</v>
      </c>
      <c r="R188">
        <v>3600900</v>
      </c>
      <c r="S188">
        <v>1398450.03</v>
      </c>
      <c r="T188">
        <v>4045</v>
      </c>
      <c r="U188">
        <v>1137.1600000000001</v>
      </c>
      <c r="W188">
        <v>1752010.7</v>
      </c>
      <c r="X188">
        <v>151600</v>
      </c>
      <c r="Y188">
        <v>2227707.7000000002</v>
      </c>
      <c r="Z188">
        <v>1920</v>
      </c>
      <c r="AB188">
        <v>1061050.04</v>
      </c>
      <c r="AC188">
        <v>382466.25</v>
      </c>
      <c r="AG188">
        <v>146537.21</v>
      </c>
    </row>
    <row r="189" spans="1:34" x14ac:dyDescent="0.25">
      <c r="A189" t="s">
        <v>2748</v>
      </c>
      <c r="B189">
        <v>138072.1</v>
      </c>
      <c r="C189">
        <v>5220</v>
      </c>
      <c r="D189">
        <v>123399.31</v>
      </c>
      <c r="F189">
        <v>626295.06000000006</v>
      </c>
      <c r="G189">
        <v>80006.91</v>
      </c>
      <c r="K189">
        <v>3000</v>
      </c>
      <c r="M189">
        <v>11762.6</v>
      </c>
      <c r="Q189">
        <v>-1689132.53</v>
      </c>
      <c r="R189">
        <v>2938659.03</v>
      </c>
      <c r="S189">
        <v>1288459.1100000001</v>
      </c>
      <c r="T189">
        <v>31020</v>
      </c>
      <c r="U189">
        <v>623.24</v>
      </c>
      <c r="W189">
        <v>864032.2</v>
      </c>
      <c r="Y189">
        <v>1398582.2</v>
      </c>
      <c r="AB189">
        <v>587516.27</v>
      </c>
      <c r="AC189">
        <v>87506.1</v>
      </c>
      <c r="AG189">
        <v>58079</v>
      </c>
    </row>
    <row r="190" spans="1:34" x14ac:dyDescent="0.25">
      <c r="A190" t="s">
        <v>2749</v>
      </c>
      <c r="B190">
        <v>325786.99</v>
      </c>
      <c r="C190">
        <v>0</v>
      </c>
      <c r="D190">
        <v>544793.21</v>
      </c>
      <c r="F190">
        <v>1642262.3</v>
      </c>
      <c r="G190">
        <v>689924.34</v>
      </c>
      <c r="J190">
        <v>1500</v>
      </c>
      <c r="M190">
        <v>36133.75</v>
      </c>
      <c r="Q190">
        <v>2475812.37</v>
      </c>
      <c r="R190">
        <v>514242.15</v>
      </c>
      <c r="S190">
        <v>1101656.54</v>
      </c>
      <c r="T190">
        <v>143500</v>
      </c>
      <c r="V190">
        <v>336.52</v>
      </c>
      <c r="W190">
        <v>1819381</v>
      </c>
      <c r="X190">
        <v>98587.02</v>
      </c>
      <c r="Y190">
        <v>2299495.02</v>
      </c>
      <c r="Z190">
        <v>320</v>
      </c>
      <c r="AA190">
        <v>1490</v>
      </c>
      <c r="AB190">
        <v>271237.78000000003</v>
      </c>
      <c r="AC190">
        <v>118019.16</v>
      </c>
    </row>
    <row r="191" spans="1:34" x14ac:dyDescent="0.25">
      <c r="A191" t="s">
        <v>2750</v>
      </c>
      <c r="B191">
        <v>187886.69</v>
      </c>
      <c r="C191">
        <v>30000</v>
      </c>
      <c r="D191">
        <v>34412.79</v>
      </c>
      <c r="F191">
        <v>1927764.86</v>
      </c>
      <c r="G191">
        <v>458155.37</v>
      </c>
      <c r="J191">
        <v>0</v>
      </c>
      <c r="M191">
        <v>341.38</v>
      </c>
      <c r="Q191">
        <v>-28763.18</v>
      </c>
      <c r="R191">
        <v>2920045.89</v>
      </c>
      <c r="S191">
        <v>1629805.84</v>
      </c>
      <c r="T191">
        <v>393230</v>
      </c>
      <c r="U191">
        <v>464.19</v>
      </c>
      <c r="W191">
        <v>2021961.5</v>
      </c>
      <c r="X191">
        <v>348600</v>
      </c>
      <c r="Y191">
        <v>2866182.5</v>
      </c>
      <c r="Z191">
        <v>6940</v>
      </c>
      <c r="AA191">
        <v>2584</v>
      </c>
      <c r="AB191">
        <v>954610.82</v>
      </c>
      <c r="AC191">
        <v>371128.59</v>
      </c>
    </row>
    <row r="192" spans="1:34" x14ac:dyDescent="0.25">
      <c r="A192" t="s">
        <v>2751</v>
      </c>
      <c r="B192">
        <v>571360.44999999995</v>
      </c>
      <c r="C192">
        <v>6467.61</v>
      </c>
      <c r="D192">
        <v>98123.15</v>
      </c>
      <c r="F192">
        <v>319831.65000000002</v>
      </c>
      <c r="G192">
        <v>296135.48</v>
      </c>
      <c r="J192">
        <v>-4500</v>
      </c>
      <c r="M192">
        <v>7038.94</v>
      </c>
      <c r="Q192">
        <v>-1614215.01</v>
      </c>
      <c r="R192">
        <v>2662416.9900000002</v>
      </c>
      <c r="S192">
        <v>872849.79</v>
      </c>
      <c r="T192">
        <v>247130</v>
      </c>
      <c r="U192">
        <v>2226.44</v>
      </c>
      <c r="W192">
        <v>863460.5</v>
      </c>
      <c r="X192">
        <v>25500</v>
      </c>
      <c r="Y192">
        <v>1122477.5</v>
      </c>
      <c r="AB192">
        <v>267104.31</v>
      </c>
      <c r="AC192">
        <v>64963.96</v>
      </c>
      <c r="AG192">
        <v>24593.54</v>
      </c>
    </row>
    <row r="193" spans="1:33" x14ac:dyDescent="0.25">
      <c r="A193" t="s">
        <v>2752</v>
      </c>
      <c r="B193">
        <v>614493.39</v>
      </c>
      <c r="C193">
        <v>-0.6</v>
      </c>
      <c r="D193">
        <v>31739.11</v>
      </c>
      <c r="F193">
        <v>154621.98000000001</v>
      </c>
      <c r="G193">
        <v>325280.03999999998</v>
      </c>
      <c r="J193">
        <v>-53273.07</v>
      </c>
      <c r="M193">
        <v>6510.27</v>
      </c>
      <c r="Q193">
        <v>-1391960.82</v>
      </c>
      <c r="R193">
        <v>2577037.9500000002</v>
      </c>
      <c r="S193">
        <v>1176243.3500000001</v>
      </c>
      <c r="U193">
        <v>1186.25</v>
      </c>
      <c r="W193">
        <v>382811</v>
      </c>
      <c r="X193">
        <v>164670</v>
      </c>
      <c r="Y193">
        <v>960597</v>
      </c>
      <c r="AB193">
        <v>216096.82</v>
      </c>
      <c r="AC193">
        <v>17147.189999999999</v>
      </c>
      <c r="AG193">
        <v>217860</v>
      </c>
    </row>
    <row r="194" spans="1:33" x14ac:dyDescent="0.25">
      <c r="A194" t="s">
        <v>2753</v>
      </c>
      <c r="B194">
        <v>1029938.95</v>
      </c>
      <c r="C194">
        <v>96423</v>
      </c>
      <c r="D194">
        <v>66300.320000000007</v>
      </c>
      <c r="F194">
        <v>288791.59000000003</v>
      </c>
      <c r="G194">
        <v>332577.58</v>
      </c>
      <c r="M194">
        <v>61.29</v>
      </c>
      <c r="Q194">
        <v>-1134062.27</v>
      </c>
      <c r="R194">
        <v>2987149.95</v>
      </c>
      <c r="S194">
        <v>1262482.53</v>
      </c>
      <c r="T194">
        <v>172810</v>
      </c>
      <c r="U194">
        <v>1145.46</v>
      </c>
      <c r="W194">
        <v>801100</v>
      </c>
      <c r="X194">
        <v>120000</v>
      </c>
      <c r="Y194">
        <v>1148029</v>
      </c>
      <c r="Z194">
        <v>32740</v>
      </c>
      <c r="AB194">
        <v>424537.24</v>
      </c>
      <c r="AC194">
        <v>320689.28000000003</v>
      </c>
    </row>
    <row r="195" spans="1:33" x14ac:dyDescent="0.25">
      <c r="A195" t="s">
        <v>2754</v>
      </c>
      <c r="B195">
        <v>439284.58</v>
      </c>
      <c r="C195">
        <v>77053.17</v>
      </c>
      <c r="D195">
        <v>21209</v>
      </c>
      <c r="F195">
        <v>3276508.37</v>
      </c>
      <c r="G195">
        <v>561377.17000000004</v>
      </c>
      <c r="J195">
        <v>0</v>
      </c>
      <c r="M195">
        <v>13659.4</v>
      </c>
      <c r="Q195">
        <v>1336257.1499999999</v>
      </c>
      <c r="R195">
        <v>2987149.95</v>
      </c>
      <c r="S195">
        <v>1505857.03</v>
      </c>
      <c r="T195">
        <v>45000</v>
      </c>
      <c r="U195">
        <v>789.72</v>
      </c>
      <c r="W195">
        <v>1860080</v>
      </c>
      <c r="X195">
        <v>132960</v>
      </c>
      <c r="Y195">
        <v>2104168</v>
      </c>
      <c r="AB195">
        <v>941975.82</v>
      </c>
      <c r="AC195">
        <v>5905.9</v>
      </c>
      <c r="AG195">
        <v>8541.24</v>
      </c>
    </row>
    <row r="196" spans="1:33" x14ac:dyDescent="0.25">
      <c r="A196" t="s">
        <v>2755</v>
      </c>
      <c r="B196">
        <v>1093007.46</v>
      </c>
      <c r="C196">
        <v>8800</v>
      </c>
      <c r="D196">
        <v>34880.86</v>
      </c>
      <c r="F196">
        <v>413905.66</v>
      </c>
      <c r="G196">
        <v>330388.81</v>
      </c>
      <c r="J196">
        <v>0</v>
      </c>
      <c r="M196">
        <v>0</v>
      </c>
      <c r="Q196">
        <v>-429932.22</v>
      </c>
      <c r="R196">
        <v>2090614.96</v>
      </c>
      <c r="S196">
        <v>1331281.67</v>
      </c>
      <c r="T196">
        <v>335000</v>
      </c>
      <c r="U196">
        <v>1112.8499999999999</v>
      </c>
      <c r="W196">
        <v>1482940.8</v>
      </c>
      <c r="X196">
        <v>109000</v>
      </c>
      <c r="Y196">
        <v>1713396.8</v>
      </c>
      <c r="Z196">
        <v>9960</v>
      </c>
      <c r="AB196">
        <v>811457.14</v>
      </c>
      <c r="AC196">
        <v>198609.33</v>
      </c>
      <c r="AG196">
        <v>3301</v>
      </c>
    </row>
    <row r="197" spans="1:33" x14ac:dyDescent="0.25">
      <c r="A197" t="s">
        <v>2756</v>
      </c>
      <c r="B197">
        <v>729630.37</v>
      </c>
      <c r="C197">
        <v>589563.25</v>
      </c>
      <c r="D197">
        <v>6894.46</v>
      </c>
      <c r="F197">
        <v>597811.49</v>
      </c>
      <c r="G197">
        <v>572662.23</v>
      </c>
      <c r="M197">
        <v>90.25</v>
      </c>
      <c r="Q197">
        <v>1645297.93</v>
      </c>
      <c r="R197">
        <v>433496.95</v>
      </c>
      <c r="S197">
        <v>2072710.03</v>
      </c>
      <c r="T197">
        <v>385000</v>
      </c>
      <c r="U197">
        <v>968.6</v>
      </c>
      <c r="W197">
        <v>1656630</v>
      </c>
      <c r="X197">
        <v>137000</v>
      </c>
      <c r="Y197">
        <v>2193074</v>
      </c>
      <c r="Z197">
        <v>1200</v>
      </c>
      <c r="AB197">
        <v>1012231.89</v>
      </c>
      <c r="AC197">
        <v>228100</v>
      </c>
      <c r="AG197">
        <v>70000</v>
      </c>
    </row>
    <row r="198" spans="1:33" x14ac:dyDescent="0.25">
      <c r="A198" t="s">
        <v>2757</v>
      </c>
      <c r="B198">
        <v>920206.26</v>
      </c>
      <c r="C198">
        <v>14700</v>
      </c>
      <c r="D198">
        <v>20882.62</v>
      </c>
      <c r="F198">
        <v>42709.77</v>
      </c>
      <c r="G198">
        <v>988432.98</v>
      </c>
      <c r="J198">
        <v>3500</v>
      </c>
      <c r="M198">
        <v>305</v>
      </c>
      <c r="P198">
        <v>-8100056.1100000003</v>
      </c>
      <c r="Q198">
        <v>5476929.1100000003</v>
      </c>
      <c r="R198">
        <v>4047651.72</v>
      </c>
      <c r="S198">
        <v>2265568.29</v>
      </c>
      <c r="T198">
        <v>249750</v>
      </c>
      <c r="U198">
        <v>2352.92</v>
      </c>
      <c r="W198">
        <v>295500</v>
      </c>
      <c r="Y198">
        <v>936272</v>
      </c>
      <c r="Z198">
        <v>7408</v>
      </c>
      <c r="AB198">
        <v>700941.84</v>
      </c>
      <c r="AC198">
        <v>209985.46</v>
      </c>
      <c r="AG198">
        <v>3000</v>
      </c>
    </row>
    <row r="199" spans="1:33" x14ac:dyDescent="0.25">
      <c r="A199" t="s">
        <v>2758</v>
      </c>
      <c r="B199">
        <v>481087.07</v>
      </c>
      <c r="C199">
        <v>32180</v>
      </c>
      <c r="D199">
        <v>367793.89</v>
      </c>
      <c r="F199">
        <v>640469.02</v>
      </c>
      <c r="G199">
        <v>124175.7</v>
      </c>
      <c r="J199">
        <v>8900</v>
      </c>
      <c r="M199">
        <v>3063</v>
      </c>
      <c r="P199">
        <v>327749.2</v>
      </c>
      <c r="Q199">
        <v>286684.55</v>
      </c>
      <c r="R199">
        <v>769808.6</v>
      </c>
      <c r="S199">
        <v>1479318.21</v>
      </c>
      <c r="T199">
        <v>186063</v>
      </c>
      <c r="W199">
        <v>878344.1</v>
      </c>
      <c r="X199">
        <v>31200</v>
      </c>
      <c r="Y199">
        <v>1211831.1000000001</v>
      </c>
      <c r="AA199">
        <v>11000</v>
      </c>
      <c r="AB199">
        <v>613252.64</v>
      </c>
      <c r="AC199">
        <v>106141.24</v>
      </c>
    </row>
    <row r="200" spans="1:33" x14ac:dyDescent="0.25">
      <c r="A200" t="s">
        <v>2759</v>
      </c>
      <c r="B200">
        <v>817506.84</v>
      </c>
      <c r="C200">
        <v>39000</v>
      </c>
      <c r="D200">
        <v>64042.17</v>
      </c>
      <c r="F200">
        <v>1586551.22</v>
      </c>
      <c r="G200">
        <v>226597.78</v>
      </c>
      <c r="J200">
        <v>2672</v>
      </c>
      <c r="L200">
        <v>57679</v>
      </c>
      <c r="M200">
        <v>-4816</v>
      </c>
      <c r="Q200">
        <v>1037012.25</v>
      </c>
      <c r="R200">
        <v>1268762.8700000001</v>
      </c>
      <c r="S200">
        <v>2069050.77</v>
      </c>
      <c r="T200">
        <v>801.88</v>
      </c>
      <c r="V200">
        <v>975800</v>
      </c>
      <c r="W200">
        <v>47040</v>
      </c>
      <c r="Y200">
        <v>593028</v>
      </c>
      <c r="AA200">
        <v>20521</v>
      </c>
      <c r="AB200">
        <v>831497.49</v>
      </c>
      <c r="AC200">
        <v>138674.97</v>
      </c>
    </row>
    <row r="201" spans="1:33" x14ac:dyDescent="0.25">
      <c r="A201" t="s">
        <v>2760</v>
      </c>
      <c r="B201">
        <v>456262.68</v>
      </c>
      <c r="C201">
        <v>30384.2</v>
      </c>
      <c r="D201">
        <v>33284.21</v>
      </c>
      <c r="F201">
        <v>676781.7</v>
      </c>
      <c r="G201">
        <v>167001.51</v>
      </c>
      <c r="J201">
        <v>3500</v>
      </c>
      <c r="M201">
        <v>0</v>
      </c>
      <c r="Q201">
        <v>-1382014.75</v>
      </c>
      <c r="R201">
        <v>2464354.4300000002</v>
      </c>
      <c r="S201">
        <v>970629.07</v>
      </c>
      <c r="T201">
        <v>105970</v>
      </c>
      <c r="U201">
        <v>304.14</v>
      </c>
      <c r="W201">
        <v>426800</v>
      </c>
      <c r="Y201">
        <v>650151</v>
      </c>
      <c r="Z201">
        <v>5596</v>
      </c>
      <c r="AA201">
        <v>1944</v>
      </c>
      <c r="AB201">
        <v>221447.96</v>
      </c>
      <c r="AC201">
        <v>158089.63</v>
      </c>
    </row>
    <row r="202" spans="1:33" x14ac:dyDescent="0.25">
      <c r="A202" t="s">
        <v>2761</v>
      </c>
      <c r="B202">
        <v>912529.52</v>
      </c>
      <c r="C202">
        <v>6900</v>
      </c>
      <c r="D202">
        <v>124661.6</v>
      </c>
      <c r="F202">
        <v>1097722.17</v>
      </c>
      <c r="G202">
        <v>5364.69</v>
      </c>
      <c r="J202">
        <v>46580</v>
      </c>
      <c r="M202">
        <v>-253</v>
      </c>
      <c r="P202">
        <v>-759421.69</v>
      </c>
      <c r="Q202">
        <v>800763.73</v>
      </c>
      <c r="S202">
        <v>1280432.93</v>
      </c>
      <c r="V202">
        <v>1295200</v>
      </c>
      <c r="W202">
        <v>46590</v>
      </c>
      <c r="Y202">
        <v>358150</v>
      </c>
      <c r="AA202">
        <v>12982</v>
      </c>
      <c r="AB202">
        <v>383429.92</v>
      </c>
      <c r="AC202">
        <v>132465.68</v>
      </c>
    </row>
    <row r="203" spans="1:33" x14ac:dyDescent="0.25">
      <c r="A203" t="s">
        <v>2762</v>
      </c>
      <c r="B203">
        <v>719073.41</v>
      </c>
      <c r="C203">
        <v>7768</v>
      </c>
      <c r="D203">
        <v>8476.94</v>
      </c>
      <c r="F203">
        <v>206725.22</v>
      </c>
      <c r="G203">
        <v>302705.64</v>
      </c>
      <c r="J203">
        <v>8000</v>
      </c>
      <c r="M203">
        <v>0</v>
      </c>
      <c r="Q203">
        <v>-1598957.63</v>
      </c>
      <c r="R203">
        <v>2328715.77</v>
      </c>
      <c r="S203">
        <v>1015331.3</v>
      </c>
      <c r="T203">
        <v>344600</v>
      </c>
      <c r="U203">
        <v>583.21</v>
      </c>
      <c r="W203">
        <v>1043700</v>
      </c>
      <c r="Y203">
        <v>1120546</v>
      </c>
      <c r="Z203">
        <v>800</v>
      </c>
      <c r="AA203">
        <v>24100</v>
      </c>
      <c r="AB203">
        <v>359467.93</v>
      </c>
      <c r="AC203">
        <v>69580</v>
      </c>
    </row>
    <row r="204" spans="1:33" x14ac:dyDescent="0.25">
      <c r="A204" t="s">
        <v>2763</v>
      </c>
      <c r="B204">
        <v>1670524.9</v>
      </c>
      <c r="C204">
        <v>0</v>
      </c>
      <c r="D204">
        <v>134171.51</v>
      </c>
      <c r="F204">
        <v>2239979.54</v>
      </c>
      <c r="G204">
        <v>273806.92</v>
      </c>
      <c r="M204">
        <v>0</v>
      </c>
      <c r="Q204">
        <v>-559766.5</v>
      </c>
      <c r="R204">
        <v>4119895.74</v>
      </c>
      <c r="S204">
        <v>1547617.49</v>
      </c>
      <c r="T204">
        <v>285237</v>
      </c>
      <c r="U204">
        <v>1402.31</v>
      </c>
      <c r="W204">
        <v>1052763</v>
      </c>
      <c r="X204">
        <v>108350</v>
      </c>
      <c r="Y204">
        <v>1502740</v>
      </c>
      <c r="AA204">
        <v>6258</v>
      </c>
      <c r="AB204">
        <v>372535.97</v>
      </c>
      <c r="AC204">
        <v>65252.2</v>
      </c>
    </row>
    <row r="205" spans="1:33" x14ac:dyDescent="0.25">
      <c r="A205" t="s">
        <v>2787</v>
      </c>
      <c r="B205">
        <v>1010874.76</v>
      </c>
      <c r="C205">
        <v>6900</v>
      </c>
      <c r="D205">
        <v>312978.82</v>
      </c>
      <c r="F205">
        <v>496530.54</v>
      </c>
      <c r="G205">
        <v>39331.589999999997</v>
      </c>
      <c r="J205">
        <v>36129</v>
      </c>
      <c r="M205">
        <v>1383</v>
      </c>
      <c r="Q205">
        <v>-1789040.43</v>
      </c>
      <c r="R205">
        <v>2992215.82</v>
      </c>
      <c r="S205">
        <v>1446735.26</v>
      </c>
      <c r="T205">
        <v>200665</v>
      </c>
      <c r="U205">
        <v>3169.15</v>
      </c>
      <c r="W205">
        <v>1319700</v>
      </c>
      <c r="Y205">
        <v>1612686</v>
      </c>
      <c r="Z205">
        <v>1040</v>
      </c>
      <c r="AA205">
        <v>16800</v>
      </c>
      <c r="AB205">
        <v>201430.08</v>
      </c>
      <c r="AC205">
        <v>126485.01</v>
      </c>
    </row>
    <row r="206" spans="1:33" x14ac:dyDescent="0.25">
      <c r="A206" t="s">
        <v>2799</v>
      </c>
      <c r="B206">
        <v>419134.99</v>
      </c>
      <c r="C206">
        <v>31905.1</v>
      </c>
      <c r="D206">
        <v>180247.84</v>
      </c>
      <c r="F206">
        <v>1068103.51</v>
      </c>
      <c r="G206">
        <v>200069.87</v>
      </c>
      <c r="M206">
        <v>-404</v>
      </c>
      <c r="Q206">
        <v>751825.18</v>
      </c>
      <c r="R206">
        <v>889745.48</v>
      </c>
      <c r="S206">
        <v>1065935.01</v>
      </c>
      <c r="X206">
        <v>337.55</v>
      </c>
      <c r="Y206">
        <v>115079</v>
      </c>
      <c r="Z206">
        <v>160</v>
      </c>
      <c r="AA206">
        <v>1000</v>
      </c>
      <c r="AB206">
        <v>368862.34</v>
      </c>
      <c r="AC206">
        <v>27248.11</v>
      </c>
    </row>
    <row r="207" spans="1:33" x14ac:dyDescent="0.25">
      <c r="A207" t="s">
        <v>2764</v>
      </c>
      <c r="B207">
        <v>804620.21</v>
      </c>
      <c r="C207">
        <v>7881</v>
      </c>
      <c r="D207">
        <v>77961.66</v>
      </c>
      <c r="F207">
        <v>1678672.05</v>
      </c>
      <c r="G207">
        <v>214005.6</v>
      </c>
      <c r="M207">
        <v>0</v>
      </c>
      <c r="Q207">
        <v>1859638.48</v>
      </c>
      <c r="R207">
        <v>574807.30000000005</v>
      </c>
      <c r="S207">
        <v>2171727</v>
      </c>
      <c r="U207">
        <v>692.02</v>
      </c>
      <c r="W207">
        <v>1662044.7</v>
      </c>
      <c r="X207">
        <v>114667.84</v>
      </c>
      <c r="Y207">
        <v>2046685.54</v>
      </c>
      <c r="Z207">
        <v>11600</v>
      </c>
      <c r="AB207">
        <v>616452.89</v>
      </c>
      <c r="AC207">
        <v>243208.54</v>
      </c>
      <c r="AG207">
        <v>350433</v>
      </c>
    </row>
    <row r="208" spans="1:33" x14ac:dyDescent="0.25">
      <c r="A208" t="s">
        <v>2765</v>
      </c>
      <c r="B208">
        <v>567123.07999999996</v>
      </c>
      <c r="C208">
        <v>30500</v>
      </c>
      <c r="D208">
        <v>89952.35</v>
      </c>
      <c r="F208">
        <v>753301.81</v>
      </c>
      <c r="G208">
        <v>339217.5</v>
      </c>
      <c r="J208">
        <v>22170</v>
      </c>
      <c r="K208">
        <v>0</v>
      </c>
      <c r="M208">
        <v>431</v>
      </c>
      <c r="Q208">
        <v>-960217.59</v>
      </c>
      <c r="R208">
        <v>2085517.75</v>
      </c>
      <c r="S208">
        <v>1468861.77</v>
      </c>
      <c r="U208">
        <v>420.05</v>
      </c>
      <c r="W208">
        <v>523914.5</v>
      </c>
      <c r="X208">
        <v>761637</v>
      </c>
      <c r="Y208">
        <v>947233.5</v>
      </c>
      <c r="AB208">
        <v>701924.26</v>
      </c>
      <c r="AC208">
        <v>91687.360000000001</v>
      </c>
      <c r="AG208">
        <v>90259</v>
      </c>
    </row>
    <row r="209" spans="1:33" x14ac:dyDescent="0.25">
      <c r="A209" t="s">
        <v>2766</v>
      </c>
      <c r="B209">
        <v>1816423.31</v>
      </c>
      <c r="C209">
        <v>131163</v>
      </c>
      <c r="D209">
        <v>152893.97</v>
      </c>
      <c r="F209">
        <v>683115.15</v>
      </c>
      <c r="G209">
        <v>1070783.6299999999</v>
      </c>
      <c r="J209">
        <v>0</v>
      </c>
      <c r="M209">
        <v>0</v>
      </c>
      <c r="Q209">
        <v>-469426.4</v>
      </c>
      <c r="R209">
        <v>2982894.62</v>
      </c>
      <c r="S209">
        <v>2343800.12</v>
      </c>
      <c r="T209">
        <v>45400</v>
      </c>
      <c r="U209">
        <v>1764.1</v>
      </c>
      <c r="W209">
        <v>2885966.5</v>
      </c>
      <c r="X209">
        <v>1080037</v>
      </c>
      <c r="Y209">
        <v>3289877.5</v>
      </c>
      <c r="AA209">
        <v>18425</v>
      </c>
      <c r="AB209">
        <v>728727.38</v>
      </c>
      <c r="AC209">
        <v>295124.27</v>
      </c>
      <c r="AD209">
        <v>60000</v>
      </c>
      <c r="AG209">
        <v>217159</v>
      </c>
    </row>
    <row r="210" spans="1:33" x14ac:dyDescent="0.25">
      <c r="A210" t="s">
        <v>2790</v>
      </c>
      <c r="B210">
        <v>573423.9</v>
      </c>
      <c r="C210">
        <v>78016</v>
      </c>
      <c r="D210">
        <v>45674.15</v>
      </c>
      <c r="F210">
        <v>1936528.98</v>
      </c>
      <c r="G210">
        <v>604614.67000000004</v>
      </c>
      <c r="M210">
        <v>-7381</v>
      </c>
      <c r="Q210">
        <v>547860.67000000004</v>
      </c>
      <c r="R210">
        <v>2454994.11</v>
      </c>
      <c r="S210">
        <v>1710907.7</v>
      </c>
      <c r="U210">
        <v>372.38</v>
      </c>
      <c r="W210">
        <v>933955.2</v>
      </c>
      <c r="X210">
        <v>165200</v>
      </c>
      <c r="Y210">
        <v>1188192.2</v>
      </c>
      <c r="Z210">
        <v>11788</v>
      </c>
      <c r="AB210">
        <v>666431.62</v>
      </c>
      <c r="AC210">
        <v>315991.56</v>
      </c>
      <c r="AG210">
        <v>53859.34</v>
      </c>
    </row>
    <row r="211" spans="1:33" x14ac:dyDescent="0.25">
      <c r="A211" t="s">
        <v>2767</v>
      </c>
      <c r="B211">
        <v>1237473.8799999999</v>
      </c>
      <c r="C211">
        <v>402588.84</v>
      </c>
      <c r="D211">
        <v>142239.28</v>
      </c>
      <c r="F211">
        <v>1137878.78</v>
      </c>
      <c r="G211">
        <v>472557.15</v>
      </c>
      <c r="J211">
        <v>51100</v>
      </c>
      <c r="M211">
        <v>2374</v>
      </c>
      <c r="Q211">
        <v>208805.78</v>
      </c>
      <c r="R211">
        <v>3281871.5</v>
      </c>
      <c r="S211">
        <v>1473208.59</v>
      </c>
      <c r="T211">
        <v>58690</v>
      </c>
      <c r="U211">
        <v>1490.99</v>
      </c>
      <c r="W211">
        <v>701110</v>
      </c>
      <c r="X211">
        <v>61200</v>
      </c>
      <c r="Y211">
        <v>1039990</v>
      </c>
      <c r="Z211">
        <v>10450</v>
      </c>
      <c r="AB211">
        <v>847462.87</v>
      </c>
      <c r="AC211">
        <v>197352.76</v>
      </c>
      <c r="AE211">
        <v>6730.68</v>
      </c>
    </row>
    <row r="212" spans="1:33" x14ac:dyDescent="0.25">
      <c r="A212" t="s">
        <v>2768</v>
      </c>
      <c r="B212">
        <v>617789.53</v>
      </c>
      <c r="C212">
        <v>32837.160000000003</v>
      </c>
      <c r="D212">
        <v>405142.41</v>
      </c>
      <c r="F212">
        <v>667930.75</v>
      </c>
      <c r="G212">
        <v>501912.98</v>
      </c>
      <c r="M212">
        <v>0</v>
      </c>
      <c r="P212">
        <v>26928</v>
      </c>
      <c r="Q212">
        <v>-48387.360000000001</v>
      </c>
      <c r="R212">
        <v>1463394.66</v>
      </c>
      <c r="S212">
        <v>1226727.6299999999</v>
      </c>
      <c r="T212">
        <v>28320</v>
      </c>
      <c r="U212">
        <v>680.14</v>
      </c>
      <c r="W212">
        <v>1227230</v>
      </c>
      <c r="X212">
        <v>790710.84</v>
      </c>
      <c r="Y212">
        <v>1634675</v>
      </c>
      <c r="Z212">
        <v>1840</v>
      </c>
      <c r="AB212">
        <v>371099.64</v>
      </c>
      <c r="AC212">
        <v>119710.6</v>
      </c>
      <c r="AE212">
        <v>1775.84</v>
      </c>
    </row>
    <row r="213" spans="1:33" x14ac:dyDescent="0.25">
      <c r="A213" t="s">
        <v>2769</v>
      </c>
      <c r="B213">
        <v>849158.3</v>
      </c>
      <c r="C213">
        <v>198642.58</v>
      </c>
      <c r="D213">
        <v>103701.09</v>
      </c>
      <c r="F213">
        <v>1583089.1</v>
      </c>
      <c r="G213">
        <v>188998.58</v>
      </c>
      <c r="J213">
        <v>-2275</v>
      </c>
      <c r="M213">
        <v>-2405.63</v>
      </c>
      <c r="R213">
        <v>2681365.84</v>
      </c>
      <c r="S213">
        <v>1382408.41</v>
      </c>
      <c r="T213">
        <v>121600</v>
      </c>
      <c r="U213">
        <v>887.65</v>
      </c>
      <c r="W213">
        <v>1199680</v>
      </c>
      <c r="Y213">
        <v>1605417</v>
      </c>
      <c r="AA213">
        <v>2100</v>
      </c>
      <c r="AB213">
        <v>280640.73</v>
      </c>
      <c r="AC213">
        <v>147734.70000000001</v>
      </c>
      <c r="AE213">
        <v>11307.92</v>
      </c>
      <c r="AG213">
        <v>21000</v>
      </c>
    </row>
    <row r="214" spans="1:33" x14ac:dyDescent="0.25">
      <c r="A214" t="s">
        <v>2770</v>
      </c>
      <c r="B214">
        <v>1236920.3</v>
      </c>
      <c r="C214">
        <v>67753.990000000005</v>
      </c>
      <c r="D214">
        <v>190694.38</v>
      </c>
      <c r="F214">
        <v>460268.53</v>
      </c>
      <c r="G214">
        <v>993564.74</v>
      </c>
      <c r="J214">
        <v>9138</v>
      </c>
      <c r="M214">
        <v>1107.8</v>
      </c>
      <c r="Q214">
        <v>-2556891</v>
      </c>
      <c r="R214">
        <v>5060758.04</v>
      </c>
      <c r="S214">
        <v>2610561.7599999998</v>
      </c>
      <c r="T214">
        <v>46700</v>
      </c>
      <c r="U214">
        <v>1239.02</v>
      </c>
      <c r="W214">
        <v>1706250</v>
      </c>
      <c r="Y214">
        <v>2358846</v>
      </c>
      <c r="Z214">
        <v>42000</v>
      </c>
      <c r="AA214">
        <v>7610</v>
      </c>
      <c r="AB214">
        <v>749020.21</v>
      </c>
      <c r="AC214">
        <v>180315.8</v>
      </c>
      <c r="AE214">
        <v>5027.51</v>
      </c>
      <c r="AG214">
        <v>4900</v>
      </c>
    </row>
    <row r="215" spans="1:33" x14ac:dyDescent="0.25">
      <c r="A215" t="s">
        <v>2791</v>
      </c>
      <c r="B215">
        <v>712367.56</v>
      </c>
      <c r="C215">
        <v>19459.580000000002</v>
      </c>
      <c r="D215">
        <v>87273.51</v>
      </c>
      <c r="F215">
        <v>138516.01</v>
      </c>
      <c r="G215">
        <v>417664</v>
      </c>
      <c r="J215">
        <v>4260</v>
      </c>
      <c r="M215">
        <v>324.45999999999998</v>
      </c>
      <c r="Q215">
        <v>-662450.73</v>
      </c>
      <c r="R215">
        <v>1741122.88</v>
      </c>
      <c r="S215">
        <v>1022517.06</v>
      </c>
      <c r="T215">
        <v>13525</v>
      </c>
      <c r="U215">
        <v>723.34</v>
      </c>
      <c r="W215">
        <v>434400</v>
      </c>
      <c r="X215">
        <v>131190</v>
      </c>
      <c r="Y215">
        <v>583417.81999999995</v>
      </c>
      <c r="Z215">
        <v>12380</v>
      </c>
      <c r="AB215">
        <v>323392.75</v>
      </c>
      <c r="AC215">
        <v>124189.14</v>
      </c>
      <c r="AE215">
        <v>479.92</v>
      </c>
      <c r="AG215">
        <v>500</v>
      </c>
    </row>
    <row r="216" spans="1:33" x14ac:dyDescent="0.25">
      <c r="A216" t="s">
        <v>2635</v>
      </c>
      <c r="B216">
        <v>528951.47</v>
      </c>
      <c r="C216">
        <v>37382</v>
      </c>
      <c r="D216">
        <v>95303.49</v>
      </c>
      <c r="F216">
        <v>596451.30000000005</v>
      </c>
      <c r="G216">
        <v>603661.81999999995</v>
      </c>
      <c r="J216">
        <v>0</v>
      </c>
      <c r="M216">
        <v>4177.3900000000003</v>
      </c>
      <c r="O216">
        <v>1752</v>
      </c>
      <c r="Q216">
        <v>-1648201.72</v>
      </c>
      <c r="R216">
        <v>3760347.17</v>
      </c>
      <c r="S216">
        <v>1695664.28</v>
      </c>
      <c r="T216">
        <v>337160</v>
      </c>
      <c r="U216">
        <v>972.44</v>
      </c>
      <c r="W216">
        <v>1102844.95</v>
      </c>
      <c r="X216">
        <v>215379.99</v>
      </c>
      <c r="Y216">
        <v>1419407.95</v>
      </c>
      <c r="AB216">
        <v>1292068.82</v>
      </c>
      <c r="AC216">
        <v>348317.9</v>
      </c>
      <c r="AG216">
        <v>66163.75</v>
      </c>
    </row>
    <row r="217" spans="1:33" x14ac:dyDescent="0.25">
      <c r="A217" t="s">
        <v>2638</v>
      </c>
      <c r="B217">
        <v>755737.94</v>
      </c>
      <c r="C217">
        <v>33308.75</v>
      </c>
      <c r="D217">
        <v>80301.600000000006</v>
      </c>
      <c r="F217">
        <v>-95437.37</v>
      </c>
      <c r="G217">
        <v>258427.56</v>
      </c>
      <c r="J217">
        <v>2500</v>
      </c>
      <c r="M217">
        <v>3259.98</v>
      </c>
      <c r="Q217">
        <v>-1408380.61</v>
      </c>
      <c r="R217">
        <v>2267172.48</v>
      </c>
      <c r="S217">
        <v>1144511.18</v>
      </c>
      <c r="T217">
        <v>111330</v>
      </c>
      <c r="U217">
        <v>895.23</v>
      </c>
      <c r="W217">
        <v>772873.95</v>
      </c>
      <c r="X217">
        <v>30915</v>
      </c>
      <c r="Y217">
        <v>1020866.95</v>
      </c>
      <c r="AB217">
        <v>482629.07</v>
      </c>
      <c r="AC217">
        <v>85304.26</v>
      </c>
      <c r="AF217">
        <v>107520.41</v>
      </c>
      <c r="AG217">
        <v>477.4</v>
      </c>
    </row>
    <row r="218" spans="1:33" x14ac:dyDescent="0.25">
      <c r="A218" t="s">
        <v>2639</v>
      </c>
      <c r="B218">
        <v>242497.41</v>
      </c>
      <c r="C218">
        <v>26503.25</v>
      </c>
      <c r="D218">
        <v>79750.64</v>
      </c>
      <c r="F218">
        <v>220002.08</v>
      </c>
      <c r="G218">
        <v>347549.92</v>
      </c>
      <c r="J218">
        <v>38452</v>
      </c>
      <c r="M218">
        <v>50458.27</v>
      </c>
      <c r="O218">
        <v>1815</v>
      </c>
      <c r="Q218">
        <v>-1052181.5900000001</v>
      </c>
      <c r="R218">
        <v>1878069.39</v>
      </c>
      <c r="S218">
        <v>1205670.3899999999</v>
      </c>
      <c r="T218">
        <v>124750</v>
      </c>
      <c r="U218">
        <v>569.65</v>
      </c>
      <c r="W218">
        <v>1321710</v>
      </c>
      <c r="X218">
        <v>31940</v>
      </c>
      <c r="Y218">
        <v>1532977.8</v>
      </c>
      <c r="AB218">
        <v>751866.01</v>
      </c>
      <c r="AC218">
        <v>39480</v>
      </c>
      <c r="AG218">
        <v>110061</v>
      </c>
    </row>
    <row r="219" spans="1:33" x14ac:dyDescent="0.25">
      <c r="A219" t="s">
        <v>2643</v>
      </c>
      <c r="B219">
        <v>587284.87</v>
      </c>
      <c r="C219">
        <v>74870.28</v>
      </c>
      <c r="D219">
        <v>173269.7</v>
      </c>
      <c r="F219">
        <v>11</v>
      </c>
      <c r="G219">
        <v>608398.05000000005</v>
      </c>
      <c r="J219">
        <v>0</v>
      </c>
      <c r="M219">
        <v>2895.11</v>
      </c>
      <c r="O219">
        <v>0</v>
      </c>
      <c r="Q219">
        <v>-2316604.64</v>
      </c>
      <c r="R219">
        <v>4524693.96</v>
      </c>
      <c r="S219">
        <v>2393010.34</v>
      </c>
      <c r="T219">
        <v>443289</v>
      </c>
      <c r="U219">
        <v>1141.3900000000001</v>
      </c>
      <c r="W219">
        <v>2373575.6</v>
      </c>
      <c r="X219">
        <v>834286.85</v>
      </c>
      <c r="Y219">
        <v>3519908.6</v>
      </c>
      <c r="Z219">
        <v>29655</v>
      </c>
      <c r="AB219">
        <v>2110687.16</v>
      </c>
      <c r="AC219">
        <v>302107.14</v>
      </c>
      <c r="AG219">
        <v>485895.81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R219"/>
  <sheetViews>
    <sheetView topLeftCell="AB1" zoomScale="98" zoomScaleNormal="98" workbookViewId="0">
      <pane ySplit="3" topLeftCell="A202" activePane="bottomLeft" state="frozen"/>
      <selection pane="bottomLeft" activeCell="AQ10" sqref="AQ10:AQ219"/>
    </sheetView>
  </sheetViews>
  <sheetFormatPr defaultColWidth="9" defaultRowHeight="13.8" x14ac:dyDescent="0.25"/>
  <cols>
    <col min="1" max="1" width="6.69921875" style="232" bestFit="1" customWidth="1"/>
    <col min="2" max="2" width="14.59765625" style="232" customWidth="1"/>
    <col min="3" max="3" width="7.5" style="232" bestFit="1" customWidth="1"/>
    <col min="4" max="4" width="30.19921875" style="232" customWidth="1"/>
    <col min="5" max="5" width="60.296875" bestFit="1" customWidth="1"/>
    <col min="6" max="9" width="8.796875" style="297"/>
    <col min="10" max="14" width="8.796875"/>
    <col min="15" max="18" width="8.796875" style="297"/>
    <col min="19" max="22" width="8.796875"/>
    <col min="23" max="28" width="8.796875" style="297"/>
    <col min="29" max="38" width="8.796875"/>
    <col min="39" max="39" width="16.3984375" style="242" customWidth="1"/>
    <col min="40" max="40" width="15.8984375" style="264" bestFit="1" customWidth="1"/>
    <col min="41" max="41" width="17.3984375" style="258" bestFit="1" customWidth="1"/>
    <col min="42" max="42" width="17.59765625" style="260" bestFit="1" customWidth="1"/>
    <col min="43" max="43" width="19.09765625" style="261" bestFit="1" customWidth="1"/>
    <col min="44" max="44" width="14.59765625" style="265" bestFit="1" customWidth="1"/>
    <col min="45" max="16384" width="9" style="267"/>
  </cols>
  <sheetData>
    <row r="1" spans="1:44" x14ac:dyDescent="0.25"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3181</v>
      </c>
      <c r="N1" t="s">
        <v>2448</v>
      </c>
      <c r="O1" s="297" t="s">
        <v>2449</v>
      </c>
      <c r="P1" s="297" t="s">
        <v>2450</v>
      </c>
      <c r="Q1" s="297" t="s">
        <v>2451</v>
      </c>
      <c r="R1" s="297" t="s">
        <v>2582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2802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2583</v>
      </c>
      <c r="AI1" t="s">
        <v>2584</v>
      </c>
      <c r="AJ1" t="s">
        <v>2585</v>
      </c>
      <c r="AK1" t="s">
        <v>2467</v>
      </c>
      <c r="AL1" t="s">
        <v>2586</v>
      </c>
      <c r="AM1" s="242" t="s">
        <v>6</v>
      </c>
      <c r="AN1" s="243" t="s">
        <v>7</v>
      </c>
      <c r="AO1" s="258" t="s">
        <v>8</v>
      </c>
      <c r="AP1" s="259" t="s">
        <v>9</v>
      </c>
      <c r="AQ1" s="245" t="s">
        <v>10</v>
      </c>
      <c r="AR1" s="247" t="s">
        <v>11</v>
      </c>
    </row>
    <row r="2" spans="1:44" x14ac:dyDescent="0.25"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3182</v>
      </c>
      <c r="N2" t="s">
        <v>2476</v>
      </c>
      <c r="O2" s="297" t="s">
        <v>2477</v>
      </c>
      <c r="P2" s="297" t="s">
        <v>2478</v>
      </c>
      <c r="Q2" s="297" t="s">
        <v>2479</v>
      </c>
      <c r="R2" s="297" t="s">
        <v>2587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2803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2588</v>
      </c>
      <c r="AI2" t="s">
        <v>2589</v>
      </c>
      <c r="AJ2" t="s">
        <v>2590</v>
      </c>
      <c r="AK2" t="s">
        <v>2495</v>
      </c>
      <c r="AL2" t="s">
        <v>2591</v>
      </c>
      <c r="AN2" s="243"/>
      <c r="AR2" s="244"/>
    </row>
    <row r="3" spans="1:44" x14ac:dyDescent="0.25">
      <c r="B3" s="232" t="s">
        <v>43</v>
      </c>
      <c r="E3" t="s">
        <v>2496</v>
      </c>
      <c r="F3" s="297">
        <v>168501924.75999999</v>
      </c>
      <c r="G3" s="297">
        <v>28292592.760000002</v>
      </c>
      <c r="H3" s="297">
        <v>42435601.299999997</v>
      </c>
      <c r="I3" s="297">
        <v>0</v>
      </c>
      <c r="J3">
        <v>139751862.87</v>
      </c>
      <c r="K3">
        <v>91525070.299999997</v>
      </c>
      <c r="L3">
        <v>0</v>
      </c>
      <c r="M3">
        <v>0</v>
      </c>
      <c r="N3">
        <v>2006261.17</v>
      </c>
      <c r="O3" s="297">
        <v>63166.73</v>
      </c>
      <c r="P3" s="297">
        <v>2977932.2</v>
      </c>
      <c r="Q3" s="297">
        <v>3065719.08</v>
      </c>
      <c r="R3" s="297">
        <v>0</v>
      </c>
      <c r="S3">
        <v>8536916.8100000005</v>
      </c>
      <c r="T3">
        <v>-15044418.359999999</v>
      </c>
      <c r="U3">
        <v>-66562870.990000002</v>
      </c>
      <c r="V3">
        <v>504022754.88999999</v>
      </c>
      <c r="W3" s="297">
        <v>345641480.32999998</v>
      </c>
      <c r="X3" s="297">
        <v>29346459.41</v>
      </c>
      <c r="Y3" s="297">
        <v>211946.32</v>
      </c>
      <c r="Z3" s="297">
        <v>2272086.0699999998</v>
      </c>
      <c r="AA3" s="297">
        <v>317423530.86000001</v>
      </c>
      <c r="AB3" s="297">
        <v>48988060.899999999</v>
      </c>
      <c r="AC3">
        <v>412856651.18000001</v>
      </c>
      <c r="AD3">
        <v>1273688.58</v>
      </c>
      <c r="AE3">
        <v>314685</v>
      </c>
      <c r="AF3">
        <v>160008905.88</v>
      </c>
      <c r="AG3">
        <v>44586352.149999999</v>
      </c>
      <c r="AH3">
        <v>2766120</v>
      </c>
      <c r="AI3">
        <v>487110.38</v>
      </c>
      <c r="AJ3">
        <v>238047.95</v>
      </c>
      <c r="AK3">
        <v>22321570.039999999</v>
      </c>
      <c r="AL3">
        <v>124954</v>
      </c>
      <c r="AM3" s="242">
        <f t="shared" ref="AM3:AR3" si="0">SUM(AM4:AM85)</f>
        <v>90283595.959999993</v>
      </c>
      <c r="AN3" s="243">
        <f t="shared" si="0"/>
        <v>1626807.38</v>
      </c>
      <c r="AO3" s="258">
        <f t="shared" si="0"/>
        <v>88656788.579999998</v>
      </c>
      <c r="AP3" s="260" t="e">
        <f t="shared" si="0"/>
        <v>#REF!</v>
      </c>
      <c r="AQ3" s="261" t="e">
        <f t="shared" si="0"/>
        <v>#REF!</v>
      </c>
      <c r="AR3" s="244" t="e">
        <f t="shared" si="0"/>
        <v>#REF!</v>
      </c>
    </row>
    <row r="4" spans="1:44" x14ac:dyDescent="0.25">
      <c r="D4" s="232" t="s">
        <v>12</v>
      </c>
      <c r="AM4" s="242">
        <f t="shared" ref="AM4:AM9" si="1">SUM(S4:U4)</f>
        <v>0</v>
      </c>
      <c r="AN4" s="249">
        <f t="shared" ref="AN4:AN9" si="2">SUM(X4:AL4)</f>
        <v>0</v>
      </c>
      <c r="AO4" s="262">
        <f>AM4-AN4</f>
        <v>0</v>
      </c>
      <c r="AP4" s="263" t="e">
        <f>SUM(#REF!)</f>
        <v>#REF!</v>
      </c>
      <c r="AQ4" s="250" t="e">
        <f>SUM(#REF!)</f>
        <v>#REF!</v>
      </c>
      <c r="AR4" s="244" t="e">
        <f>AP4-AQ4</f>
        <v>#REF!</v>
      </c>
    </row>
    <row r="5" spans="1:44" x14ac:dyDescent="0.25">
      <c r="D5" s="232" t="s">
        <v>1402</v>
      </c>
      <c r="AM5" s="242">
        <f t="shared" si="1"/>
        <v>0</v>
      </c>
      <c r="AN5" s="249">
        <f t="shared" si="2"/>
        <v>0</v>
      </c>
      <c r="AO5" s="262">
        <f t="shared" ref="AO5:AO9" si="3">AM5-AN5</f>
        <v>0</v>
      </c>
      <c r="AP5" s="263" t="e">
        <f>SUM(#REF!)</f>
        <v>#REF!</v>
      </c>
      <c r="AQ5" s="250" t="e">
        <f>SUM(#REF!)</f>
        <v>#REF!</v>
      </c>
      <c r="AR5" s="244" t="e">
        <f t="shared" ref="AR5:AR67" si="4">AP5-AQ5</f>
        <v>#REF!</v>
      </c>
    </row>
    <row r="6" spans="1:44" x14ac:dyDescent="0.25">
      <c r="D6" s="232" t="s">
        <v>13</v>
      </c>
      <c r="AM6" s="242">
        <f t="shared" si="1"/>
        <v>0</v>
      </c>
      <c r="AN6" s="249">
        <f t="shared" si="2"/>
        <v>0</v>
      </c>
      <c r="AO6" s="262">
        <f t="shared" si="3"/>
        <v>0</v>
      </c>
      <c r="AP6" s="263" t="e">
        <f>SUM(#REF!)</f>
        <v>#REF!</v>
      </c>
      <c r="AQ6" s="250" t="e">
        <f>SUM(#REF!)</f>
        <v>#REF!</v>
      </c>
      <c r="AR6" s="244" t="e">
        <f t="shared" si="4"/>
        <v>#REF!</v>
      </c>
    </row>
    <row r="7" spans="1:44" x14ac:dyDescent="0.25">
      <c r="D7" s="232" t="s">
        <v>14</v>
      </c>
      <c r="AM7" s="242">
        <f t="shared" si="1"/>
        <v>0</v>
      </c>
      <c r="AN7" s="249">
        <f t="shared" si="2"/>
        <v>0</v>
      </c>
      <c r="AO7" s="262">
        <f t="shared" si="3"/>
        <v>0</v>
      </c>
      <c r="AP7" s="263" t="e">
        <f>SUM(#REF!)</f>
        <v>#REF!</v>
      </c>
      <c r="AQ7" s="250" t="e">
        <f>SUM(#REF!)</f>
        <v>#REF!</v>
      </c>
      <c r="AR7" s="244" t="e">
        <f t="shared" si="4"/>
        <v>#REF!</v>
      </c>
    </row>
    <row r="8" spans="1:44" x14ac:dyDescent="0.25">
      <c r="D8" s="232" t="s">
        <v>15</v>
      </c>
      <c r="AM8" s="242">
        <f t="shared" si="1"/>
        <v>0</v>
      </c>
      <c r="AN8" s="249">
        <f t="shared" si="2"/>
        <v>0</v>
      </c>
      <c r="AO8" s="262">
        <f t="shared" si="3"/>
        <v>0</v>
      </c>
      <c r="AP8" s="263" t="e">
        <f>SUM(#REF!)</f>
        <v>#REF!</v>
      </c>
      <c r="AQ8" s="250" t="e">
        <f>SUM(#REF!)</f>
        <v>#REF!</v>
      </c>
      <c r="AR8" s="244" t="e">
        <f t="shared" si="4"/>
        <v>#REF!</v>
      </c>
    </row>
    <row r="9" spans="1:44" ht="14.4" thickBot="1" x14ac:dyDescent="0.3">
      <c r="D9" s="232" t="s">
        <v>16</v>
      </c>
      <c r="AM9" s="242">
        <f t="shared" si="1"/>
        <v>0</v>
      </c>
      <c r="AN9" s="249">
        <f t="shared" si="2"/>
        <v>0</v>
      </c>
      <c r="AO9" s="262">
        <f t="shared" si="3"/>
        <v>0</v>
      </c>
      <c r="AP9" s="263" t="e">
        <f>SUM(#REF!)</f>
        <v>#REF!</v>
      </c>
      <c r="AQ9" s="250" t="e">
        <f>SUM(#REF!)</f>
        <v>#REF!</v>
      </c>
      <c r="AR9" s="244" t="e">
        <f t="shared" si="4"/>
        <v>#REF!</v>
      </c>
    </row>
    <row r="10" spans="1:44" ht="14.4" thickBot="1" x14ac:dyDescent="0.3">
      <c r="A10" s="232" t="s">
        <v>288</v>
      </c>
      <c r="B10" s="232" t="s">
        <v>29</v>
      </c>
      <c r="C10" s="269">
        <v>6923</v>
      </c>
      <c r="D10" s="270" t="s">
        <v>1403</v>
      </c>
      <c r="E10" t="s">
        <v>2592</v>
      </c>
      <c r="F10" s="297">
        <v>1076589.6100000001</v>
      </c>
      <c r="G10" s="297">
        <v>27113.25</v>
      </c>
      <c r="H10" s="297">
        <v>885256.48</v>
      </c>
      <c r="J10">
        <v>88782</v>
      </c>
      <c r="K10">
        <v>992051.43</v>
      </c>
      <c r="N10">
        <v>55025</v>
      </c>
      <c r="O10" s="297">
        <v>541</v>
      </c>
      <c r="U10">
        <v>448185.69</v>
      </c>
      <c r="V10">
        <v>1691218.36</v>
      </c>
      <c r="W10" s="297">
        <v>1663297.06</v>
      </c>
      <c r="Y10" s="297">
        <v>1289.33</v>
      </c>
      <c r="AA10" s="297">
        <v>2766007.5</v>
      </c>
      <c r="AB10" s="297">
        <v>541102</v>
      </c>
      <c r="AC10">
        <v>3398792.5</v>
      </c>
      <c r="AD10">
        <v>52650</v>
      </c>
      <c r="AF10">
        <v>709474.26</v>
      </c>
      <c r="AG10">
        <v>307513.05</v>
      </c>
      <c r="AK10">
        <v>29918</v>
      </c>
      <c r="AM10" s="242">
        <f>SUM(F10:I10)</f>
        <v>1988959.34</v>
      </c>
      <c r="AN10" s="249">
        <f>SUM(O10:R10)</f>
        <v>541</v>
      </c>
      <c r="AO10" s="262">
        <f>AM10-AN10</f>
        <v>1988418.34</v>
      </c>
      <c r="AP10" s="263">
        <f>SUM(W10:AB10)</f>
        <v>4971695.8900000006</v>
      </c>
      <c r="AQ10" s="263">
        <f>SUM(AC10:AL10)</f>
        <v>4498347.8099999996</v>
      </c>
      <c r="AR10" s="244">
        <f t="shared" si="4"/>
        <v>473348.08000000101</v>
      </c>
    </row>
    <row r="11" spans="1:44" ht="14.4" thickBot="1" x14ac:dyDescent="0.3">
      <c r="A11" s="232" t="s">
        <v>288</v>
      </c>
      <c r="B11" s="232" t="s">
        <v>29</v>
      </c>
      <c r="C11" s="269">
        <v>7817</v>
      </c>
      <c r="D11" s="270" t="s">
        <v>797</v>
      </c>
      <c r="E11" t="s">
        <v>2593</v>
      </c>
      <c r="F11" s="297">
        <v>578481.93999999994</v>
      </c>
      <c r="G11" s="297">
        <v>7413.25</v>
      </c>
      <c r="H11" s="297">
        <v>599564.24</v>
      </c>
      <c r="J11">
        <v>373336.26</v>
      </c>
      <c r="K11">
        <v>1231783.82</v>
      </c>
      <c r="Q11" s="297">
        <v>0</v>
      </c>
      <c r="U11">
        <v>879634.97</v>
      </c>
      <c r="V11">
        <v>1534772.11</v>
      </c>
      <c r="W11" s="297">
        <v>2027631.6</v>
      </c>
      <c r="X11" s="297">
        <v>196400</v>
      </c>
      <c r="Y11" s="297">
        <v>819.72</v>
      </c>
      <c r="AA11" s="297">
        <v>2996362.17</v>
      </c>
      <c r="AB11" s="297">
        <v>412900</v>
      </c>
      <c r="AC11">
        <v>3430829.17</v>
      </c>
      <c r="AD11">
        <v>28070</v>
      </c>
      <c r="AF11">
        <v>1175388.1200000001</v>
      </c>
      <c r="AG11">
        <v>91580.4</v>
      </c>
      <c r="AK11">
        <v>18970</v>
      </c>
      <c r="AM11" s="242">
        <f t="shared" ref="AM11:AM74" si="5">SUM(F11:I11)</f>
        <v>1185459.43</v>
      </c>
      <c r="AN11" s="249">
        <f t="shared" ref="AN11:AN74" si="6">SUM(O11:R11)</f>
        <v>0</v>
      </c>
      <c r="AO11" s="262">
        <f t="shared" ref="AO11:AO74" si="7">AM11-AN11</f>
        <v>1185459.43</v>
      </c>
      <c r="AP11" s="263">
        <f t="shared" ref="AP11:AP74" si="8">SUM(W11:AB11)</f>
        <v>5634113.4900000002</v>
      </c>
      <c r="AQ11" s="263">
        <f t="shared" ref="AQ11:AQ74" si="9">SUM(AC11:AL11)</f>
        <v>4744837.6900000004</v>
      </c>
      <c r="AR11" s="244">
        <f t="shared" si="4"/>
        <v>889275.79999999981</v>
      </c>
    </row>
    <row r="12" spans="1:44" ht="14.4" thickBot="1" x14ac:dyDescent="0.3">
      <c r="A12" s="232" t="s">
        <v>288</v>
      </c>
      <c r="B12" s="232" t="s">
        <v>29</v>
      </c>
      <c r="C12" s="269">
        <v>5402</v>
      </c>
      <c r="D12" s="270" t="s">
        <v>798</v>
      </c>
      <c r="E12" t="s">
        <v>2594</v>
      </c>
      <c r="F12" s="297">
        <v>1467355</v>
      </c>
      <c r="G12" s="297">
        <v>8800</v>
      </c>
      <c r="H12" s="297">
        <v>527646.06000000006</v>
      </c>
      <c r="J12">
        <v>60501.55</v>
      </c>
      <c r="K12">
        <v>2812631.71</v>
      </c>
      <c r="N12">
        <v>3049</v>
      </c>
      <c r="Q12" s="297">
        <v>0</v>
      </c>
      <c r="U12">
        <v>4132639.12</v>
      </c>
      <c r="V12">
        <v>1097038.29</v>
      </c>
      <c r="W12" s="297">
        <v>832290.65</v>
      </c>
      <c r="Y12" s="297">
        <v>1789.07</v>
      </c>
      <c r="AA12" s="297">
        <v>2234526.5</v>
      </c>
      <c r="AB12" s="297">
        <v>187272</v>
      </c>
      <c r="AC12">
        <v>2585078.5</v>
      </c>
      <c r="AD12">
        <v>10020</v>
      </c>
      <c r="AF12">
        <v>302779.58</v>
      </c>
      <c r="AG12">
        <v>734818.44</v>
      </c>
      <c r="AK12">
        <v>17272</v>
      </c>
      <c r="AM12" s="242">
        <f t="shared" si="5"/>
        <v>2003801.06</v>
      </c>
      <c r="AN12" s="249">
        <f t="shared" si="6"/>
        <v>0</v>
      </c>
      <c r="AO12" s="262">
        <f t="shared" si="7"/>
        <v>2003801.06</v>
      </c>
      <c r="AP12" s="263">
        <f t="shared" si="8"/>
        <v>3255878.2199999997</v>
      </c>
      <c r="AQ12" s="263">
        <f t="shared" si="9"/>
        <v>3649968.52</v>
      </c>
      <c r="AR12" s="244">
        <f t="shared" si="4"/>
        <v>-394090.30000000028</v>
      </c>
    </row>
    <row r="13" spans="1:44" ht="14.4" thickBot="1" x14ac:dyDescent="0.3">
      <c r="A13" s="232" t="s">
        <v>288</v>
      </c>
      <c r="B13" s="232" t="s">
        <v>29</v>
      </c>
      <c r="C13" s="269">
        <v>4534</v>
      </c>
      <c r="D13" s="270" t="s">
        <v>799</v>
      </c>
      <c r="E13" t="s">
        <v>2595</v>
      </c>
      <c r="F13" s="297">
        <v>510025.12</v>
      </c>
      <c r="G13" s="297">
        <v>2409.1799999999998</v>
      </c>
      <c r="H13" s="297">
        <v>187310.73</v>
      </c>
      <c r="J13">
        <v>1757795.58</v>
      </c>
      <c r="K13">
        <v>201477.78</v>
      </c>
      <c r="N13">
        <v>1300</v>
      </c>
      <c r="O13" s="297">
        <v>915</v>
      </c>
      <c r="Q13" s="297">
        <v>0</v>
      </c>
      <c r="U13">
        <v>748932.78</v>
      </c>
      <c r="V13">
        <v>1718005.94</v>
      </c>
      <c r="W13" s="297">
        <v>1094646.8700000001</v>
      </c>
      <c r="X13" s="297">
        <v>112200</v>
      </c>
      <c r="Y13" s="297">
        <v>456.98</v>
      </c>
      <c r="AA13" s="297">
        <v>2097250</v>
      </c>
      <c r="AB13" s="297">
        <v>170628</v>
      </c>
      <c r="AC13">
        <v>2524266</v>
      </c>
      <c r="AF13">
        <v>435621.91</v>
      </c>
      <c r="AG13">
        <v>231485.84</v>
      </c>
      <c r="AK13">
        <v>21337</v>
      </c>
      <c r="AM13" s="242">
        <f t="shared" si="5"/>
        <v>699745.03</v>
      </c>
      <c r="AN13" s="249">
        <f t="shared" si="6"/>
        <v>915</v>
      </c>
      <c r="AO13" s="262">
        <f t="shared" si="7"/>
        <v>698830.03</v>
      </c>
      <c r="AP13" s="263">
        <f t="shared" si="8"/>
        <v>3475181.85</v>
      </c>
      <c r="AQ13" s="263">
        <f t="shared" si="9"/>
        <v>3212710.75</v>
      </c>
      <c r="AR13" s="244">
        <f t="shared" si="4"/>
        <v>262471.10000000009</v>
      </c>
    </row>
    <row r="14" spans="1:44" ht="14.4" thickBot="1" x14ac:dyDescent="0.3">
      <c r="A14" s="232" t="s">
        <v>288</v>
      </c>
      <c r="B14" s="232" t="s">
        <v>29</v>
      </c>
      <c r="C14" s="269">
        <v>8215</v>
      </c>
      <c r="D14" s="270" t="s">
        <v>800</v>
      </c>
      <c r="E14" t="s">
        <v>2596</v>
      </c>
      <c r="F14" s="297">
        <v>563279.19999999995</v>
      </c>
      <c r="G14" s="297">
        <v>6812.01</v>
      </c>
      <c r="H14" s="297">
        <v>717217.38</v>
      </c>
      <c r="J14">
        <v>6</v>
      </c>
      <c r="K14">
        <v>183466.9</v>
      </c>
      <c r="P14" s="297">
        <v>62009.2</v>
      </c>
      <c r="Q14" s="297">
        <v>487</v>
      </c>
      <c r="U14">
        <v>-1003058.05</v>
      </c>
      <c r="V14">
        <v>3950541.16</v>
      </c>
      <c r="W14" s="297">
        <v>2535347.7799999998</v>
      </c>
      <c r="X14" s="297">
        <v>407920</v>
      </c>
      <c r="Y14" s="297">
        <v>996.55</v>
      </c>
      <c r="AA14" s="297">
        <v>2240995.5</v>
      </c>
      <c r="AB14" s="297">
        <v>284471</v>
      </c>
      <c r="AC14">
        <v>2569821.5</v>
      </c>
      <c r="AF14">
        <v>2034410.03</v>
      </c>
      <c r="AG14">
        <v>1615205.29</v>
      </c>
      <c r="AK14">
        <v>29327.91</v>
      </c>
      <c r="AM14" s="242">
        <f t="shared" si="5"/>
        <v>1287308.5899999999</v>
      </c>
      <c r="AN14" s="249">
        <f t="shared" si="6"/>
        <v>62496.2</v>
      </c>
      <c r="AO14" s="262">
        <f t="shared" si="7"/>
        <v>1224812.3899999999</v>
      </c>
      <c r="AP14" s="263">
        <f t="shared" si="8"/>
        <v>5469730.8300000001</v>
      </c>
      <c r="AQ14" s="263">
        <f t="shared" si="9"/>
        <v>6248764.7300000004</v>
      </c>
      <c r="AR14" s="244">
        <f t="shared" si="4"/>
        <v>-779033.90000000037</v>
      </c>
    </row>
    <row r="15" spans="1:44" ht="14.4" thickBot="1" x14ac:dyDescent="0.3">
      <c r="A15" s="232" t="s">
        <v>288</v>
      </c>
      <c r="B15" s="232" t="s">
        <v>29</v>
      </c>
      <c r="C15" s="269">
        <v>8736</v>
      </c>
      <c r="D15" s="270" t="s">
        <v>801</v>
      </c>
      <c r="E15" t="s">
        <v>2597</v>
      </c>
      <c r="F15" s="297">
        <v>1266281</v>
      </c>
      <c r="G15" s="297">
        <v>48643.75</v>
      </c>
      <c r="H15" s="297">
        <v>525094.98</v>
      </c>
      <c r="J15">
        <v>516996.57</v>
      </c>
      <c r="K15">
        <v>430439.8</v>
      </c>
      <c r="Q15" s="297">
        <v>430.08</v>
      </c>
      <c r="U15">
        <v>-523333.52</v>
      </c>
      <c r="V15">
        <v>2643840</v>
      </c>
      <c r="W15" s="297">
        <v>2705119.12</v>
      </c>
      <c r="X15" s="297">
        <v>127500</v>
      </c>
      <c r="Y15" s="297">
        <v>1133.8900000000001</v>
      </c>
      <c r="AA15" s="297">
        <v>2223739.13</v>
      </c>
      <c r="AB15" s="297">
        <v>568345</v>
      </c>
      <c r="AC15">
        <v>2877551.13</v>
      </c>
      <c r="AE15">
        <v>1600</v>
      </c>
      <c r="AF15">
        <v>1128361.75</v>
      </c>
      <c r="AG15">
        <v>328853.55</v>
      </c>
      <c r="AK15">
        <v>41475</v>
      </c>
      <c r="AM15" s="242">
        <f t="shared" si="5"/>
        <v>1840019.73</v>
      </c>
      <c r="AN15" s="249">
        <f t="shared" si="6"/>
        <v>430.08</v>
      </c>
      <c r="AO15" s="262">
        <f t="shared" si="7"/>
        <v>1839589.65</v>
      </c>
      <c r="AP15" s="263">
        <f t="shared" si="8"/>
        <v>5625837.1400000006</v>
      </c>
      <c r="AQ15" s="263">
        <f t="shared" si="9"/>
        <v>4377841.43</v>
      </c>
      <c r="AR15" s="244">
        <f t="shared" si="4"/>
        <v>1247995.7100000009</v>
      </c>
    </row>
    <row r="16" spans="1:44" ht="14.4" thickBot="1" x14ac:dyDescent="0.3">
      <c r="A16" s="232" t="s">
        <v>288</v>
      </c>
      <c r="B16" s="232" t="s">
        <v>29</v>
      </c>
      <c r="C16" s="269">
        <v>4649</v>
      </c>
      <c r="D16" s="270" t="s">
        <v>802</v>
      </c>
      <c r="E16" t="s">
        <v>2598</v>
      </c>
      <c r="F16" s="297">
        <v>465566.14</v>
      </c>
      <c r="G16" s="297">
        <v>5825</v>
      </c>
      <c r="H16" s="297">
        <v>331425.58</v>
      </c>
      <c r="J16">
        <v>493669.08</v>
      </c>
      <c r="K16">
        <v>215.98</v>
      </c>
      <c r="Q16" s="297">
        <v>0</v>
      </c>
      <c r="U16">
        <v>-1356354.53</v>
      </c>
      <c r="V16">
        <v>2287723.02</v>
      </c>
      <c r="W16" s="297">
        <v>1533655.72</v>
      </c>
      <c r="Y16" s="297">
        <v>652.38</v>
      </c>
      <c r="AA16" s="297">
        <v>1164577</v>
      </c>
      <c r="AB16" s="297">
        <v>324100</v>
      </c>
      <c r="AC16">
        <v>1666983</v>
      </c>
      <c r="AD16">
        <v>20530</v>
      </c>
      <c r="AF16">
        <v>551396</v>
      </c>
      <c r="AG16">
        <v>86466.7</v>
      </c>
      <c r="AK16">
        <v>28048</v>
      </c>
      <c r="AM16" s="242">
        <f t="shared" si="5"/>
        <v>802816.72</v>
      </c>
      <c r="AN16" s="249">
        <f t="shared" si="6"/>
        <v>0</v>
      </c>
      <c r="AO16" s="262">
        <f t="shared" si="7"/>
        <v>802816.72</v>
      </c>
      <c r="AP16" s="263">
        <f t="shared" si="8"/>
        <v>3022985.0999999996</v>
      </c>
      <c r="AQ16" s="263">
        <f t="shared" si="9"/>
        <v>2353423.7000000002</v>
      </c>
      <c r="AR16" s="244">
        <f t="shared" si="4"/>
        <v>669561.39999999944</v>
      </c>
    </row>
    <row r="17" spans="1:44" ht="14.4" thickBot="1" x14ac:dyDescent="0.3">
      <c r="A17" s="232" t="s">
        <v>288</v>
      </c>
      <c r="B17" s="232" t="s">
        <v>29</v>
      </c>
      <c r="C17" s="269">
        <v>8434</v>
      </c>
      <c r="D17" s="270" t="s">
        <v>803</v>
      </c>
      <c r="E17" t="s">
        <v>2599</v>
      </c>
      <c r="F17" s="297">
        <v>749881.53</v>
      </c>
      <c r="G17" s="297">
        <v>32334.25</v>
      </c>
      <c r="H17" s="297">
        <v>654235.81000000006</v>
      </c>
      <c r="J17">
        <v>657204</v>
      </c>
      <c r="K17">
        <v>1568664.37</v>
      </c>
      <c r="N17">
        <v>7000</v>
      </c>
      <c r="Q17" s="297">
        <v>412.35</v>
      </c>
      <c r="U17">
        <v>2068567.9</v>
      </c>
      <c r="V17">
        <v>312292.87</v>
      </c>
      <c r="W17" s="297">
        <v>3183927.09</v>
      </c>
      <c r="Y17" s="297">
        <v>1054.92</v>
      </c>
      <c r="AA17" s="297">
        <v>3423366.5</v>
      </c>
      <c r="AB17" s="297">
        <v>339760</v>
      </c>
      <c r="AC17">
        <v>3992502.63</v>
      </c>
      <c r="AE17">
        <v>7020</v>
      </c>
      <c r="AF17">
        <v>1022591.92</v>
      </c>
      <c r="AG17">
        <v>228326.2</v>
      </c>
      <c r="AK17">
        <v>26570</v>
      </c>
      <c r="AM17" s="242">
        <f t="shared" si="5"/>
        <v>1436451.59</v>
      </c>
      <c r="AN17" s="249">
        <f t="shared" si="6"/>
        <v>412.35</v>
      </c>
      <c r="AO17" s="262">
        <f t="shared" si="7"/>
        <v>1436039.24</v>
      </c>
      <c r="AP17" s="263">
        <f t="shared" si="8"/>
        <v>6948108.5099999998</v>
      </c>
      <c r="AQ17" s="263">
        <f t="shared" si="9"/>
        <v>5277010.75</v>
      </c>
      <c r="AR17" s="244">
        <f t="shared" si="4"/>
        <v>1671097.7599999998</v>
      </c>
    </row>
    <row r="18" spans="1:44" ht="14.4" thickBot="1" x14ac:dyDescent="0.3">
      <c r="A18" s="232" t="s">
        <v>288</v>
      </c>
      <c r="B18" s="232" t="s">
        <v>29</v>
      </c>
      <c r="C18" s="269">
        <v>9149</v>
      </c>
      <c r="D18" s="270" t="s">
        <v>804</v>
      </c>
      <c r="E18" t="s">
        <v>2600</v>
      </c>
      <c r="F18" s="297">
        <v>1063051.45</v>
      </c>
      <c r="G18" s="297">
        <v>52120</v>
      </c>
      <c r="H18" s="297">
        <v>63586.32</v>
      </c>
      <c r="J18">
        <v>1030893.9</v>
      </c>
      <c r="K18">
        <v>415980.98</v>
      </c>
      <c r="Q18" s="297">
        <v>1370.06</v>
      </c>
      <c r="U18">
        <v>2828666.22</v>
      </c>
      <c r="V18">
        <v>928313.81</v>
      </c>
      <c r="W18" s="297">
        <v>1597043.32</v>
      </c>
      <c r="X18" s="297">
        <v>10550</v>
      </c>
      <c r="Y18" s="297">
        <v>2514.3200000000002</v>
      </c>
      <c r="AA18" s="297">
        <v>2958680.6</v>
      </c>
      <c r="AB18" s="297">
        <v>337900</v>
      </c>
      <c r="AC18">
        <v>3725941.6</v>
      </c>
      <c r="AF18">
        <v>1103939.27</v>
      </c>
      <c r="AG18">
        <v>176181.4</v>
      </c>
      <c r="AK18">
        <v>31632</v>
      </c>
      <c r="AM18" s="242">
        <f t="shared" si="5"/>
        <v>1178757.77</v>
      </c>
      <c r="AN18" s="249">
        <f t="shared" si="6"/>
        <v>1370.06</v>
      </c>
      <c r="AO18" s="262">
        <f t="shared" si="7"/>
        <v>1177387.71</v>
      </c>
      <c r="AP18" s="263">
        <f t="shared" si="8"/>
        <v>4906688.24</v>
      </c>
      <c r="AQ18" s="263">
        <f t="shared" si="9"/>
        <v>5037694.2700000005</v>
      </c>
      <c r="AR18" s="244">
        <f t="shared" si="4"/>
        <v>-131006.03000000026</v>
      </c>
    </row>
    <row r="19" spans="1:44" ht="14.4" thickBot="1" x14ac:dyDescent="0.3">
      <c r="A19" s="232" t="s">
        <v>288</v>
      </c>
      <c r="B19" s="232" t="s">
        <v>29</v>
      </c>
      <c r="C19" s="269">
        <v>6199</v>
      </c>
      <c r="D19" s="270" t="s">
        <v>805</v>
      </c>
      <c r="E19" t="s">
        <v>2601</v>
      </c>
      <c r="F19" s="297">
        <v>1563786.71</v>
      </c>
      <c r="G19" s="297">
        <v>98990</v>
      </c>
      <c r="H19" s="297">
        <v>791598.26</v>
      </c>
      <c r="J19">
        <v>252983.62</v>
      </c>
      <c r="K19">
        <v>261882.36</v>
      </c>
      <c r="N19">
        <v>1250</v>
      </c>
      <c r="Q19" s="297">
        <v>0</v>
      </c>
      <c r="S19">
        <v>217250</v>
      </c>
      <c r="U19">
        <v>1346474.75</v>
      </c>
      <c r="V19">
        <v>955989.15</v>
      </c>
      <c r="W19" s="297">
        <v>1940853.77</v>
      </c>
      <c r="X19" s="297">
        <v>246985</v>
      </c>
      <c r="Y19" s="297">
        <v>1988.25</v>
      </c>
      <c r="AA19" s="297">
        <v>2854463.7</v>
      </c>
      <c r="AB19" s="297">
        <v>337700</v>
      </c>
      <c r="AC19">
        <v>3437707.7</v>
      </c>
      <c r="AE19">
        <v>3510</v>
      </c>
      <c r="AF19">
        <v>791861.42</v>
      </c>
      <c r="AG19">
        <v>277239</v>
      </c>
      <c r="AK19">
        <v>5000</v>
      </c>
      <c r="AM19" s="242">
        <f t="shared" si="5"/>
        <v>2454374.9699999997</v>
      </c>
      <c r="AN19" s="249">
        <f t="shared" si="6"/>
        <v>0</v>
      </c>
      <c r="AO19" s="262">
        <f t="shared" si="7"/>
        <v>2454374.9699999997</v>
      </c>
      <c r="AP19" s="263">
        <f t="shared" si="8"/>
        <v>5381990.7200000007</v>
      </c>
      <c r="AQ19" s="263">
        <f t="shared" si="9"/>
        <v>4515318.12</v>
      </c>
      <c r="AR19" s="244">
        <f t="shared" si="4"/>
        <v>866672.60000000056</v>
      </c>
    </row>
    <row r="20" spans="1:44" ht="14.4" thickBot="1" x14ac:dyDescent="0.3">
      <c r="A20" s="232" t="s">
        <v>288</v>
      </c>
      <c r="B20" s="232" t="s">
        <v>29</v>
      </c>
      <c r="C20" s="269">
        <v>5135</v>
      </c>
      <c r="D20" s="270" t="s">
        <v>806</v>
      </c>
      <c r="E20" t="s">
        <v>2602</v>
      </c>
      <c r="F20" s="297">
        <v>527327.35</v>
      </c>
      <c r="G20" s="297">
        <v>55209.5</v>
      </c>
      <c r="H20" s="297">
        <v>340717.25</v>
      </c>
      <c r="J20">
        <v>627648.18000000005</v>
      </c>
      <c r="K20">
        <v>176348.27</v>
      </c>
      <c r="N20">
        <v>6000</v>
      </c>
      <c r="Q20" s="297">
        <v>0</v>
      </c>
      <c r="U20">
        <v>-105708.65</v>
      </c>
      <c r="V20">
        <v>1540469.93</v>
      </c>
      <c r="W20" s="297">
        <v>1482669.52</v>
      </c>
      <c r="X20" s="297">
        <v>242150</v>
      </c>
      <c r="Y20" s="297">
        <v>571.19000000000005</v>
      </c>
      <c r="AA20" s="297">
        <v>2088205.3</v>
      </c>
      <c r="AB20" s="297">
        <v>200600</v>
      </c>
      <c r="AC20">
        <v>2480093.2999999998</v>
      </c>
      <c r="AF20">
        <v>637301.07999999996</v>
      </c>
      <c r="AG20">
        <v>153705.49</v>
      </c>
      <c r="AM20" s="242">
        <f t="shared" si="5"/>
        <v>923254.1</v>
      </c>
      <c r="AN20" s="249">
        <f t="shared" si="6"/>
        <v>0</v>
      </c>
      <c r="AO20" s="262">
        <f t="shared" si="7"/>
        <v>923254.1</v>
      </c>
      <c r="AP20" s="263">
        <f t="shared" si="8"/>
        <v>4014196.01</v>
      </c>
      <c r="AQ20" s="263">
        <f t="shared" si="9"/>
        <v>3271099.87</v>
      </c>
      <c r="AR20" s="244">
        <f t="shared" si="4"/>
        <v>743096.13999999966</v>
      </c>
    </row>
    <row r="21" spans="1:44" ht="14.4" thickBot="1" x14ac:dyDescent="0.3">
      <c r="A21" s="232" t="s">
        <v>288</v>
      </c>
      <c r="B21" s="232" t="s">
        <v>29</v>
      </c>
      <c r="C21" s="269">
        <v>10482</v>
      </c>
      <c r="D21" s="270" t="s">
        <v>807</v>
      </c>
      <c r="E21" t="s">
        <v>2603</v>
      </c>
      <c r="F21" s="297">
        <v>1228783.83</v>
      </c>
      <c r="G21" s="297">
        <v>4995.5</v>
      </c>
      <c r="H21" s="297">
        <v>459416.48</v>
      </c>
      <c r="J21">
        <v>1206080.6299999999</v>
      </c>
      <c r="K21">
        <v>390548.75</v>
      </c>
      <c r="Q21" s="297">
        <v>2243.98</v>
      </c>
      <c r="U21">
        <v>132231.01999999999</v>
      </c>
      <c r="V21">
        <v>2399548.4500000002</v>
      </c>
      <c r="W21" s="297">
        <v>3179681.88</v>
      </c>
      <c r="X21" s="297">
        <v>120000</v>
      </c>
      <c r="Y21" s="297">
        <v>2301.17</v>
      </c>
      <c r="AA21" s="297">
        <v>4524916.97</v>
      </c>
      <c r="AB21" s="297">
        <v>473780</v>
      </c>
      <c r="AC21">
        <v>5397432.9699999997</v>
      </c>
      <c r="AD21">
        <v>63180</v>
      </c>
      <c r="AF21">
        <v>1438080.28</v>
      </c>
      <c r="AG21">
        <v>88864.03</v>
      </c>
      <c r="AK21">
        <v>39258</v>
      </c>
      <c r="AM21" s="242">
        <f t="shared" si="5"/>
        <v>1693195.81</v>
      </c>
      <c r="AN21" s="249">
        <f t="shared" si="6"/>
        <v>2243.98</v>
      </c>
      <c r="AO21" s="262">
        <f t="shared" si="7"/>
        <v>1690951.83</v>
      </c>
      <c r="AP21" s="263">
        <f t="shared" si="8"/>
        <v>8300680.0199999996</v>
      </c>
      <c r="AQ21" s="263">
        <f t="shared" si="9"/>
        <v>7026815.2800000003</v>
      </c>
      <c r="AR21" s="244">
        <f t="shared" si="4"/>
        <v>1273864.7399999993</v>
      </c>
    </row>
    <row r="22" spans="1:44" ht="14.4" thickBot="1" x14ac:dyDescent="0.3">
      <c r="A22" s="232" t="s">
        <v>288</v>
      </c>
      <c r="B22" s="232" t="s">
        <v>29</v>
      </c>
      <c r="C22" s="269">
        <v>8929</v>
      </c>
      <c r="D22" s="270" t="s">
        <v>808</v>
      </c>
      <c r="E22" t="s">
        <v>2604</v>
      </c>
      <c r="F22" s="297">
        <v>1220926.21</v>
      </c>
      <c r="G22" s="297">
        <v>48100</v>
      </c>
      <c r="H22" s="297">
        <v>379430.62</v>
      </c>
      <c r="J22">
        <v>173865.84</v>
      </c>
      <c r="K22">
        <v>1018228.12</v>
      </c>
      <c r="N22">
        <v>52354</v>
      </c>
      <c r="Q22" s="297">
        <v>0</v>
      </c>
      <c r="U22">
        <v>-1350863.04</v>
      </c>
      <c r="V22">
        <v>3847094.62</v>
      </c>
      <c r="W22" s="297">
        <v>2508729.7599999998</v>
      </c>
      <c r="X22" s="297">
        <v>581180</v>
      </c>
      <c r="Y22" s="297">
        <v>1037.4100000000001</v>
      </c>
      <c r="AA22" s="297">
        <v>3861079</v>
      </c>
      <c r="AB22" s="297">
        <v>366365</v>
      </c>
      <c r="AC22">
        <v>4724033</v>
      </c>
      <c r="AF22">
        <v>1415111.58</v>
      </c>
      <c r="AG22">
        <v>318864.44</v>
      </c>
      <c r="AK22">
        <v>30680</v>
      </c>
      <c r="AM22" s="242">
        <f t="shared" si="5"/>
        <v>1648456.83</v>
      </c>
      <c r="AN22" s="249">
        <f t="shared" si="6"/>
        <v>0</v>
      </c>
      <c r="AO22" s="262">
        <f t="shared" si="7"/>
        <v>1648456.83</v>
      </c>
      <c r="AP22" s="263">
        <f t="shared" si="8"/>
        <v>7318391.1699999999</v>
      </c>
      <c r="AQ22" s="263">
        <f t="shared" si="9"/>
        <v>6488689.0200000005</v>
      </c>
      <c r="AR22" s="244">
        <f t="shared" si="4"/>
        <v>829702.14999999944</v>
      </c>
    </row>
    <row r="23" spans="1:44" ht="14.4" thickBot="1" x14ac:dyDescent="0.3">
      <c r="A23" s="232" t="s">
        <v>288</v>
      </c>
      <c r="B23" s="232" t="s">
        <v>29</v>
      </c>
      <c r="C23" s="269">
        <v>13938</v>
      </c>
      <c r="D23" s="270" t="s">
        <v>809</v>
      </c>
      <c r="E23" t="s">
        <v>2605</v>
      </c>
      <c r="F23" s="297">
        <v>1933143.87</v>
      </c>
      <c r="G23" s="297">
        <v>49395</v>
      </c>
      <c r="H23" s="297">
        <v>1650887.69</v>
      </c>
      <c r="J23">
        <v>4</v>
      </c>
      <c r="K23">
        <v>463415.48</v>
      </c>
      <c r="N23">
        <v>7000</v>
      </c>
      <c r="Q23" s="297">
        <v>0</v>
      </c>
      <c r="U23">
        <v>-327686.31</v>
      </c>
      <c r="V23">
        <v>2781867.7</v>
      </c>
      <c r="W23" s="297">
        <v>3329922.48</v>
      </c>
      <c r="X23" s="297">
        <v>306300</v>
      </c>
      <c r="Y23" s="297">
        <v>1667.55</v>
      </c>
      <c r="AA23" s="297">
        <v>4335678.45</v>
      </c>
      <c r="AB23" s="297">
        <v>720300</v>
      </c>
      <c r="AC23">
        <v>5033174.45</v>
      </c>
      <c r="AD23">
        <v>21060</v>
      </c>
      <c r="AE23">
        <v>2000</v>
      </c>
      <c r="AF23">
        <v>984013.33</v>
      </c>
      <c r="AG23">
        <v>211914.76</v>
      </c>
      <c r="AK23">
        <v>36655</v>
      </c>
      <c r="AM23" s="242">
        <f t="shared" si="5"/>
        <v>3633426.56</v>
      </c>
      <c r="AN23" s="249">
        <f t="shared" si="6"/>
        <v>0</v>
      </c>
      <c r="AO23" s="262">
        <f t="shared" si="7"/>
        <v>3633426.56</v>
      </c>
      <c r="AP23" s="263">
        <f t="shared" si="8"/>
        <v>8693868.4800000004</v>
      </c>
      <c r="AQ23" s="263">
        <f t="shared" si="9"/>
        <v>6288817.54</v>
      </c>
      <c r="AR23" s="244">
        <f t="shared" si="4"/>
        <v>2405050.9400000004</v>
      </c>
    </row>
    <row r="24" spans="1:44" ht="14.4" thickBot="1" x14ac:dyDescent="0.3">
      <c r="A24" s="232" t="s">
        <v>288</v>
      </c>
      <c r="B24" s="232" t="s">
        <v>29</v>
      </c>
      <c r="C24" s="269">
        <v>6484</v>
      </c>
      <c r="D24" s="270" t="s">
        <v>810</v>
      </c>
      <c r="E24" t="s">
        <v>2606</v>
      </c>
      <c r="F24" s="297">
        <v>910514.22</v>
      </c>
      <c r="G24" s="297">
        <v>8853.7000000000007</v>
      </c>
      <c r="H24" s="297">
        <v>465570.17</v>
      </c>
      <c r="J24">
        <v>355190.9</v>
      </c>
      <c r="K24">
        <v>342282.89</v>
      </c>
      <c r="N24">
        <v>49300</v>
      </c>
      <c r="Q24" s="297">
        <v>224</v>
      </c>
      <c r="U24">
        <v>-211842.09</v>
      </c>
      <c r="V24">
        <v>1887309.56</v>
      </c>
      <c r="W24" s="297">
        <v>1947795.51</v>
      </c>
      <c r="Y24" s="297">
        <v>1308.32</v>
      </c>
      <c r="AA24" s="297">
        <v>3522103</v>
      </c>
      <c r="AB24" s="297">
        <v>252500</v>
      </c>
      <c r="AC24">
        <v>3752927</v>
      </c>
      <c r="AF24">
        <v>882686.44</v>
      </c>
      <c r="AG24">
        <v>151397.04</v>
      </c>
      <c r="AK24">
        <v>218509</v>
      </c>
      <c r="AM24" s="242">
        <f t="shared" si="5"/>
        <v>1384938.0899999999</v>
      </c>
      <c r="AN24" s="249">
        <f t="shared" si="6"/>
        <v>224</v>
      </c>
      <c r="AO24" s="262">
        <f t="shared" si="7"/>
        <v>1384714.0899999999</v>
      </c>
      <c r="AP24" s="263">
        <f t="shared" si="8"/>
        <v>5723706.8300000001</v>
      </c>
      <c r="AQ24" s="263">
        <f t="shared" si="9"/>
        <v>5005519.4799999995</v>
      </c>
      <c r="AR24" s="244">
        <f t="shared" si="4"/>
        <v>718187.35000000056</v>
      </c>
    </row>
    <row r="25" spans="1:44" ht="14.4" thickBot="1" x14ac:dyDescent="0.3">
      <c r="A25" s="232" t="s">
        <v>288</v>
      </c>
      <c r="B25" s="232" t="s">
        <v>29</v>
      </c>
      <c r="C25" s="269">
        <v>4852</v>
      </c>
      <c r="D25" s="270" t="s">
        <v>811</v>
      </c>
      <c r="E25" t="s">
        <v>2607</v>
      </c>
      <c r="F25" s="297">
        <v>972768.31</v>
      </c>
      <c r="G25" s="297">
        <v>26175.1</v>
      </c>
      <c r="H25" s="297">
        <v>271153.84000000003</v>
      </c>
      <c r="J25">
        <v>833776.29</v>
      </c>
      <c r="K25">
        <v>146024.07</v>
      </c>
      <c r="N25">
        <v>10000</v>
      </c>
      <c r="O25" s="297">
        <v>24171</v>
      </c>
      <c r="Q25" s="297">
        <v>1209</v>
      </c>
      <c r="U25">
        <v>71983.820000000007</v>
      </c>
      <c r="V25">
        <v>2302867.0299999998</v>
      </c>
      <c r="W25" s="297">
        <v>1273070.51</v>
      </c>
      <c r="Y25" s="297">
        <v>1285.3</v>
      </c>
      <c r="AA25" s="297">
        <v>1890811.47</v>
      </c>
      <c r="AB25" s="297">
        <v>152100</v>
      </c>
      <c r="AC25">
        <v>2149108</v>
      </c>
      <c r="AD25">
        <v>21060</v>
      </c>
      <c r="AF25">
        <v>670410.22</v>
      </c>
      <c r="AG25">
        <v>202181.08</v>
      </c>
      <c r="AK25">
        <v>16600</v>
      </c>
      <c r="AM25" s="242">
        <f t="shared" si="5"/>
        <v>1270097.25</v>
      </c>
      <c r="AN25" s="249">
        <f t="shared" si="6"/>
        <v>25380</v>
      </c>
      <c r="AO25" s="262">
        <f t="shared" si="7"/>
        <v>1244717.25</v>
      </c>
      <c r="AP25" s="263">
        <f t="shared" si="8"/>
        <v>3317267.2800000003</v>
      </c>
      <c r="AQ25" s="263">
        <f t="shared" si="9"/>
        <v>3059359.3</v>
      </c>
      <c r="AR25" s="244">
        <f t="shared" si="4"/>
        <v>257907.98000000045</v>
      </c>
    </row>
    <row r="26" spans="1:44" ht="14.4" thickBot="1" x14ac:dyDescent="0.3">
      <c r="A26" s="232" t="s">
        <v>288</v>
      </c>
      <c r="B26" s="232" t="s">
        <v>29</v>
      </c>
      <c r="C26" s="269">
        <v>5055</v>
      </c>
      <c r="D26" s="270" t="s">
        <v>812</v>
      </c>
      <c r="E26" t="s">
        <v>2608</v>
      </c>
      <c r="F26" s="297">
        <v>519622.87</v>
      </c>
      <c r="G26" s="297">
        <v>23833.7</v>
      </c>
      <c r="H26" s="297">
        <v>311078.33</v>
      </c>
      <c r="J26">
        <v>181677</v>
      </c>
      <c r="K26">
        <v>438329.24</v>
      </c>
      <c r="Q26" s="297">
        <v>0</v>
      </c>
      <c r="U26">
        <v>-594163.61</v>
      </c>
      <c r="V26">
        <v>1722667.58</v>
      </c>
      <c r="W26" s="297">
        <v>1266140.8700000001</v>
      </c>
      <c r="X26" s="297">
        <v>167395</v>
      </c>
      <c r="Y26" s="297">
        <v>621.74</v>
      </c>
      <c r="AA26" s="297">
        <v>1918947.95</v>
      </c>
      <c r="AB26" s="297">
        <v>430060</v>
      </c>
      <c r="AC26">
        <v>2522313.9500000002</v>
      </c>
      <c r="AF26">
        <v>628647.27</v>
      </c>
      <c r="AG26">
        <v>45543.7</v>
      </c>
      <c r="AK26">
        <v>21851</v>
      </c>
      <c r="AM26" s="242">
        <f t="shared" si="5"/>
        <v>854534.89999999991</v>
      </c>
      <c r="AN26" s="249">
        <f t="shared" si="6"/>
        <v>0</v>
      </c>
      <c r="AO26" s="262">
        <f t="shared" si="7"/>
        <v>854534.89999999991</v>
      </c>
      <c r="AP26" s="263">
        <f t="shared" si="8"/>
        <v>3783165.56</v>
      </c>
      <c r="AQ26" s="263">
        <f t="shared" si="9"/>
        <v>3218355.9200000004</v>
      </c>
      <c r="AR26" s="244">
        <f t="shared" si="4"/>
        <v>564809.63999999966</v>
      </c>
    </row>
    <row r="27" spans="1:44" ht="14.4" thickBot="1" x14ac:dyDescent="0.3">
      <c r="A27" s="232" t="s">
        <v>288</v>
      </c>
      <c r="B27" s="232" t="s">
        <v>29</v>
      </c>
      <c r="C27" s="269">
        <v>5073</v>
      </c>
      <c r="D27" s="270" t="s">
        <v>813</v>
      </c>
      <c r="E27" t="s">
        <v>2609</v>
      </c>
      <c r="F27" s="297">
        <v>1636622.19</v>
      </c>
      <c r="G27" s="297">
        <v>19711</v>
      </c>
      <c r="H27" s="297">
        <v>365131.22</v>
      </c>
      <c r="J27">
        <v>140539.06</v>
      </c>
      <c r="K27">
        <v>314451.49</v>
      </c>
      <c r="O27" s="297">
        <v>25916</v>
      </c>
      <c r="P27" s="297">
        <v>19587</v>
      </c>
      <c r="Q27" s="297">
        <v>0</v>
      </c>
      <c r="U27">
        <v>-670065.26</v>
      </c>
      <c r="V27">
        <v>2074532.05</v>
      </c>
      <c r="W27" s="297">
        <v>1604854.85</v>
      </c>
      <c r="X27" s="297">
        <v>388300</v>
      </c>
      <c r="Y27" s="297">
        <v>1209.3699999999999</v>
      </c>
      <c r="AA27" s="297">
        <v>2976555.11</v>
      </c>
      <c r="AB27" s="297">
        <v>216440</v>
      </c>
      <c r="AC27">
        <v>3222476.85</v>
      </c>
      <c r="AF27">
        <v>635868.09</v>
      </c>
      <c r="AG27">
        <v>150355.73000000001</v>
      </c>
      <c r="AK27">
        <v>22866</v>
      </c>
      <c r="AM27" s="242">
        <f t="shared" si="5"/>
        <v>2021464.41</v>
      </c>
      <c r="AN27" s="249">
        <f t="shared" si="6"/>
        <v>45503</v>
      </c>
      <c r="AO27" s="262">
        <f t="shared" si="7"/>
        <v>1975961.41</v>
      </c>
      <c r="AP27" s="263">
        <f t="shared" si="8"/>
        <v>5187359.33</v>
      </c>
      <c r="AQ27" s="263">
        <f t="shared" si="9"/>
        <v>4031566.67</v>
      </c>
      <c r="AR27" s="244">
        <f t="shared" si="4"/>
        <v>1155792.6600000001</v>
      </c>
    </row>
    <row r="28" spans="1:44" ht="14.4" thickBot="1" x14ac:dyDescent="0.3">
      <c r="A28" s="232" t="s">
        <v>288</v>
      </c>
      <c r="B28" s="232" t="s">
        <v>29</v>
      </c>
      <c r="C28" s="269">
        <v>4573</v>
      </c>
      <c r="D28" s="270" t="s">
        <v>1404</v>
      </c>
      <c r="E28" t="s">
        <v>2610</v>
      </c>
      <c r="F28" s="297">
        <v>595885.23</v>
      </c>
      <c r="G28" s="297">
        <v>44497.05</v>
      </c>
      <c r="H28" s="297">
        <v>84535.15</v>
      </c>
      <c r="J28">
        <v>442124.14</v>
      </c>
      <c r="K28">
        <v>77801.64</v>
      </c>
      <c r="N28">
        <v>9150</v>
      </c>
      <c r="Q28" s="297">
        <v>6064</v>
      </c>
      <c r="U28">
        <v>-206494.73</v>
      </c>
      <c r="V28">
        <v>900591.29</v>
      </c>
      <c r="W28" s="297">
        <v>1459768.87</v>
      </c>
      <c r="X28" s="297">
        <v>129000</v>
      </c>
      <c r="Y28" s="297">
        <v>504.73</v>
      </c>
      <c r="AA28" s="297">
        <v>2768039.92</v>
      </c>
      <c r="AB28" s="297">
        <v>394560</v>
      </c>
      <c r="AC28">
        <v>3009042.92</v>
      </c>
      <c r="AD28">
        <v>17550</v>
      </c>
      <c r="AF28">
        <v>640668.68000000005</v>
      </c>
      <c r="AG28">
        <v>168835.17</v>
      </c>
      <c r="AK28">
        <v>21703</v>
      </c>
      <c r="AM28" s="242">
        <f t="shared" si="5"/>
        <v>724917.43</v>
      </c>
      <c r="AN28" s="249">
        <f t="shared" si="6"/>
        <v>6064</v>
      </c>
      <c r="AO28" s="262">
        <f t="shared" si="7"/>
        <v>718853.43</v>
      </c>
      <c r="AP28" s="263">
        <f t="shared" si="8"/>
        <v>4751873.5199999996</v>
      </c>
      <c r="AQ28" s="263">
        <f t="shared" si="9"/>
        <v>3857799.77</v>
      </c>
      <c r="AR28" s="244">
        <f t="shared" si="4"/>
        <v>894073.74999999953</v>
      </c>
    </row>
    <row r="29" spans="1:44" ht="14.4" thickBot="1" x14ac:dyDescent="0.3">
      <c r="A29" s="232" t="s">
        <v>288</v>
      </c>
      <c r="B29" s="232" t="s">
        <v>29</v>
      </c>
      <c r="C29" s="269">
        <v>7350</v>
      </c>
      <c r="D29" s="270" t="s">
        <v>815</v>
      </c>
      <c r="E29" t="s">
        <v>2611</v>
      </c>
      <c r="F29" s="297">
        <v>981596.94</v>
      </c>
      <c r="G29" s="297">
        <v>16308</v>
      </c>
      <c r="H29" s="297">
        <v>291790.75</v>
      </c>
      <c r="J29">
        <v>354387.57</v>
      </c>
      <c r="K29">
        <v>1322402.8700000001</v>
      </c>
      <c r="N29">
        <v>6300</v>
      </c>
      <c r="Q29" s="297">
        <v>0</v>
      </c>
      <c r="U29">
        <v>-981134.26</v>
      </c>
      <c r="V29">
        <v>2673935.1</v>
      </c>
      <c r="W29" s="297">
        <v>2174427.9500000002</v>
      </c>
      <c r="X29" s="297">
        <v>259392</v>
      </c>
      <c r="Y29" s="297">
        <v>803.05</v>
      </c>
      <c r="AA29" s="297">
        <v>1961569.5</v>
      </c>
      <c r="AB29" s="297">
        <v>464610</v>
      </c>
      <c r="AC29">
        <v>2408945.5</v>
      </c>
      <c r="AE29">
        <v>31590</v>
      </c>
      <c r="AF29">
        <v>766482.2</v>
      </c>
      <c r="AG29">
        <v>406388.88</v>
      </c>
      <c r="AK29">
        <v>24060</v>
      </c>
      <c r="AM29" s="242">
        <f t="shared" si="5"/>
        <v>1289695.69</v>
      </c>
      <c r="AN29" s="249">
        <f t="shared" si="6"/>
        <v>0</v>
      </c>
      <c r="AO29" s="262">
        <f t="shared" si="7"/>
        <v>1289695.69</v>
      </c>
      <c r="AP29" s="263">
        <f t="shared" si="8"/>
        <v>4860802.5</v>
      </c>
      <c r="AQ29" s="263">
        <f t="shared" si="9"/>
        <v>3637466.58</v>
      </c>
      <c r="AR29" s="244">
        <f t="shared" si="4"/>
        <v>1223335.92</v>
      </c>
    </row>
    <row r="30" spans="1:44" ht="14.4" thickBot="1" x14ac:dyDescent="0.3">
      <c r="A30" s="232" t="s">
        <v>288</v>
      </c>
      <c r="B30" s="232" t="s">
        <v>29</v>
      </c>
      <c r="C30" s="269">
        <v>5666</v>
      </c>
      <c r="D30" s="270" t="s">
        <v>816</v>
      </c>
      <c r="E30" t="s">
        <v>2612</v>
      </c>
      <c r="F30" s="297">
        <v>2074874.16</v>
      </c>
      <c r="G30" s="297">
        <v>7588</v>
      </c>
      <c r="H30" s="297">
        <v>236644.63</v>
      </c>
      <c r="J30">
        <v>438798.04</v>
      </c>
      <c r="K30">
        <v>789465.87</v>
      </c>
      <c r="Q30" s="297">
        <v>0</v>
      </c>
      <c r="U30">
        <v>1319902.47</v>
      </c>
      <c r="V30">
        <v>1942985.43</v>
      </c>
      <c r="W30" s="297">
        <v>1221189.75</v>
      </c>
      <c r="Y30" s="297">
        <v>2432.96</v>
      </c>
      <c r="AA30" s="297">
        <v>1303987</v>
      </c>
      <c r="AB30" s="297">
        <v>237251</v>
      </c>
      <c r="AC30">
        <v>1489127</v>
      </c>
      <c r="AD30">
        <v>2880</v>
      </c>
      <c r="AE30">
        <v>7650</v>
      </c>
      <c r="AF30">
        <v>811807.5</v>
      </c>
      <c r="AG30">
        <v>233718.96</v>
      </c>
      <c r="AK30">
        <v>22479</v>
      </c>
      <c r="AM30" s="242">
        <f t="shared" si="5"/>
        <v>2319106.79</v>
      </c>
      <c r="AN30" s="249">
        <f t="shared" si="6"/>
        <v>0</v>
      </c>
      <c r="AO30" s="262">
        <f t="shared" si="7"/>
        <v>2319106.79</v>
      </c>
      <c r="AP30" s="263">
        <f t="shared" si="8"/>
        <v>2764860.71</v>
      </c>
      <c r="AQ30" s="263">
        <f t="shared" si="9"/>
        <v>2567662.46</v>
      </c>
      <c r="AR30" s="244">
        <f t="shared" si="4"/>
        <v>197198.25</v>
      </c>
    </row>
    <row r="31" spans="1:44" ht="14.4" thickBot="1" x14ac:dyDescent="0.3">
      <c r="A31" s="232" t="s">
        <v>288</v>
      </c>
      <c r="B31" s="232" t="s">
        <v>29</v>
      </c>
      <c r="C31" s="269">
        <v>5772</v>
      </c>
      <c r="D31" s="270" t="s">
        <v>817</v>
      </c>
      <c r="E31" t="s">
        <v>2613</v>
      </c>
      <c r="F31" s="297">
        <v>204165.27</v>
      </c>
      <c r="G31" s="297">
        <v>4707</v>
      </c>
      <c r="H31" s="297">
        <v>429397.13</v>
      </c>
      <c r="J31">
        <v>64086.69</v>
      </c>
      <c r="K31">
        <v>208484.36</v>
      </c>
      <c r="P31" s="297">
        <v>11000</v>
      </c>
      <c r="Q31" s="297">
        <v>1200</v>
      </c>
      <c r="U31">
        <v>-1281555.05</v>
      </c>
      <c r="V31">
        <v>2306439.37</v>
      </c>
      <c r="W31" s="297">
        <v>1399486.06</v>
      </c>
      <c r="X31" s="297">
        <v>214000</v>
      </c>
      <c r="Y31" s="297">
        <v>927.71</v>
      </c>
      <c r="AA31" s="297">
        <v>1966810.13</v>
      </c>
      <c r="AB31" s="297">
        <v>201000</v>
      </c>
      <c r="AC31">
        <v>2202854.13</v>
      </c>
      <c r="AD31">
        <v>25770</v>
      </c>
      <c r="AE31">
        <v>9666</v>
      </c>
      <c r="AF31">
        <v>1170560.24</v>
      </c>
      <c r="AG31">
        <v>31797.9</v>
      </c>
      <c r="AK31">
        <v>27730</v>
      </c>
      <c r="AM31" s="242">
        <f t="shared" si="5"/>
        <v>638269.4</v>
      </c>
      <c r="AN31" s="249">
        <f t="shared" si="6"/>
        <v>12200</v>
      </c>
      <c r="AO31" s="262">
        <f t="shared" si="7"/>
        <v>626069.4</v>
      </c>
      <c r="AP31" s="263">
        <f t="shared" si="8"/>
        <v>3782223.9</v>
      </c>
      <c r="AQ31" s="263">
        <f t="shared" si="9"/>
        <v>3468378.27</v>
      </c>
      <c r="AR31" s="244">
        <f t="shared" si="4"/>
        <v>313845.62999999989</v>
      </c>
    </row>
    <row r="32" spans="1:44" ht="14.4" thickBot="1" x14ac:dyDescent="0.3">
      <c r="A32" s="232" t="s">
        <v>288</v>
      </c>
      <c r="B32" s="232" t="s">
        <v>29</v>
      </c>
      <c r="C32" s="269">
        <v>3690</v>
      </c>
      <c r="D32" s="270" t="s">
        <v>818</v>
      </c>
      <c r="E32" t="s">
        <v>2614</v>
      </c>
      <c r="F32" s="297">
        <v>1137718.69</v>
      </c>
      <c r="G32" s="297">
        <v>11251.87</v>
      </c>
      <c r="H32" s="297">
        <v>158381.79</v>
      </c>
      <c r="J32">
        <v>252368.86</v>
      </c>
      <c r="K32">
        <v>288855.96000000002</v>
      </c>
      <c r="Q32" s="297">
        <v>0</v>
      </c>
      <c r="U32">
        <v>1833.61</v>
      </c>
      <c r="V32">
        <v>1600056.47</v>
      </c>
      <c r="W32" s="297">
        <v>1109523.1100000001</v>
      </c>
      <c r="X32" s="297">
        <v>141944</v>
      </c>
      <c r="Y32" s="297">
        <v>1197.55</v>
      </c>
      <c r="AA32" s="297">
        <v>1880733.17</v>
      </c>
      <c r="AB32" s="297">
        <v>179931</v>
      </c>
      <c r="AC32">
        <v>2144537.17</v>
      </c>
      <c r="AE32">
        <v>7020</v>
      </c>
      <c r="AF32">
        <v>766255.17</v>
      </c>
      <c r="AG32">
        <v>151205.45000000001</v>
      </c>
      <c r="AK32">
        <v>26496</v>
      </c>
      <c r="AM32" s="242">
        <f t="shared" si="5"/>
        <v>1307352.3500000001</v>
      </c>
      <c r="AN32" s="249">
        <f t="shared" si="6"/>
        <v>0</v>
      </c>
      <c r="AO32" s="262">
        <f t="shared" si="7"/>
        <v>1307352.3500000001</v>
      </c>
      <c r="AP32" s="263">
        <f t="shared" si="8"/>
        <v>3313328.83</v>
      </c>
      <c r="AQ32" s="263">
        <f t="shared" si="9"/>
        <v>3095513.79</v>
      </c>
      <c r="AR32" s="244">
        <f t="shared" si="4"/>
        <v>217815.04000000004</v>
      </c>
    </row>
    <row r="33" spans="1:44" ht="14.4" thickBot="1" x14ac:dyDescent="0.3">
      <c r="A33" s="232" t="s">
        <v>288</v>
      </c>
      <c r="B33" s="232" t="s">
        <v>29</v>
      </c>
      <c r="C33" s="269">
        <v>6191</v>
      </c>
      <c r="D33" s="270" t="s">
        <v>819</v>
      </c>
      <c r="E33" t="s">
        <v>2771</v>
      </c>
      <c r="F33" s="297">
        <v>918180.58</v>
      </c>
      <c r="G33" s="297">
        <v>26889.5</v>
      </c>
      <c r="H33" s="297">
        <v>385476.76</v>
      </c>
      <c r="J33">
        <v>3</v>
      </c>
      <c r="K33">
        <v>440784.09</v>
      </c>
      <c r="N33">
        <v>24260</v>
      </c>
      <c r="Q33" s="297">
        <v>-5500</v>
      </c>
      <c r="U33">
        <v>-1626274.34</v>
      </c>
      <c r="V33">
        <v>2970314.75</v>
      </c>
      <c r="W33" s="297">
        <v>2150317.7999999998</v>
      </c>
      <c r="X33" s="297">
        <v>299350</v>
      </c>
      <c r="Y33" s="297">
        <v>951.21</v>
      </c>
      <c r="AA33" s="297">
        <v>2277361.5099999998</v>
      </c>
      <c r="AB33" s="297">
        <v>346700</v>
      </c>
      <c r="AC33">
        <v>2860235.51</v>
      </c>
      <c r="AD33">
        <v>2460</v>
      </c>
      <c r="AE33">
        <v>14762</v>
      </c>
      <c r="AF33">
        <v>1165702.97</v>
      </c>
      <c r="AG33">
        <v>143452.67000000001</v>
      </c>
      <c r="AK33">
        <v>29617</v>
      </c>
      <c r="AM33" s="242">
        <f t="shared" si="5"/>
        <v>1330546.8399999999</v>
      </c>
      <c r="AN33" s="249">
        <f t="shared" si="6"/>
        <v>-5500</v>
      </c>
      <c r="AO33" s="262">
        <f t="shared" si="7"/>
        <v>1336046.8399999999</v>
      </c>
      <c r="AP33" s="263">
        <f t="shared" si="8"/>
        <v>5074680.5199999996</v>
      </c>
      <c r="AQ33" s="263">
        <f t="shared" si="9"/>
        <v>4216230.1499999994</v>
      </c>
      <c r="AR33" s="244">
        <f t="shared" si="4"/>
        <v>858450.37000000011</v>
      </c>
    </row>
    <row r="34" spans="1:44" ht="14.4" thickBot="1" x14ac:dyDescent="0.3">
      <c r="A34" s="232" t="s">
        <v>288</v>
      </c>
      <c r="B34" s="232" t="s">
        <v>29</v>
      </c>
      <c r="C34" s="269">
        <v>8132</v>
      </c>
      <c r="D34" s="270" t="s">
        <v>820</v>
      </c>
      <c r="E34" t="s">
        <v>2772</v>
      </c>
      <c r="F34" s="297">
        <v>582589.81000000006</v>
      </c>
      <c r="G34" s="297">
        <v>175026</v>
      </c>
      <c r="H34" s="297">
        <v>382406.03</v>
      </c>
      <c r="J34">
        <v>1060565.33</v>
      </c>
      <c r="K34">
        <v>600107.71</v>
      </c>
      <c r="Q34" s="297">
        <v>0</v>
      </c>
      <c r="U34">
        <v>-461589.05</v>
      </c>
      <c r="V34">
        <v>3203233.17</v>
      </c>
      <c r="W34" s="297">
        <v>1567557.34</v>
      </c>
      <c r="X34" s="297">
        <v>320014</v>
      </c>
      <c r="Y34" s="297">
        <v>969.95</v>
      </c>
      <c r="AA34" s="297">
        <v>1653636</v>
      </c>
      <c r="AB34" s="297">
        <v>360237</v>
      </c>
      <c r="AC34">
        <v>2491478</v>
      </c>
      <c r="AD34">
        <v>28080</v>
      </c>
      <c r="AF34">
        <v>1128022.1399999999</v>
      </c>
      <c r="AG34">
        <v>195959.75</v>
      </c>
      <c r="AK34">
        <v>54245</v>
      </c>
      <c r="AM34" s="242">
        <f t="shared" si="5"/>
        <v>1140021.8400000001</v>
      </c>
      <c r="AN34" s="249">
        <f t="shared" si="6"/>
        <v>0</v>
      </c>
      <c r="AO34" s="262">
        <f t="shared" si="7"/>
        <v>1140021.8400000001</v>
      </c>
      <c r="AP34" s="263">
        <f t="shared" si="8"/>
        <v>3902414.29</v>
      </c>
      <c r="AQ34" s="263">
        <f t="shared" si="9"/>
        <v>3897784.8899999997</v>
      </c>
      <c r="AR34" s="244">
        <f t="shared" si="4"/>
        <v>4629.4000000003725</v>
      </c>
    </row>
    <row r="35" spans="1:44" ht="14.4" thickBot="1" x14ac:dyDescent="0.3">
      <c r="A35" s="232" t="s">
        <v>288</v>
      </c>
      <c r="B35" s="232" t="s">
        <v>29</v>
      </c>
      <c r="C35" s="269">
        <v>2634</v>
      </c>
      <c r="D35" s="270" t="s">
        <v>821</v>
      </c>
      <c r="E35" t="s">
        <v>2773</v>
      </c>
      <c r="F35" s="297">
        <v>538483.54</v>
      </c>
      <c r="G35" s="297">
        <v>9262.5</v>
      </c>
      <c r="H35" s="297">
        <v>315898.2</v>
      </c>
      <c r="J35">
        <v>18516.89</v>
      </c>
      <c r="K35">
        <v>40839.050000000003</v>
      </c>
      <c r="P35" s="297">
        <v>15346</v>
      </c>
      <c r="Q35" s="297">
        <v>198</v>
      </c>
      <c r="U35">
        <v>-1497471.15</v>
      </c>
      <c r="V35">
        <v>2001291.5</v>
      </c>
      <c r="W35" s="297">
        <v>1015749.51</v>
      </c>
      <c r="Y35" s="297">
        <v>575.61</v>
      </c>
      <c r="AA35" s="297">
        <v>1822673.5</v>
      </c>
      <c r="AB35" s="297">
        <v>152730</v>
      </c>
      <c r="AC35">
        <v>1916498.5</v>
      </c>
      <c r="AD35">
        <v>3510</v>
      </c>
      <c r="AF35">
        <v>265750.67</v>
      </c>
      <c r="AG35">
        <v>35190.300000000003</v>
      </c>
      <c r="AK35">
        <v>16007</v>
      </c>
      <c r="AM35" s="242">
        <f t="shared" si="5"/>
        <v>863644.24</v>
      </c>
      <c r="AN35" s="249">
        <f t="shared" si="6"/>
        <v>15544</v>
      </c>
      <c r="AO35" s="262">
        <f t="shared" si="7"/>
        <v>848100.24</v>
      </c>
      <c r="AP35" s="263">
        <f t="shared" si="8"/>
        <v>2991728.62</v>
      </c>
      <c r="AQ35" s="263">
        <f t="shared" si="9"/>
        <v>2236956.4699999997</v>
      </c>
      <c r="AR35" s="244">
        <f t="shared" si="4"/>
        <v>754772.15000000037</v>
      </c>
    </row>
    <row r="36" spans="1:44" ht="14.4" thickBot="1" x14ac:dyDescent="0.3">
      <c r="A36" s="232" t="s">
        <v>288</v>
      </c>
      <c r="B36" s="232" t="s">
        <v>29</v>
      </c>
      <c r="C36" s="269">
        <v>5394</v>
      </c>
      <c r="D36" s="270" t="s">
        <v>822</v>
      </c>
      <c r="E36" t="s">
        <v>2800</v>
      </c>
      <c r="F36" s="297">
        <v>707670.42</v>
      </c>
      <c r="G36" s="297">
        <v>62298.239999999998</v>
      </c>
      <c r="H36" s="297">
        <v>317415.69</v>
      </c>
      <c r="J36">
        <v>1282823.3400000001</v>
      </c>
      <c r="K36">
        <v>226076.9</v>
      </c>
      <c r="N36">
        <v>7000</v>
      </c>
      <c r="Q36" s="297">
        <v>192.71</v>
      </c>
      <c r="U36">
        <v>-1097843.95</v>
      </c>
      <c r="V36">
        <v>3800882.66</v>
      </c>
      <c r="W36" s="297">
        <v>1514960.31</v>
      </c>
      <c r="X36" s="297">
        <v>129000</v>
      </c>
      <c r="Y36" s="297">
        <v>723.59</v>
      </c>
      <c r="AA36" s="297">
        <v>909231</v>
      </c>
      <c r="AB36" s="297">
        <v>261420</v>
      </c>
      <c r="AC36">
        <v>1171823</v>
      </c>
      <c r="AD36">
        <v>5010</v>
      </c>
      <c r="AF36">
        <v>820780.36</v>
      </c>
      <c r="AG36">
        <v>468934.61</v>
      </c>
      <c r="AK36">
        <v>22585</v>
      </c>
      <c r="AM36" s="242">
        <f t="shared" si="5"/>
        <v>1087384.3500000001</v>
      </c>
      <c r="AN36" s="249">
        <f t="shared" si="6"/>
        <v>192.71</v>
      </c>
      <c r="AO36" s="262">
        <f t="shared" si="7"/>
        <v>1087191.6400000001</v>
      </c>
      <c r="AP36" s="263">
        <f t="shared" si="8"/>
        <v>2815334.9000000004</v>
      </c>
      <c r="AQ36" s="263">
        <f t="shared" si="9"/>
        <v>2489132.9699999997</v>
      </c>
      <c r="AR36" s="244">
        <f t="shared" si="4"/>
        <v>326201.93000000063</v>
      </c>
    </row>
    <row r="37" spans="1:44" ht="14.4" thickBot="1" x14ac:dyDescent="0.3">
      <c r="A37" s="232" t="s">
        <v>292</v>
      </c>
      <c r="B37" s="232" t="s">
        <v>30</v>
      </c>
      <c r="C37" s="269">
        <v>3425</v>
      </c>
      <c r="D37" s="270" t="s">
        <v>823</v>
      </c>
      <c r="E37" t="s">
        <v>2615</v>
      </c>
      <c r="F37" s="297">
        <v>703465.29</v>
      </c>
      <c r="G37" s="297">
        <v>36159.25</v>
      </c>
      <c r="H37" s="297">
        <v>42350.7</v>
      </c>
      <c r="J37">
        <v>641451.59</v>
      </c>
      <c r="K37">
        <v>678169.89</v>
      </c>
      <c r="N37">
        <v>4000</v>
      </c>
      <c r="Q37" s="297">
        <v>0</v>
      </c>
      <c r="S37">
        <v>324415</v>
      </c>
      <c r="U37">
        <v>43396.29</v>
      </c>
      <c r="V37">
        <v>2024806.3999999999</v>
      </c>
      <c r="W37" s="297">
        <v>1479314.01</v>
      </c>
      <c r="Y37" s="297">
        <v>1336.91</v>
      </c>
      <c r="AA37" s="297">
        <v>1235738</v>
      </c>
      <c r="AB37" s="297">
        <v>158716.22</v>
      </c>
      <c r="AC37">
        <v>1676494</v>
      </c>
      <c r="AF37">
        <v>804163.76</v>
      </c>
      <c r="AG37">
        <v>242476.35</v>
      </c>
      <c r="AK37">
        <v>139188</v>
      </c>
      <c r="AM37" s="242">
        <f t="shared" si="5"/>
        <v>781975.24</v>
      </c>
      <c r="AN37" s="249">
        <f t="shared" si="6"/>
        <v>0</v>
      </c>
      <c r="AO37" s="262">
        <f t="shared" si="7"/>
        <v>781975.24</v>
      </c>
      <c r="AP37" s="263">
        <f t="shared" si="8"/>
        <v>2875105.14</v>
      </c>
      <c r="AQ37" s="263">
        <f t="shared" si="9"/>
        <v>2862322.11</v>
      </c>
      <c r="AR37" s="244">
        <f t="shared" si="4"/>
        <v>12783.030000000261</v>
      </c>
    </row>
    <row r="38" spans="1:44" ht="14.4" thickBot="1" x14ac:dyDescent="0.3">
      <c r="A38" s="232" t="s">
        <v>292</v>
      </c>
      <c r="B38" s="232" t="s">
        <v>30</v>
      </c>
      <c r="C38" s="269">
        <v>4047</v>
      </c>
      <c r="D38" s="270" t="s">
        <v>824</v>
      </c>
      <c r="E38" t="s">
        <v>2616</v>
      </c>
      <c r="F38" s="297">
        <v>1413888.42</v>
      </c>
      <c r="G38" s="297">
        <v>13025.71</v>
      </c>
      <c r="H38" s="297">
        <v>99362.09</v>
      </c>
      <c r="J38">
        <v>164528.70000000001</v>
      </c>
      <c r="K38">
        <v>404190.81</v>
      </c>
      <c r="N38">
        <v>10957</v>
      </c>
      <c r="P38" s="297">
        <v>12880</v>
      </c>
      <c r="Q38" s="297">
        <v>1692.02</v>
      </c>
      <c r="U38">
        <v>-639967</v>
      </c>
      <c r="V38">
        <v>2381908.6800000002</v>
      </c>
      <c r="W38" s="297">
        <v>2058341.13</v>
      </c>
      <c r="X38" s="297">
        <v>75800</v>
      </c>
      <c r="Y38" s="297">
        <v>2099.23</v>
      </c>
      <c r="AA38" s="297">
        <v>1461544</v>
      </c>
      <c r="AB38" s="297">
        <v>284302.52</v>
      </c>
      <c r="AC38">
        <v>2095040</v>
      </c>
      <c r="AF38">
        <v>1139841.51</v>
      </c>
      <c r="AG38">
        <v>145619.22</v>
      </c>
      <c r="AK38">
        <v>37819.17</v>
      </c>
      <c r="AM38" s="242">
        <f t="shared" si="5"/>
        <v>1526276.22</v>
      </c>
      <c r="AN38" s="249">
        <f t="shared" si="6"/>
        <v>14572.02</v>
      </c>
      <c r="AO38" s="262">
        <f t="shared" si="7"/>
        <v>1511704.2</v>
      </c>
      <c r="AP38" s="263">
        <f t="shared" si="8"/>
        <v>3882086.88</v>
      </c>
      <c r="AQ38" s="263">
        <f t="shared" si="9"/>
        <v>3418319.9</v>
      </c>
      <c r="AR38" s="244">
        <f t="shared" si="4"/>
        <v>463766.98</v>
      </c>
    </row>
    <row r="39" spans="1:44" ht="14.4" thickBot="1" x14ac:dyDescent="0.3">
      <c r="A39" s="232" t="s">
        <v>292</v>
      </c>
      <c r="B39" s="232" t="s">
        <v>30</v>
      </c>
      <c r="C39" s="269">
        <v>3656</v>
      </c>
      <c r="D39" s="270" t="s">
        <v>825</v>
      </c>
      <c r="E39" t="s">
        <v>2617</v>
      </c>
      <c r="F39" s="297">
        <v>516872.14</v>
      </c>
      <c r="G39" s="297">
        <v>33600</v>
      </c>
      <c r="H39" s="297">
        <v>102010.49</v>
      </c>
      <c r="J39">
        <v>720712.29</v>
      </c>
      <c r="K39">
        <v>357635.44</v>
      </c>
      <c r="N39">
        <v>0</v>
      </c>
      <c r="Q39" s="297">
        <v>1334.63</v>
      </c>
      <c r="U39">
        <v>-866123.53</v>
      </c>
      <c r="V39">
        <v>2692203.68</v>
      </c>
      <c r="W39" s="297">
        <v>2045870.76</v>
      </c>
      <c r="X39" s="297">
        <v>273100</v>
      </c>
      <c r="Y39" s="297">
        <v>1384.75</v>
      </c>
      <c r="AA39" s="297">
        <v>2489739</v>
      </c>
      <c r="AB39" s="297">
        <v>188700</v>
      </c>
      <c r="AC39">
        <v>3116076</v>
      </c>
      <c r="AE39">
        <v>1190</v>
      </c>
      <c r="AF39">
        <v>1211568.42</v>
      </c>
      <c r="AG39">
        <v>160197.32999999999</v>
      </c>
      <c r="AK39">
        <v>260814.4</v>
      </c>
      <c r="AM39" s="242">
        <f t="shared" si="5"/>
        <v>652482.63</v>
      </c>
      <c r="AN39" s="249">
        <f t="shared" si="6"/>
        <v>1334.63</v>
      </c>
      <c r="AO39" s="262">
        <f t="shared" si="7"/>
        <v>651148</v>
      </c>
      <c r="AP39" s="263">
        <f t="shared" si="8"/>
        <v>4998794.51</v>
      </c>
      <c r="AQ39" s="263">
        <f t="shared" si="9"/>
        <v>4749846.1500000004</v>
      </c>
      <c r="AR39" s="244">
        <f t="shared" si="4"/>
        <v>248948.3599999994</v>
      </c>
    </row>
    <row r="40" spans="1:44" ht="14.4" thickBot="1" x14ac:dyDescent="0.3">
      <c r="A40" s="232" t="s">
        <v>292</v>
      </c>
      <c r="B40" s="232" t="s">
        <v>30</v>
      </c>
      <c r="C40" s="269">
        <v>3640</v>
      </c>
      <c r="D40" s="270" t="s">
        <v>826</v>
      </c>
      <c r="E40" t="s">
        <v>2618</v>
      </c>
      <c r="F40" s="297">
        <v>646669.06000000006</v>
      </c>
      <c r="G40" s="297">
        <v>25588.3</v>
      </c>
      <c r="H40" s="297">
        <v>222583.82</v>
      </c>
      <c r="J40">
        <v>74140.25</v>
      </c>
      <c r="K40">
        <v>612729.34</v>
      </c>
      <c r="N40">
        <v>5300</v>
      </c>
      <c r="Q40" s="297">
        <v>2771.41</v>
      </c>
      <c r="S40">
        <v>409330</v>
      </c>
      <c r="U40">
        <v>485704.14</v>
      </c>
      <c r="V40">
        <v>288756.2</v>
      </c>
      <c r="W40" s="297">
        <v>2182764.59</v>
      </c>
      <c r="Y40" s="297">
        <v>975.48</v>
      </c>
      <c r="AA40" s="297">
        <v>1007286.5</v>
      </c>
      <c r="AB40" s="297">
        <v>88927.57</v>
      </c>
      <c r="AC40">
        <v>1791561.5</v>
      </c>
      <c r="AD40">
        <v>640</v>
      </c>
      <c r="AE40">
        <v>4000</v>
      </c>
      <c r="AF40">
        <v>530504.61</v>
      </c>
      <c r="AG40">
        <v>189272.35</v>
      </c>
      <c r="AK40">
        <v>123397.75</v>
      </c>
      <c r="AM40" s="242">
        <f t="shared" si="5"/>
        <v>894841.18000000017</v>
      </c>
      <c r="AN40" s="249">
        <f t="shared" si="6"/>
        <v>2771.41</v>
      </c>
      <c r="AO40" s="262">
        <f t="shared" si="7"/>
        <v>892069.77000000014</v>
      </c>
      <c r="AP40" s="263">
        <f t="shared" si="8"/>
        <v>3279954.1399999997</v>
      </c>
      <c r="AQ40" s="263">
        <f t="shared" si="9"/>
        <v>2639376.21</v>
      </c>
      <c r="AR40" s="244">
        <f t="shared" si="4"/>
        <v>640577.9299999997</v>
      </c>
    </row>
    <row r="41" spans="1:44" ht="14.4" thickBot="1" x14ac:dyDescent="0.3">
      <c r="A41" s="232" t="s">
        <v>292</v>
      </c>
      <c r="B41" s="232" t="s">
        <v>30</v>
      </c>
      <c r="C41" s="269">
        <v>7398</v>
      </c>
      <c r="D41" s="270" t="s">
        <v>827</v>
      </c>
      <c r="E41" t="s">
        <v>2619</v>
      </c>
      <c r="F41" s="297">
        <v>1379522.03</v>
      </c>
      <c r="G41" s="297">
        <v>78191.75</v>
      </c>
      <c r="H41" s="297">
        <v>190140.51</v>
      </c>
      <c r="J41">
        <v>429930.61</v>
      </c>
      <c r="K41">
        <v>198777.35</v>
      </c>
      <c r="N41">
        <v>4000</v>
      </c>
      <c r="Q41" s="297">
        <v>1917.27</v>
      </c>
      <c r="S41">
        <v>108020</v>
      </c>
      <c r="U41">
        <v>-1564236.45</v>
      </c>
      <c r="V41">
        <v>3281518.85</v>
      </c>
      <c r="W41" s="297">
        <v>2676491.35</v>
      </c>
      <c r="Y41" s="297">
        <v>3674.94</v>
      </c>
      <c r="AA41" s="297">
        <v>2271272.5</v>
      </c>
      <c r="AB41" s="297">
        <v>734944.49</v>
      </c>
      <c r="AC41">
        <v>3517964.75</v>
      </c>
      <c r="AD41">
        <v>10800</v>
      </c>
      <c r="AE41">
        <v>4932</v>
      </c>
      <c r="AF41">
        <v>1007657.52</v>
      </c>
      <c r="AG41">
        <v>109696.52</v>
      </c>
      <c r="AI41">
        <v>91004.25</v>
      </c>
      <c r="AK41">
        <v>47762</v>
      </c>
      <c r="AM41" s="242">
        <f t="shared" si="5"/>
        <v>1647854.29</v>
      </c>
      <c r="AN41" s="249">
        <f t="shared" si="6"/>
        <v>1917.27</v>
      </c>
      <c r="AO41" s="262">
        <f t="shared" si="7"/>
        <v>1645937.02</v>
      </c>
      <c r="AP41" s="263">
        <f t="shared" si="8"/>
        <v>5686383.2800000003</v>
      </c>
      <c r="AQ41" s="263">
        <f t="shared" si="9"/>
        <v>4789817.0399999991</v>
      </c>
      <c r="AR41" s="244">
        <f t="shared" si="4"/>
        <v>896566.24000000115</v>
      </c>
    </row>
    <row r="42" spans="1:44" ht="14.4" thickBot="1" x14ac:dyDescent="0.3">
      <c r="A42" s="232" t="s">
        <v>292</v>
      </c>
      <c r="B42" s="232" t="s">
        <v>30</v>
      </c>
      <c r="C42" s="269">
        <v>7430</v>
      </c>
      <c r="D42" s="270" t="s">
        <v>828</v>
      </c>
      <c r="E42" t="s">
        <v>2620</v>
      </c>
      <c r="F42" s="297">
        <v>785529.12</v>
      </c>
      <c r="G42" s="297">
        <v>2535</v>
      </c>
      <c r="H42" s="297">
        <v>73598.47</v>
      </c>
      <c r="J42">
        <v>259547.56</v>
      </c>
      <c r="K42">
        <v>592250.06999999995</v>
      </c>
      <c r="N42">
        <v>8000</v>
      </c>
      <c r="Q42" s="297">
        <v>2745.5</v>
      </c>
      <c r="S42">
        <v>0</v>
      </c>
      <c r="U42">
        <v>-1280561.3899999999</v>
      </c>
      <c r="V42">
        <v>3750097.45</v>
      </c>
      <c r="W42" s="297">
        <v>2364943.06</v>
      </c>
      <c r="Y42" s="297">
        <v>1606.71</v>
      </c>
      <c r="AA42" s="297">
        <v>2207107</v>
      </c>
      <c r="AB42" s="297">
        <v>346413.23</v>
      </c>
      <c r="AC42">
        <v>2828528</v>
      </c>
      <c r="AD42">
        <v>2560</v>
      </c>
      <c r="AF42">
        <v>1802098.56</v>
      </c>
      <c r="AG42">
        <v>277178.98</v>
      </c>
      <c r="AK42">
        <v>252909.85</v>
      </c>
      <c r="AM42" s="242">
        <f t="shared" si="5"/>
        <v>861662.59</v>
      </c>
      <c r="AN42" s="249">
        <f t="shared" si="6"/>
        <v>2745.5</v>
      </c>
      <c r="AO42" s="262">
        <f t="shared" si="7"/>
        <v>858917.09</v>
      </c>
      <c r="AP42" s="263">
        <f t="shared" si="8"/>
        <v>4920070</v>
      </c>
      <c r="AQ42" s="263">
        <f t="shared" si="9"/>
        <v>5163275.3900000006</v>
      </c>
      <c r="AR42" s="244">
        <f t="shared" si="4"/>
        <v>-243205.3900000006</v>
      </c>
    </row>
    <row r="43" spans="1:44" ht="14.4" thickBot="1" x14ac:dyDescent="0.3">
      <c r="A43" s="232" t="s">
        <v>292</v>
      </c>
      <c r="B43" s="232" t="s">
        <v>30</v>
      </c>
      <c r="C43" s="269">
        <v>2978</v>
      </c>
      <c r="D43" s="270" t="s">
        <v>829</v>
      </c>
      <c r="E43" t="s">
        <v>2621</v>
      </c>
      <c r="F43" s="297">
        <v>455616.61</v>
      </c>
      <c r="G43" s="297">
        <v>7350.41</v>
      </c>
      <c r="H43" s="297">
        <v>78729.37</v>
      </c>
      <c r="J43">
        <v>258975.61</v>
      </c>
      <c r="K43">
        <v>621891.29</v>
      </c>
      <c r="N43">
        <v>33080</v>
      </c>
      <c r="Q43" s="297">
        <v>605</v>
      </c>
      <c r="S43">
        <v>355400</v>
      </c>
      <c r="U43">
        <v>-454706.51</v>
      </c>
      <c r="V43">
        <v>1851653.95</v>
      </c>
      <c r="W43" s="297">
        <v>1543561.36</v>
      </c>
      <c r="Y43" s="297">
        <v>718.1</v>
      </c>
      <c r="AA43" s="297">
        <v>707945</v>
      </c>
      <c r="AB43" s="297">
        <v>126263.72</v>
      </c>
      <c r="AC43">
        <v>1267992</v>
      </c>
      <c r="AD43">
        <v>3220</v>
      </c>
      <c r="AF43">
        <v>837755.14</v>
      </c>
      <c r="AG43">
        <v>213150.06</v>
      </c>
      <c r="AH43">
        <v>13400</v>
      </c>
      <c r="AK43">
        <v>186026.37</v>
      </c>
      <c r="AM43" s="242">
        <f t="shared" si="5"/>
        <v>541696.3899999999</v>
      </c>
      <c r="AN43" s="249">
        <f t="shared" si="6"/>
        <v>605</v>
      </c>
      <c r="AO43" s="262">
        <f t="shared" si="7"/>
        <v>541091.3899999999</v>
      </c>
      <c r="AP43" s="263">
        <f t="shared" si="8"/>
        <v>2378488.1800000002</v>
      </c>
      <c r="AQ43" s="263">
        <f t="shared" si="9"/>
        <v>2521543.5700000003</v>
      </c>
      <c r="AR43" s="244">
        <f t="shared" si="4"/>
        <v>-143055.39000000013</v>
      </c>
    </row>
    <row r="44" spans="1:44" ht="14.4" thickBot="1" x14ac:dyDescent="0.3">
      <c r="A44" s="232" t="s">
        <v>292</v>
      </c>
      <c r="B44" s="232" t="s">
        <v>30</v>
      </c>
      <c r="C44" s="269">
        <v>3394</v>
      </c>
      <c r="D44" s="270" t="s">
        <v>830</v>
      </c>
      <c r="E44" t="s">
        <v>2774</v>
      </c>
      <c r="F44" s="297">
        <v>195258.28</v>
      </c>
      <c r="G44" s="297">
        <v>39527.379999999997</v>
      </c>
      <c r="H44" s="297">
        <v>115982.63</v>
      </c>
      <c r="J44">
        <v>66359.460000000006</v>
      </c>
      <c r="K44">
        <v>418131.23</v>
      </c>
      <c r="N44">
        <v>8000</v>
      </c>
      <c r="Q44" s="297">
        <v>1770</v>
      </c>
      <c r="S44">
        <v>161120</v>
      </c>
      <c r="U44">
        <v>-1066447.33</v>
      </c>
      <c r="V44">
        <v>1865771.67</v>
      </c>
      <c r="W44" s="297">
        <v>2235126.31</v>
      </c>
      <c r="Y44" s="297">
        <v>701.1</v>
      </c>
      <c r="AA44" s="297">
        <v>1189319.5</v>
      </c>
      <c r="AB44" s="297">
        <v>176740.72</v>
      </c>
      <c r="AC44">
        <v>1867099.5</v>
      </c>
      <c r="AE44">
        <v>3216</v>
      </c>
      <c r="AF44">
        <v>1343947.1</v>
      </c>
      <c r="AG44">
        <v>197874.53</v>
      </c>
      <c r="AK44">
        <v>66150.13</v>
      </c>
      <c r="AM44" s="242">
        <f t="shared" si="5"/>
        <v>350768.29000000004</v>
      </c>
      <c r="AN44" s="249">
        <f t="shared" si="6"/>
        <v>1770</v>
      </c>
      <c r="AO44" s="262">
        <f t="shared" si="7"/>
        <v>348998.29000000004</v>
      </c>
      <c r="AP44" s="263">
        <f t="shared" si="8"/>
        <v>3601887.6300000004</v>
      </c>
      <c r="AQ44" s="263">
        <f t="shared" si="9"/>
        <v>3478287.26</v>
      </c>
      <c r="AR44" s="244">
        <f t="shared" si="4"/>
        <v>123600.37000000058</v>
      </c>
    </row>
    <row r="45" spans="1:44" ht="14.4" thickBot="1" x14ac:dyDescent="0.3">
      <c r="A45" s="232" t="s">
        <v>292</v>
      </c>
      <c r="B45" s="232" t="s">
        <v>30</v>
      </c>
      <c r="C45" s="269">
        <v>1969</v>
      </c>
      <c r="D45" s="270" t="s">
        <v>831</v>
      </c>
      <c r="E45" t="s">
        <v>2775</v>
      </c>
      <c r="F45" s="297">
        <v>516108.48</v>
      </c>
      <c r="G45" s="297">
        <v>0</v>
      </c>
      <c r="H45" s="297">
        <v>103359.46</v>
      </c>
      <c r="J45">
        <v>443572.91</v>
      </c>
      <c r="K45">
        <v>83769.47</v>
      </c>
      <c r="N45">
        <v>19183</v>
      </c>
      <c r="Q45" s="297">
        <v>2498</v>
      </c>
      <c r="U45">
        <v>-11805.61</v>
      </c>
      <c r="V45">
        <v>1234901.48</v>
      </c>
      <c r="W45" s="297">
        <v>1029392.29</v>
      </c>
      <c r="X45" s="297">
        <v>53500</v>
      </c>
      <c r="Y45" s="297">
        <v>792.87</v>
      </c>
      <c r="AA45" s="297">
        <v>1565518.5</v>
      </c>
      <c r="AB45" s="297">
        <v>110357.79</v>
      </c>
      <c r="AC45">
        <v>2044672.5</v>
      </c>
      <c r="AF45">
        <v>398780.94</v>
      </c>
      <c r="AG45">
        <v>187957.08</v>
      </c>
      <c r="AK45">
        <v>16753</v>
      </c>
      <c r="AM45" s="242">
        <f t="shared" si="5"/>
        <v>619467.93999999994</v>
      </c>
      <c r="AN45" s="249">
        <f t="shared" si="6"/>
        <v>2498</v>
      </c>
      <c r="AO45" s="262">
        <f t="shared" si="7"/>
        <v>616969.93999999994</v>
      </c>
      <c r="AP45" s="263">
        <f t="shared" si="8"/>
        <v>2759561.45</v>
      </c>
      <c r="AQ45" s="263">
        <f t="shared" si="9"/>
        <v>2648163.52</v>
      </c>
      <c r="AR45" s="244">
        <f t="shared" si="4"/>
        <v>111397.93000000017</v>
      </c>
    </row>
    <row r="46" spans="1:44" ht="14.4" thickBot="1" x14ac:dyDescent="0.3">
      <c r="A46" s="232" t="s">
        <v>292</v>
      </c>
      <c r="B46" s="232" t="s">
        <v>30</v>
      </c>
      <c r="C46" s="269">
        <v>3732</v>
      </c>
      <c r="D46" s="270" t="s">
        <v>832</v>
      </c>
      <c r="E46" t="s">
        <v>2793</v>
      </c>
      <c r="F46" s="297">
        <v>939928.24</v>
      </c>
      <c r="G46" s="297">
        <v>13100</v>
      </c>
      <c r="H46" s="297">
        <v>33413.9</v>
      </c>
      <c r="J46">
        <v>757154</v>
      </c>
      <c r="K46">
        <v>310704.37</v>
      </c>
      <c r="N46">
        <v>3000</v>
      </c>
      <c r="Q46" s="297">
        <v>305.61</v>
      </c>
      <c r="S46">
        <v>597260</v>
      </c>
      <c r="U46">
        <v>-424636.11</v>
      </c>
      <c r="V46">
        <v>2300894.7000000002</v>
      </c>
      <c r="W46" s="297">
        <v>1242553.71</v>
      </c>
      <c r="Y46" s="297">
        <v>1331.93</v>
      </c>
      <c r="AA46" s="297">
        <v>1239055</v>
      </c>
      <c r="AB46" s="297">
        <v>169405.15</v>
      </c>
      <c r="AC46">
        <v>1740738.5</v>
      </c>
      <c r="AF46">
        <v>720533.14</v>
      </c>
      <c r="AG46">
        <v>218345.11</v>
      </c>
      <c r="AK46">
        <v>107403</v>
      </c>
      <c r="AM46" s="242">
        <f t="shared" si="5"/>
        <v>986442.14</v>
      </c>
      <c r="AN46" s="249">
        <f t="shared" si="6"/>
        <v>305.61</v>
      </c>
      <c r="AO46" s="262">
        <f t="shared" si="7"/>
        <v>986136.53</v>
      </c>
      <c r="AP46" s="263">
        <f t="shared" si="8"/>
        <v>2652345.7899999996</v>
      </c>
      <c r="AQ46" s="263">
        <f t="shared" si="9"/>
        <v>2787019.75</v>
      </c>
      <c r="AR46" s="244">
        <f t="shared" si="4"/>
        <v>-134673.96000000043</v>
      </c>
    </row>
    <row r="47" spans="1:44" ht="14.4" thickBot="1" x14ac:dyDescent="0.3">
      <c r="A47" s="232" t="s">
        <v>292</v>
      </c>
      <c r="B47" s="232" t="s">
        <v>30</v>
      </c>
      <c r="C47" s="269">
        <v>3225</v>
      </c>
      <c r="D47" s="270" t="s">
        <v>833</v>
      </c>
      <c r="E47" t="s">
        <v>2801</v>
      </c>
      <c r="F47" s="297">
        <v>1086054.8700000001</v>
      </c>
      <c r="G47" s="297">
        <v>11012.5</v>
      </c>
      <c r="H47" s="297">
        <v>121063.48</v>
      </c>
      <c r="J47">
        <v>3619031.2</v>
      </c>
      <c r="K47">
        <v>345517.23</v>
      </c>
      <c r="N47">
        <v>-215827</v>
      </c>
      <c r="Q47" s="297">
        <v>1736.11</v>
      </c>
      <c r="U47">
        <v>1332578.8799999999</v>
      </c>
      <c r="V47">
        <v>4006426</v>
      </c>
      <c r="W47" s="297">
        <v>1686620.12</v>
      </c>
      <c r="X47" s="297">
        <v>90420</v>
      </c>
      <c r="Y47" s="297">
        <v>1749.46</v>
      </c>
      <c r="AA47" s="297">
        <v>1246933</v>
      </c>
      <c r="AB47" s="297">
        <v>141600</v>
      </c>
      <c r="AC47">
        <v>1840645.44</v>
      </c>
      <c r="AF47">
        <v>564072.6</v>
      </c>
      <c r="AG47">
        <v>278017.34999999998</v>
      </c>
      <c r="AK47">
        <v>100435</v>
      </c>
      <c r="AM47" s="242">
        <f t="shared" si="5"/>
        <v>1218130.8500000001</v>
      </c>
      <c r="AN47" s="249">
        <f t="shared" si="6"/>
        <v>1736.11</v>
      </c>
      <c r="AO47" s="262">
        <f t="shared" si="7"/>
        <v>1216394.74</v>
      </c>
      <c r="AP47" s="263">
        <f t="shared" si="8"/>
        <v>3167322.58</v>
      </c>
      <c r="AQ47" s="263">
        <f t="shared" si="9"/>
        <v>2783170.39</v>
      </c>
      <c r="AR47" s="244">
        <f t="shared" si="4"/>
        <v>384152.18999999994</v>
      </c>
    </row>
    <row r="48" spans="1:44" ht="14.4" thickBot="1" x14ac:dyDescent="0.3">
      <c r="A48" s="232" t="s">
        <v>17</v>
      </c>
      <c r="B48" s="232" t="s">
        <v>18</v>
      </c>
      <c r="C48" s="269">
        <v>3207</v>
      </c>
      <c r="D48" s="270" t="s">
        <v>834</v>
      </c>
      <c r="E48" t="s">
        <v>2622</v>
      </c>
      <c r="F48" s="297">
        <v>492548.66</v>
      </c>
      <c r="G48" s="297">
        <v>174596.11</v>
      </c>
      <c r="H48" s="297">
        <v>120665.46</v>
      </c>
      <c r="J48">
        <v>122421.5</v>
      </c>
      <c r="K48">
        <v>217478.66</v>
      </c>
      <c r="Q48" s="297">
        <v>0</v>
      </c>
      <c r="U48">
        <v>-1058013.69</v>
      </c>
      <c r="V48">
        <v>1877057.75</v>
      </c>
      <c r="W48" s="297">
        <v>1371495.76</v>
      </c>
      <c r="Y48" s="297">
        <v>279.41000000000003</v>
      </c>
      <c r="AA48" s="297">
        <v>1559322</v>
      </c>
      <c r="AB48" s="297">
        <v>130000</v>
      </c>
      <c r="AC48">
        <v>1761093</v>
      </c>
      <c r="AF48">
        <v>615768.51</v>
      </c>
      <c r="AG48">
        <v>137768.32999999999</v>
      </c>
      <c r="AM48" s="242">
        <f t="shared" si="5"/>
        <v>787810.23</v>
      </c>
      <c r="AN48" s="249">
        <f t="shared" si="6"/>
        <v>0</v>
      </c>
      <c r="AO48" s="262">
        <f t="shared" si="7"/>
        <v>787810.23</v>
      </c>
      <c r="AP48" s="263">
        <f t="shared" si="8"/>
        <v>3061097.17</v>
      </c>
      <c r="AQ48" s="263">
        <f t="shared" si="9"/>
        <v>2514629.84</v>
      </c>
      <c r="AR48" s="244">
        <f t="shared" si="4"/>
        <v>546467.33000000007</v>
      </c>
    </row>
    <row r="49" spans="1:44" ht="14.4" thickBot="1" x14ac:dyDescent="0.3">
      <c r="A49" s="232" t="s">
        <v>17</v>
      </c>
      <c r="B49" s="232" t="s">
        <v>18</v>
      </c>
      <c r="C49" s="233">
        <v>3287</v>
      </c>
      <c r="D49" s="234" t="s">
        <v>835</v>
      </c>
      <c r="E49" t="s">
        <v>2623</v>
      </c>
      <c r="F49" s="297">
        <v>694676.7</v>
      </c>
      <c r="G49" s="297">
        <v>154904.25</v>
      </c>
      <c r="H49" s="297">
        <v>50312.72</v>
      </c>
      <c r="J49">
        <v>465732.6</v>
      </c>
      <c r="K49">
        <v>159897.32</v>
      </c>
      <c r="N49">
        <v>132200</v>
      </c>
      <c r="P49" s="297">
        <v>6500</v>
      </c>
      <c r="Q49" s="297">
        <v>0</v>
      </c>
      <c r="U49">
        <v>-1800136.91</v>
      </c>
      <c r="V49">
        <v>2506199.65</v>
      </c>
      <c r="W49" s="297">
        <v>1764798.29</v>
      </c>
      <c r="X49" s="297">
        <v>15500</v>
      </c>
      <c r="Y49" s="297">
        <v>436.87</v>
      </c>
      <c r="AA49" s="297">
        <v>2486835.7999999998</v>
      </c>
      <c r="AB49" s="297">
        <v>17526</v>
      </c>
      <c r="AC49">
        <v>2799521.8</v>
      </c>
      <c r="AF49">
        <v>552359.49</v>
      </c>
      <c r="AG49">
        <v>62094.6</v>
      </c>
      <c r="AK49">
        <v>2400</v>
      </c>
      <c r="AM49" s="242">
        <f t="shared" si="5"/>
        <v>899893.66999999993</v>
      </c>
      <c r="AN49" s="249">
        <f t="shared" si="6"/>
        <v>6500</v>
      </c>
      <c r="AO49" s="262">
        <f t="shared" si="7"/>
        <v>893393.66999999993</v>
      </c>
      <c r="AP49" s="263">
        <f t="shared" si="8"/>
        <v>4285096.96</v>
      </c>
      <c r="AQ49" s="263">
        <f t="shared" si="9"/>
        <v>3416375.89</v>
      </c>
      <c r="AR49" s="244">
        <f t="shared" si="4"/>
        <v>868721.06999999983</v>
      </c>
    </row>
    <row r="50" spans="1:44" s="253" customFormat="1" ht="14.4" thickBot="1" x14ac:dyDescent="0.3">
      <c r="A50" s="235" t="s">
        <v>17</v>
      </c>
      <c r="B50" s="235" t="s">
        <v>18</v>
      </c>
      <c r="C50" s="236">
        <v>2936</v>
      </c>
      <c r="D50" s="237" t="s">
        <v>836</v>
      </c>
      <c r="E50" t="s">
        <v>2624</v>
      </c>
      <c r="F50" s="297">
        <v>309942.48</v>
      </c>
      <c r="G50" s="297">
        <v>19434.810000000001</v>
      </c>
      <c r="H50" s="297">
        <v>36017.85</v>
      </c>
      <c r="I50" s="297"/>
      <c r="J50">
        <v>3</v>
      </c>
      <c r="K50">
        <v>34071.1</v>
      </c>
      <c r="L50"/>
      <c r="M50"/>
      <c r="N50">
        <v>-2000</v>
      </c>
      <c r="O50" s="297"/>
      <c r="P50" s="297"/>
      <c r="Q50" s="297">
        <v>0</v>
      </c>
      <c r="R50" s="297"/>
      <c r="S50"/>
      <c r="T50">
        <v>-238853.94</v>
      </c>
      <c r="U50">
        <v>-1563942.89</v>
      </c>
      <c r="V50">
        <v>1985151.03</v>
      </c>
      <c r="W50" s="297">
        <v>1251662.55</v>
      </c>
      <c r="X50" s="297">
        <v>173754</v>
      </c>
      <c r="Y50" s="297">
        <v>121.67</v>
      </c>
      <c r="Z50" s="297"/>
      <c r="AA50" s="297">
        <v>1305710</v>
      </c>
      <c r="AB50" s="297"/>
      <c r="AC50">
        <v>1741308</v>
      </c>
      <c r="AD50"/>
      <c r="AE50"/>
      <c r="AF50">
        <v>435718.26</v>
      </c>
      <c r="AG50">
        <v>54435.5</v>
      </c>
      <c r="AH50"/>
      <c r="AI50"/>
      <c r="AJ50"/>
      <c r="AK50">
        <v>5101.6000000000004</v>
      </c>
      <c r="AL50">
        <v>48000</v>
      </c>
      <c r="AM50" s="242">
        <f t="shared" si="5"/>
        <v>365395.13999999996</v>
      </c>
      <c r="AN50" s="249">
        <f t="shared" si="6"/>
        <v>0</v>
      </c>
      <c r="AO50" s="262">
        <f t="shared" si="7"/>
        <v>365395.13999999996</v>
      </c>
      <c r="AP50" s="263">
        <f t="shared" si="8"/>
        <v>2731248.2199999997</v>
      </c>
      <c r="AQ50" s="263">
        <f t="shared" si="9"/>
        <v>2284563.36</v>
      </c>
      <c r="AR50" s="244">
        <f t="shared" si="4"/>
        <v>446684.85999999987</v>
      </c>
    </row>
    <row r="51" spans="1:44" s="253" customFormat="1" ht="14.4" thickBot="1" x14ac:dyDescent="0.3">
      <c r="A51" s="235" t="s">
        <v>17</v>
      </c>
      <c r="B51" s="235" t="s">
        <v>18</v>
      </c>
      <c r="C51" s="236">
        <v>2495</v>
      </c>
      <c r="D51" s="237" t="s">
        <v>837</v>
      </c>
      <c r="E51" t="s">
        <v>2625</v>
      </c>
      <c r="F51" s="297">
        <v>300735</v>
      </c>
      <c r="G51" s="297">
        <v>59150.27</v>
      </c>
      <c r="H51" s="297">
        <v>152855.67999999999</v>
      </c>
      <c r="I51" s="297"/>
      <c r="J51">
        <v>698745.1</v>
      </c>
      <c r="K51">
        <v>91139.25</v>
      </c>
      <c r="L51"/>
      <c r="M51"/>
      <c r="N51">
        <v>6600</v>
      </c>
      <c r="O51" s="297"/>
      <c r="P51" s="297"/>
      <c r="Q51" s="297">
        <v>-1364</v>
      </c>
      <c r="R51" s="297"/>
      <c r="S51"/>
      <c r="T51"/>
      <c r="U51">
        <v>-482443.54</v>
      </c>
      <c r="V51">
        <v>1821817.03</v>
      </c>
      <c r="W51" s="297">
        <v>1165309.8999999999</v>
      </c>
      <c r="X51" s="297"/>
      <c r="Y51" s="297">
        <v>305.93</v>
      </c>
      <c r="Z51" s="297"/>
      <c r="AA51" s="297">
        <v>1747799</v>
      </c>
      <c r="AB51" s="297">
        <v>232269</v>
      </c>
      <c r="AC51">
        <v>2068181</v>
      </c>
      <c r="AD51"/>
      <c r="AE51"/>
      <c r="AF51">
        <v>596257.46</v>
      </c>
      <c r="AG51">
        <v>200901.84</v>
      </c>
      <c r="AH51"/>
      <c r="AI51"/>
      <c r="AJ51"/>
      <c r="AK51">
        <v>1534.72</v>
      </c>
      <c r="AL51"/>
      <c r="AM51" s="242">
        <f t="shared" si="5"/>
        <v>512740.95</v>
      </c>
      <c r="AN51" s="249">
        <f t="shared" si="6"/>
        <v>-1364</v>
      </c>
      <c r="AO51" s="262">
        <f t="shared" si="7"/>
        <v>514104.95</v>
      </c>
      <c r="AP51" s="263">
        <f t="shared" si="8"/>
        <v>3145683.83</v>
      </c>
      <c r="AQ51" s="263">
        <f t="shared" si="9"/>
        <v>2866875.02</v>
      </c>
      <c r="AR51" s="244">
        <f t="shared" si="4"/>
        <v>278808.81000000006</v>
      </c>
    </row>
    <row r="52" spans="1:44" s="253" customFormat="1" ht="14.4" thickBot="1" x14ac:dyDescent="0.3">
      <c r="A52" s="235" t="s">
        <v>17</v>
      </c>
      <c r="B52" s="235" t="s">
        <v>18</v>
      </c>
      <c r="C52" s="236">
        <v>5264</v>
      </c>
      <c r="D52" s="237" t="s">
        <v>838</v>
      </c>
      <c r="E52" t="s">
        <v>2626</v>
      </c>
      <c r="F52" s="297">
        <v>1153517.3500000001</v>
      </c>
      <c r="G52" s="297">
        <v>250043.14</v>
      </c>
      <c r="H52" s="297">
        <v>230000.31</v>
      </c>
      <c r="I52" s="297"/>
      <c r="J52">
        <v>464592.15</v>
      </c>
      <c r="K52">
        <v>401140.35</v>
      </c>
      <c r="L52"/>
      <c r="M52"/>
      <c r="N52">
        <v>6000</v>
      </c>
      <c r="O52" s="297"/>
      <c r="P52" s="297"/>
      <c r="Q52" s="297">
        <v>246</v>
      </c>
      <c r="R52" s="297"/>
      <c r="S52">
        <v>118506</v>
      </c>
      <c r="T52"/>
      <c r="U52">
        <v>436324.13</v>
      </c>
      <c r="V52">
        <v>1102265.42</v>
      </c>
      <c r="W52" s="297">
        <v>1935597.37</v>
      </c>
      <c r="X52" s="297"/>
      <c r="Y52" s="297">
        <v>513.25</v>
      </c>
      <c r="Z52" s="297"/>
      <c r="AA52" s="297">
        <v>2541701.5</v>
      </c>
      <c r="AB52" s="297">
        <v>406810</v>
      </c>
      <c r="AC52">
        <v>2934277.5</v>
      </c>
      <c r="AD52">
        <v>17636.060000000001</v>
      </c>
      <c r="AE52"/>
      <c r="AF52">
        <v>560905.47</v>
      </c>
      <c r="AG52">
        <v>108280</v>
      </c>
      <c r="AH52"/>
      <c r="AI52"/>
      <c r="AJ52"/>
      <c r="AK52">
        <v>52000.34</v>
      </c>
      <c r="AL52"/>
      <c r="AM52" s="242">
        <f t="shared" si="5"/>
        <v>1633560.8000000003</v>
      </c>
      <c r="AN52" s="249">
        <f t="shared" si="6"/>
        <v>246</v>
      </c>
      <c r="AO52" s="262">
        <f t="shared" si="7"/>
        <v>1633314.8000000003</v>
      </c>
      <c r="AP52" s="263">
        <f t="shared" si="8"/>
        <v>4884622.12</v>
      </c>
      <c r="AQ52" s="263">
        <f t="shared" si="9"/>
        <v>3673099.37</v>
      </c>
      <c r="AR52" s="244">
        <f t="shared" si="4"/>
        <v>1211522.75</v>
      </c>
    </row>
    <row r="53" spans="1:44" ht="14.4" thickBot="1" x14ac:dyDescent="0.3">
      <c r="A53" s="232" t="s">
        <v>17</v>
      </c>
      <c r="B53" s="232" t="s">
        <v>18</v>
      </c>
      <c r="C53" s="233">
        <v>2213</v>
      </c>
      <c r="D53" s="234" t="s">
        <v>839</v>
      </c>
      <c r="E53" t="s">
        <v>2627</v>
      </c>
      <c r="F53" s="297">
        <v>490747.6</v>
      </c>
      <c r="G53" s="297">
        <v>211424.5</v>
      </c>
      <c r="H53" s="297">
        <v>37512</v>
      </c>
      <c r="J53">
        <v>24682.94</v>
      </c>
      <c r="K53">
        <v>316102.99</v>
      </c>
      <c r="N53">
        <v>0</v>
      </c>
      <c r="Q53" s="297">
        <v>0</v>
      </c>
      <c r="T53">
        <v>-10797.58</v>
      </c>
      <c r="U53">
        <v>-1204444.8899999999</v>
      </c>
      <c r="V53">
        <v>2172216.88</v>
      </c>
      <c r="W53" s="297">
        <v>1457283.23</v>
      </c>
      <c r="X53" s="297">
        <v>168026</v>
      </c>
      <c r="Y53" s="297">
        <v>386.24</v>
      </c>
      <c r="AA53" s="297">
        <v>1540584</v>
      </c>
      <c r="AB53" s="297">
        <v>184263</v>
      </c>
      <c r="AC53">
        <v>2313585</v>
      </c>
      <c r="AF53">
        <v>530454.56000000006</v>
      </c>
      <c r="AG53">
        <v>79235.740000000005</v>
      </c>
      <c r="AK53">
        <v>15735.55</v>
      </c>
      <c r="AM53" s="242">
        <f t="shared" si="5"/>
        <v>739684.1</v>
      </c>
      <c r="AN53" s="249">
        <f t="shared" si="6"/>
        <v>0</v>
      </c>
      <c r="AO53" s="262">
        <f t="shared" si="7"/>
        <v>739684.1</v>
      </c>
      <c r="AP53" s="263">
        <f t="shared" si="8"/>
        <v>3350542.4699999997</v>
      </c>
      <c r="AQ53" s="263">
        <f t="shared" si="9"/>
        <v>2939010.85</v>
      </c>
      <c r="AR53" s="244">
        <f t="shared" si="4"/>
        <v>411531.61999999965</v>
      </c>
    </row>
    <row r="54" spans="1:44" ht="14.4" thickBot="1" x14ac:dyDescent="0.3">
      <c r="A54" s="232" t="s">
        <v>17</v>
      </c>
      <c r="B54" s="232" t="s">
        <v>18</v>
      </c>
      <c r="C54" s="233">
        <v>2562</v>
      </c>
      <c r="D54" s="234" t="s">
        <v>840</v>
      </c>
      <c r="E54" t="s">
        <v>2628</v>
      </c>
      <c r="F54" s="297">
        <v>240279.28</v>
      </c>
      <c r="G54" s="297">
        <v>195229.56</v>
      </c>
      <c r="H54" s="297">
        <v>107685.41</v>
      </c>
      <c r="J54">
        <v>1109424.1599999999</v>
      </c>
      <c r="K54">
        <v>422644.94</v>
      </c>
      <c r="Q54" s="297">
        <v>-1373</v>
      </c>
      <c r="U54">
        <v>31239.94</v>
      </c>
      <c r="V54">
        <v>1936400.69</v>
      </c>
      <c r="W54" s="297">
        <v>994969.72</v>
      </c>
      <c r="Y54" s="297">
        <v>380.14</v>
      </c>
      <c r="AA54" s="297">
        <v>2275800</v>
      </c>
      <c r="AC54">
        <v>2549244</v>
      </c>
      <c r="AF54">
        <v>178438.05</v>
      </c>
      <c r="AG54">
        <v>125324.6</v>
      </c>
      <c r="AK54">
        <v>2387.4899999999998</v>
      </c>
      <c r="AM54" s="242">
        <f t="shared" si="5"/>
        <v>543194.25</v>
      </c>
      <c r="AN54" s="249">
        <f t="shared" si="6"/>
        <v>-1373</v>
      </c>
      <c r="AO54" s="262">
        <f t="shared" si="7"/>
        <v>544567.25</v>
      </c>
      <c r="AP54" s="263">
        <f t="shared" si="8"/>
        <v>3271149.86</v>
      </c>
      <c r="AQ54" s="263">
        <f t="shared" si="9"/>
        <v>2855394.14</v>
      </c>
      <c r="AR54" s="244">
        <f t="shared" si="4"/>
        <v>415755.71999999974</v>
      </c>
    </row>
    <row r="55" spans="1:44" s="253" customFormat="1" ht="14.4" thickBot="1" x14ac:dyDescent="0.3">
      <c r="A55" s="235" t="s">
        <v>17</v>
      </c>
      <c r="B55" s="235" t="s">
        <v>18</v>
      </c>
      <c r="C55" s="236">
        <v>7114</v>
      </c>
      <c r="D55" s="237" t="s">
        <v>841</v>
      </c>
      <c r="E55" t="s">
        <v>2629</v>
      </c>
      <c r="F55" s="297">
        <v>1794447.64</v>
      </c>
      <c r="G55" s="297">
        <v>716.6</v>
      </c>
      <c r="H55" s="297">
        <v>404838.74</v>
      </c>
      <c r="I55" s="297"/>
      <c r="J55">
        <v>26210.720000000001</v>
      </c>
      <c r="K55">
        <v>298194.03999999998</v>
      </c>
      <c r="L55"/>
      <c r="M55"/>
      <c r="N55"/>
      <c r="O55" s="297"/>
      <c r="P55" s="297"/>
      <c r="Q55" s="297">
        <v>555</v>
      </c>
      <c r="R55" s="297"/>
      <c r="S55"/>
      <c r="T55">
        <v>316447.92</v>
      </c>
      <c r="U55">
        <v>-757560.43</v>
      </c>
      <c r="V55">
        <v>1262941.0900000001</v>
      </c>
      <c r="W55" s="297">
        <v>3425219.33</v>
      </c>
      <c r="X55" s="297">
        <v>111550</v>
      </c>
      <c r="Y55" s="297">
        <v>643.86</v>
      </c>
      <c r="Z55" s="297"/>
      <c r="AA55" s="297">
        <v>3114214</v>
      </c>
      <c r="AB55" s="297"/>
      <c r="AC55">
        <v>3711788</v>
      </c>
      <c r="AD55"/>
      <c r="AE55"/>
      <c r="AF55">
        <v>689174.08</v>
      </c>
      <c r="AG55">
        <v>79260.7</v>
      </c>
      <c r="AH55">
        <v>15000</v>
      </c>
      <c r="AI55"/>
      <c r="AJ55"/>
      <c r="AK55">
        <v>54691.43</v>
      </c>
      <c r="AL55"/>
      <c r="AM55" s="242">
        <f t="shared" si="5"/>
        <v>2200002.98</v>
      </c>
      <c r="AN55" s="249">
        <f t="shared" si="6"/>
        <v>555</v>
      </c>
      <c r="AO55" s="262">
        <f t="shared" si="7"/>
        <v>2199447.98</v>
      </c>
      <c r="AP55" s="263">
        <f t="shared" si="8"/>
        <v>6651627.1899999995</v>
      </c>
      <c r="AQ55" s="263">
        <f t="shared" si="9"/>
        <v>4549914.21</v>
      </c>
      <c r="AR55" s="244">
        <f t="shared" si="4"/>
        <v>2101712.9799999995</v>
      </c>
    </row>
    <row r="56" spans="1:44" ht="14.4" thickBot="1" x14ac:dyDescent="0.3">
      <c r="A56" s="232" t="s">
        <v>17</v>
      </c>
      <c r="B56" s="232" t="s">
        <v>18</v>
      </c>
      <c r="C56" s="233">
        <v>6804</v>
      </c>
      <c r="D56" s="234" t="s">
        <v>842</v>
      </c>
      <c r="E56" t="s">
        <v>2776</v>
      </c>
      <c r="F56" s="297">
        <v>698361.37</v>
      </c>
      <c r="G56" s="297">
        <v>19830.849999999999</v>
      </c>
      <c r="H56" s="297">
        <v>123259.08</v>
      </c>
      <c r="J56">
        <v>378508.51</v>
      </c>
      <c r="K56">
        <v>522470.29</v>
      </c>
      <c r="N56">
        <v>15540</v>
      </c>
      <c r="Q56" s="297">
        <v>0</v>
      </c>
      <c r="U56">
        <v>-744630.25</v>
      </c>
      <c r="V56">
        <v>2033596.36</v>
      </c>
      <c r="W56" s="297">
        <v>2183447.5099999998</v>
      </c>
      <c r="X56" s="297">
        <v>42000</v>
      </c>
      <c r="Y56" s="297">
        <v>405.03</v>
      </c>
      <c r="AA56" s="297">
        <v>284960</v>
      </c>
      <c r="AB56" s="297">
        <v>2430549</v>
      </c>
      <c r="AC56">
        <v>2906270</v>
      </c>
      <c r="AD56">
        <v>2190</v>
      </c>
      <c r="AF56">
        <v>986981.02</v>
      </c>
      <c r="AG56">
        <v>104359.9</v>
      </c>
      <c r="AK56">
        <v>13843.7</v>
      </c>
      <c r="AM56" s="242">
        <f t="shared" si="5"/>
        <v>841451.29999999993</v>
      </c>
      <c r="AN56" s="249">
        <f t="shared" si="6"/>
        <v>0</v>
      </c>
      <c r="AO56" s="262">
        <f t="shared" si="7"/>
        <v>841451.29999999993</v>
      </c>
      <c r="AP56" s="263">
        <f t="shared" si="8"/>
        <v>4941361.5399999991</v>
      </c>
      <c r="AQ56" s="263">
        <f t="shared" si="9"/>
        <v>4013644.62</v>
      </c>
      <c r="AR56" s="244">
        <f t="shared" si="4"/>
        <v>927716.91999999899</v>
      </c>
    </row>
    <row r="57" spans="1:44" s="253" customFormat="1" ht="14.4" thickBot="1" x14ac:dyDescent="0.3">
      <c r="A57" s="235" t="s">
        <v>17</v>
      </c>
      <c r="B57" s="235" t="s">
        <v>18</v>
      </c>
      <c r="C57" s="236">
        <v>3739</v>
      </c>
      <c r="D57" s="237" t="s">
        <v>843</v>
      </c>
      <c r="E57" t="s">
        <v>2777</v>
      </c>
      <c r="F57" s="297">
        <v>887016.56</v>
      </c>
      <c r="G57" s="297">
        <v>485487.62</v>
      </c>
      <c r="H57" s="297">
        <v>433904.15</v>
      </c>
      <c r="I57" s="297"/>
      <c r="J57">
        <v>300201.94</v>
      </c>
      <c r="K57">
        <v>-113659.7</v>
      </c>
      <c r="L57"/>
      <c r="M57"/>
      <c r="N57">
        <v>28220</v>
      </c>
      <c r="O57" s="297"/>
      <c r="P57" s="297"/>
      <c r="Q57" s="297">
        <v>51985</v>
      </c>
      <c r="R57" s="297"/>
      <c r="S57">
        <v>815234.36</v>
      </c>
      <c r="T57">
        <v>367602.08</v>
      </c>
      <c r="U57">
        <v>-1400951.92</v>
      </c>
      <c r="V57">
        <v>2378594.3199999998</v>
      </c>
      <c r="W57" s="297">
        <v>1293656.6200000001</v>
      </c>
      <c r="X57" s="297">
        <v>473000</v>
      </c>
      <c r="Y57" s="297">
        <v>477.69</v>
      </c>
      <c r="Z57" s="297"/>
      <c r="AA57" s="297">
        <v>1031870</v>
      </c>
      <c r="AB57" s="297">
        <v>100000</v>
      </c>
      <c r="AC57">
        <v>1424250</v>
      </c>
      <c r="AD57">
        <v>3612</v>
      </c>
      <c r="AE57"/>
      <c r="AF57">
        <v>1268431.3899999999</v>
      </c>
      <c r="AG57">
        <v>123240.6</v>
      </c>
      <c r="AH57"/>
      <c r="AI57"/>
      <c r="AJ57"/>
      <c r="AK57">
        <v>30000</v>
      </c>
      <c r="AL57"/>
      <c r="AM57" s="242">
        <f t="shared" si="5"/>
        <v>1806408.33</v>
      </c>
      <c r="AN57" s="249">
        <f t="shared" si="6"/>
        <v>51985</v>
      </c>
      <c r="AO57" s="262">
        <f t="shared" si="7"/>
        <v>1754423.33</v>
      </c>
      <c r="AP57" s="263">
        <f t="shared" si="8"/>
        <v>2899004.31</v>
      </c>
      <c r="AQ57" s="263">
        <f t="shared" si="9"/>
        <v>2849533.9899999998</v>
      </c>
      <c r="AR57" s="244">
        <f t="shared" si="4"/>
        <v>49470.320000000298</v>
      </c>
    </row>
    <row r="58" spans="1:44" s="253" customFormat="1" ht="14.4" thickBot="1" x14ac:dyDescent="0.3">
      <c r="A58" s="235" t="s">
        <v>17</v>
      </c>
      <c r="B58" s="235" t="s">
        <v>18</v>
      </c>
      <c r="C58" s="236">
        <v>2743</v>
      </c>
      <c r="D58" s="237" t="s">
        <v>844</v>
      </c>
      <c r="E58" t="s">
        <v>2778</v>
      </c>
      <c r="F58" s="297">
        <v>520092.57</v>
      </c>
      <c r="G58" s="297">
        <v>89630.38</v>
      </c>
      <c r="H58" s="297">
        <v>139762.16</v>
      </c>
      <c r="I58" s="297"/>
      <c r="J58">
        <v>1551023.96</v>
      </c>
      <c r="K58">
        <v>263963.5</v>
      </c>
      <c r="L58"/>
      <c r="M58"/>
      <c r="N58">
        <v>0</v>
      </c>
      <c r="O58" s="297"/>
      <c r="P58" s="297"/>
      <c r="Q58" s="297">
        <v>0</v>
      </c>
      <c r="R58" s="297"/>
      <c r="S58"/>
      <c r="T58">
        <v>192107.87</v>
      </c>
      <c r="U58">
        <v>-218103.98</v>
      </c>
      <c r="V58">
        <v>2522084.4900000002</v>
      </c>
      <c r="W58" s="297">
        <v>1358286.22</v>
      </c>
      <c r="X58" s="297">
        <v>148000</v>
      </c>
      <c r="Y58" s="297">
        <v>253.31</v>
      </c>
      <c r="Z58" s="297"/>
      <c r="AA58" s="297">
        <v>1288376</v>
      </c>
      <c r="AB58" s="297"/>
      <c r="AC58">
        <v>1586184</v>
      </c>
      <c r="AD58">
        <v>620</v>
      </c>
      <c r="AE58"/>
      <c r="AF58">
        <v>522834.75</v>
      </c>
      <c r="AG58">
        <v>234650</v>
      </c>
      <c r="AH58"/>
      <c r="AI58"/>
      <c r="AJ58"/>
      <c r="AK58">
        <v>62979.59</v>
      </c>
      <c r="AL58"/>
      <c r="AM58" s="242">
        <f t="shared" si="5"/>
        <v>749485.11</v>
      </c>
      <c r="AN58" s="249">
        <f t="shared" si="6"/>
        <v>0</v>
      </c>
      <c r="AO58" s="262">
        <f t="shared" si="7"/>
        <v>749485.11</v>
      </c>
      <c r="AP58" s="263">
        <f t="shared" si="8"/>
        <v>2794915.5300000003</v>
      </c>
      <c r="AQ58" s="263">
        <f t="shared" si="9"/>
        <v>2407268.34</v>
      </c>
      <c r="AR58" s="244">
        <f t="shared" si="4"/>
        <v>387647.19000000041</v>
      </c>
    </row>
    <row r="59" spans="1:44" ht="14.4" thickBot="1" x14ac:dyDescent="0.3">
      <c r="A59" s="232" t="s">
        <v>19</v>
      </c>
      <c r="B59" s="232" t="s">
        <v>20</v>
      </c>
      <c r="C59" s="233">
        <v>4721</v>
      </c>
      <c r="D59" s="234" t="s">
        <v>845</v>
      </c>
      <c r="E59" t="s">
        <v>2630</v>
      </c>
      <c r="F59" s="297">
        <v>2127502.4900000002</v>
      </c>
      <c r="G59" s="297">
        <v>132874</v>
      </c>
      <c r="H59" s="297">
        <v>68380</v>
      </c>
      <c r="J59">
        <v>351916.92</v>
      </c>
      <c r="K59">
        <v>440074.83</v>
      </c>
      <c r="N59">
        <v>2200.1999999999998</v>
      </c>
      <c r="Q59" s="297">
        <v>1159.9000000000001</v>
      </c>
      <c r="U59">
        <v>359258.23</v>
      </c>
      <c r="V59">
        <v>2222830.41</v>
      </c>
      <c r="W59" s="297">
        <v>2012258.97</v>
      </c>
      <c r="X59" s="297">
        <v>257791</v>
      </c>
      <c r="Y59" s="297">
        <v>2620.67</v>
      </c>
      <c r="AA59" s="297">
        <v>1449775</v>
      </c>
      <c r="AB59" s="297">
        <v>13500</v>
      </c>
      <c r="AC59">
        <v>2030959</v>
      </c>
      <c r="AD59">
        <v>3000</v>
      </c>
      <c r="AF59">
        <v>627174.39</v>
      </c>
      <c r="AG59">
        <v>252461.46</v>
      </c>
      <c r="AM59" s="242">
        <f t="shared" si="5"/>
        <v>2328756.4900000002</v>
      </c>
      <c r="AN59" s="249">
        <f t="shared" si="6"/>
        <v>1159.9000000000001</v>
      </c>
      <c r="AO59" s="262">
        <f t="shared" si="7"/>
        <v>2327596.5900000003</v>
      </c>
      <c r="AP59" s="263">
        <f t="shared" si="8"/>
        <v>3735945.6399999997</v>
      </c>
      <c r="AQ59" s="263">
        <f t="shared" si="9"/>
        <v>2913594.85</v>
      </c>
      <c r="AR59" s="244">
        <f t="shared" si="4"/>
        <v>822350.78999999957</v>
      </c>
    </row>
    <row r="60" spans="1:44" ht="14.4" thickBot="1" x14ac:dyDescent="0.3">
      <c r="A60" s="232" t="s">
        <v>19</v>
      </c>
      <c r="B60" s="232" t="s">
        <v>20</v>
      </c>
      <c r="C60" s="269">
        <v>8384</v>
      </c>
      <c r="D60" s="270" t="s">
        <v>846</v>
      </c>
      <c r="E60" t="s">
        <v>2631</v>
      </c>
      <c r="F60" s="297">
        <v>2779897.04</v>
      </c>
      <c r="G60" s="297">
        <v>335071.35999999999</v>
      </c>
      <c r="H60" s="297">
        <v>157971.20000000001</v>
      </c>
      <c r="J60">
        <v>2352946.48</v>
      </c>
      <c r="K60">
        <v>1746546.52</v>
      </c>
      <c r="N60">
        <v>11060</v>
      </c>
      <c r="Q60" s="297">
        <v>14523.98</v>
      </c>
      <c r="U60">
        <v>-567537.61</v>
      </c>
      <c r="V60">
        <v>7696912.6699999999</v>
      </c>
      <c r="W60" s="297">
        <v>3726617.55</v>
      </c>
      <c r="X60" s="297">
        <v>1116760</v>
      </c>
      <c r="Y60" s="297">
        <v>4101.8</v>
      </c>
      <c r="AA60" s="297">
        <v>3279534.9</v>
      </c>
      <c r="AB60" s="297">
        <v>306600</v>
      </c>
      <c r="AC60">
        <v>3983868.9</v>
      </c>
      <c r="AF60">
        <v>3405972.82</v>
      </c>
      <c r="AG60">
        <v>156652</v>
      </c>
      <c r="AK60">
        <v>7000</v>
      </c>
      <c r="AM60" s="242">
        <f t="shared" si="5"/>
        <v>3272939.6</v>
      </c>
      <c r="AN60" s="249">
        <f t="shared" si="6"/>
        <v>14523.98</v>
      </c>
      <c r="AO60" s="262">
        <f t="shared" si="7"/>
        <v>3258415.62</v>
      </c>
      <c r="AP60" s="263">
        <f t="shared" si="8"/>
        <v>8433614.25</v>
      </c>
      <c r="AQ60" s="263">
        <f t="shared" si="9"/>
        <v>7553493.7199999997</v>
      </c>
      <c r="AR60" s="244">
        <f t="shared" si="4"/>
        <v>880120.53000000026</v>
      </c>
    </row>
    <row r="61" spans="1:44" ht="14.4" thickBot="1" x14ac:dyDescent="0.3">
      <c r="A61" s="232" t="s">
        <v>19</v>
      </c>
      <c r="B61" s="232" t="s">
        <v>20</v>
      </c>
      <c r="C61" s="269">
        <v>4586</v>
      </c>
      <c r="D61" s="270" t="s">
        <v>847</v>
      </c>
      <c r="E61" t="s">
        <v>2632</v>
      </c>
      <c r="F61" s="297">
        <v>758237.39</v>
      </c>
      <c r="G61" s="297">
        <v>342816.1</v>
      </c>
      <c r="H61" s="297">
        <v>605302.04</v>
      </c>
      <c r="J61">
        <v>386248.6</v>
      </c>
      <c r="K61">
        <v>482987.66</v>
      </c>
      <c r="Q61" s="297">
        <v>5483.81</v>
      </c>
      <c r="U61">
        <v>-168493.13</v>
      </c>
      <c r="V61">
        <v>2278267.36</v>
      </c>
      <c r="W61" s="297">
        <v>1433813.23</v>
      </c>
      <c r="X61" s="297">
        <v>452810</v>
      </c>
      <c r="Y61" s="297">
        <v>914.16</v>
      </c>
      <c r="AA61" s="297">
        <v>1533924</v>
      </c>
      <c r="AB61" s="297">
        <v>12000</v>
      </c>
      <c r="AC61">
        <v>1953413</v>
      </c>
      <c r="AD61">
        <v>6000</v>
      </c>
      <c r="AF61">
        <v>609805.27</v>
      </c>
      <c r="AG61">
        <v>141296.17000000001</v>
      </c>
      <c r="AK61">
        <v>7000</v>
      </c>
      <c r="AM61" s="242">
        <f t="shared" si="5"/>
        <v>1706355.53</v>
      </c>
      <c r="AN61" s="249">
        <f t="shared" si="6"/>
        <v>5483.81</v>
      </c>
      <c r="AO61" s="262">
        <f t="shared" si="7"/>
        <v>1700871.72</v>
      </c>
      <c r="AP61" s="263">
        <f t="shared" si="8"/>
        <v>3433461.3899999997</v>
      </c>
      <c r="AQ61" s="263">
        <f t="shared" si="9"/>
        <v>2717514.44</v>
      </c>
      <c r="AR61" s="244">
        <f t="shared" si="4"/>
        <v>715946.94999999972</v>
      </c>
    </row>
    <row r="62" spans="1:44" ht="14.4" thickBot="1" x14ac:dyDescent="0.3">
      <c r="A62" s="232" t="s">
        <v>19</v>
      </c>
      <c r="B62" s="232" t="s">
        <v>20</v>
      </c>
      <c r="C62" s="269">
        <v>3004</v>
      </c>
      <c r="D62" s="270" t="s">
        <v>848</v>
      </c>
      <c r="E62" t="s">
        <v>2633</v>
      </c>
      <c r="F62" s="297">
        <v>798082.16</v>
      </c>
      <c r="G62" s="297">
        <v>52392.97</v>
      </c>
      <c r="H62" s="297">
        <v>72996.02</v>
      </c>
      <c r="J62">
        <v>8474.82</v>
      </c>
      <c r="K62">
        <v>289722.17</v>
      </c>
      <c r="N62">
        <v>4500</v>
      </c>
      <c r="Q62" s="297">
        <v>382.47</v>
      </c>
      <c r="T62">
        <v>245436.01</v>
      </c>
      <c r="V62">
        <v>817347.69</v>
      </c>
      <c r="W62" s="297">
        <v>1060257.01</v>
      </c>
      <c r="X62" s="297">
        <v>343850</v>
      </c>
      <c r="Y62" s="297">
        <v>1125.3800000000001</v>
      </c>
      <c r="AA62" s="297">
        <v>1576960</v>
      </c>
      <c r="AB62" s="297">
        <v>200000</v>
      </c>
      <c r="AC62">
        <v>1769440.72</v>
      </c>
      <c r="AD62">
        <v>45000</v>
      </c>
      <c r="AE62">
        <v>5160</v>
      </c>
      <c r="AF62">
        <v>608927.07999999996</v>
      </c>
      <c r="AG62">
        <v>78552.78</v>
      </c>
      <c r="AI62">
        <v>137229.67000000001</v>
      </c>
      <c r="AK62">
        <v>17050</v>
      </c>
      <c r="AM62" s="242">
        <f t="shared" si="5"/>
        <v>923471.15</v>
      </c>
      <c r="AN62" s="249">
        <f t="shared" si="6"/>
        <v>382.47</v>
      </c>
      <c r="AO62" s="262">
        <f t="shared" si="7"/>
        <v>923088.68</v>
      </c>
      <c r="AP62" s="263">
        <f t="shared" si="8"/>
        <v>3182192.3899999997</v>
      </c>
      <c r="AQ62" s="263">
        <f t="shared" si="9"/>
        <v>2661360.2499999995</v>
      </c>
      <c r="AR62" s="244">
        <f t="shared" si="4"/>
        <v>520832.14000000013</v>
      </c>
    </row>
    <row r="63" spans="1:44" ht="14.4" thickBot="1" x14ac:dyDescent="0.3">
      <c r="A63" s="232" t="s">
        <v>19</v>
      </c>
      <c r="B63" s="232" t="s">
        <v>20</v>
      </c>
      <c r="C63" s="269">
        <v>7236</v>
      </c>
      <c r="D63" s="270" t="s">
        <v>849</v>
      </c>
      <c r="E63" t="s">
        <v>2634</v>
      </c>
      <c r="F63" s="297">
        <v>1598782.21</v>
      </c>
      <c r="G63" s="297">
        <v>65615.399999999994</v>
      </c>
      <c r="H63" s="297">
        <v>439117.69</v>
      </c>
      <c r="J63">
        <v>123876.98</v>
      </c>
      <c r="K63">
        <v>581870.62</v>
      </c>
      <c r="N63">
        <v>2222</v>
      </c>
      <c r="Q63" s="297">
        <v>83.69</v>
      </c>
      <c r="U63">
        <v>1034050.21</v>
      </c>
      <c r="V63">
        <v>1211807.73</v>
      </c>
      <c r="W63" s="297">
        <v>2057733.51</v>
      </c>
      <c r="X63" s="297">
        <v>416771</v>
      </c>
      <c r="Y63" s="297">
        <v>1723.18</v>
      </c>
      <c r="AA63" s="297">
        <v>1211115</v>
      </c>
      <c r="AB63" s="297">
        <v>174700</v>
      </c>
      <c r="AC63">
        <v>1721943</v>
      </c>
      <c r="AD63">
        <v>2500</v>
      </c>
      <c r="AF63">
        <v>1046079.89</v>
      </c>
      <c r="AG63">
        <v>113633.7</v>
      </c>
      <c r="AM63" s="242">
        <f t="shared" si="5"/>
        <v>2103515.2999999998</v>
      </c>
      <c r="AN63" s="249">
        <f t="shared" si="6"/>
        <v>83.69</v>
      </c>
      <c r="AO63" s="262">
        <f t="shared" si="7"/>
        <v>2103431.61</v>
      </c>
      <c r="AP63" s="263">
        <f t="shared" si="8"/>
        <v>3862042.69</v>
      </c>
      <c r="AQ63" s="263">
        <f t="shared" si="9"/>
        <v>2884156.5900000003</v>
      </c>
      <c r="AR63" s="244">
        <f t="shared" si="4"/>
        <v>977886.09999999963</v>
      </c>
    </row>
    <row r="64" spans="1:44" ht="14.4" thickBot="1" x14ac:dyDescent="0.3">
      <c r="A64" s="232" t="s">
        <v>19</v>
      </c>
      <c r="B64" s="232" t="s">
        <v>20</v>
      </c>
      <c r="C64" s="269">
        <v>5706</v>
      </c>
      <c r="D64" s="270" t="s">
        <v>850</v>
      </c>
      <c r="E64" t="s">
        <v>2636</v>
      </c>
      <c r="F64" s="297">
        <v>979761.08</v>
      </c>
      <c r="G64" s="297">
        <v>181552.15</v>
      </c>
      <c r="H64" s="297">
        <v>357133.95</v>
      </c>
      <c r="J64">
        <v>347711.75</v>
      </c>
      <c r="K64">
        <v>375435.46</v>
      </c>
      <c r="N64">
        <v>10000</v>
      </c>
      <c r="Q64" s="297">
        <v>991.69</v>
      </c>
      <c r="U64">
        <v>-719912.79</v>
      </c>
      <c r="V64">
        <v>2590732.39</v>
      </c>
      <c r="W64" s="297">
        <v>2099559.37</v>
      </c>
      <c r="X64" s="297">
        <v>217180</v>
      </c>
      <c r="Y64" s="297">
        <v>1312.97</v>
      </c>
      <c r="AA64" s="297">
        <v>2846575</v>
      </c>
      <c r="AB64" s="297">
        <v>45000</v>
      </c>
      <c r="AC64">
        <v>3313001</v>
      </c>
      <c r="AF64">
        <v>1123817.8999999999</v>
      </c>
      <c r="AG64">
        <v>43861.88</v>
      </c>
      <c r="AK64">
        <v>7000</v>
      </c>
      <c r="AM64" s="242">
        <f t="shared" si="5"/>
        <v>1518447.18</v>
      </c>
      <c r="AN64" s="249">
        <f t="shared" si="6"/>
        <v>991.69</v>
      </c>
      <c r="AO64" s="262">
        <f t="shared" si="7"/>
        <v>1517455.49</v>
      </c>
      <c r="AP64" s="263">
        <f t="shared" si="8"/>
        <v>5209627.34</v>
      </c>
      <c r="AQ64" s="263">
        <f t="shared" si="9"/>
        <v>4487680.78</v>
      </c>
      <c r="AR64" s="244">
        <f t="shared" si="4"/>
        <v>721946.55999999959</v>
      </c>
    </row>
    <row r="65" spans="1:44" s="266" customFormat="1" ht="14.4" thickBot="1" x14ac:dyDescent="0.3">
      <c r="A65" s="241" t="s">
        <v>19</v>
      </c>
      <c r="B65" s="241" t="s">
        <v>20</v>
      </c>
      <c r="C65" s="271">
        <v>1949</v>
      </c>
      <c r="D65" s="272" t="s">
        <v>851</v>
      </c>
      <c r="E65" t="s">
        <v>2637</v>
      </c>
      <c r="F65" s="297">
        <v>2328098.12</v>
      </c>
      <c r="G65" s="297">
        <v>62216.66</v>
      </c>
      <c r="H65" s="297">
        <v>51071.07</v>
      </c>
      <c r="I65" s="297"/>
      <c r="J65">
        <v>820464.39</v>
      </c>
      <c r="K65">
        <v>443958.51</v>
      </c>
      <c r="L65"/>
      <c r="M65"/>
      <c r="N65">
        <v>3000</v>
      </c>
      <c r="O65" s="297"/>
      <c r="P65" s="297"/>
      <c r="Q65" s="297">
        <v>260</v>
      </c>
      <c r="R65" s="297"/>
      <c r="S65"/>
      <c r="T65"/>
      <c r="U65">
        <v>772067.79</v>
      </c>
      <c r="V65">
        <v>2642678.98</v>
      </c>
      <c r="W65" s="297">
        <v>2486521.94</v>
      </c>
      <c r="X65" s="297"/>
      <c r="Y65" s="297">
        <v>2687.31</v>
      </c>
      <c r="Z65" s="297"/>
      <c r="AA65" s="297">
        <v>1608898.4</v>
      </c>
      <c r="AB65" s="297">
        <v>103200</v>
      </c>
      <c r="AC65">
        <v>1899803.4</v>
      </c>
      <c r="AD65"/>
      <c r="AE65"/>
      <c r="AF65">
        <v>1127963.1399999999</v>
      </c>
      <c r="AG65">
        <v>287560.36</v>
      </c>
      <c r="AH65"/>
      <c r="AI65">
        <v>65571.490000000005</v>
      </c>
      <c r="AJ65"/>
      <c r="AK65">
        <v>200000</v>
      </c>
      <c r="AL65"/>
      <c r="AM65" s="242">
        <f t="shared" si="5"/>
        <v>2441385.85</v>
      </c>
      <c r="AN65" s="249">
        <f t="shared" si="6"/>
        <v>260</v>
      </c>
      <c r="AO65" s="262">
        <f t="shared" si="7"/>
        <v>2441125.85</v>
      </c>
      <c r="AP65" s="263">
        <f t="shared" si="8"/>
        <v>4201307.6500000004</v>
      </c>
      <c r="AQ65" s="263">
        <f t="shared" si="9"/>
        <v>3580898.39</v>
      </c>
      <c r="AR65" s="244">
        <f t="shared" si="4"/>
        <v>620409.26000000024</v>
      </c>
    </row>
    <row r="66" spans="1:44" ht="14.4" thickBot="1" x14ac:dyDescent="0.3">
      <c r="A66" s="232" t="s">
        <v>19</v>
      </c>
      <c r="B66" s="232" t="s">
        <v>20</v>
      </c>
      <c r="C66" s="269">
        <v>3449</v>
      </c>
      <c r="D66" s="270" t="s">
        <v>852</v>
      </c>
      <c r="E66" t="s">
        <v>2640</v>
      </c>
      <c r="F66" s="297">
        <v>657316.81999999995</v>
      </c>
      <c r="G66" s="297">
        <v>33623.25</v>
      </c>
      <c r="H66" s="297">
        <v>110256.03</v>
      </c>
      <c r="J66">
        <v>638335</v>
      </c>
      <c r="K66">
        <v>541557.16</v>
      </c>
      <c r="N66">
        <v>4500</v>
      </c>
      <c r="Q66" s="297">
        <v>409</v>
      </c>
      <c r="U66">
        <v>430042.58</v>
      </c>
      <c r="V66">
        <v>1743741.15</v>
      </c>
      <c r="W66" s="297">
        <v>1386973.22</v>
      </c>
      <c r="Y66" s="297">
        <v>1162.1400000000001</v>
      </c>
      <c r="AA66" s="297">
        <v>1602570</v>
      </c>
      <c r="AB66" s="297">
        <v>15000</v>
      </c>
      <c r="AC66">
        <v>2056712.65</v>
      </c>
      <c r="AD66">
        <v>6000</v>
      </c>
      <c r="AF66">
        <v>729411.81</v>
      </c>
      <c r="AG66">
        <v>97210</v>
      </c>
      <c r="AI66">
        <v>44570</v>
      </c>
      <c r="AK66">
        <v>7000</v>
      </c>
      <c r="AM66" s="242">
        <f t="shared" si="5"/>
        <v>801196.1</v>
      </c>
      <c r="AN66" s="249">
        <f t="shared" si="6"/>
        <v>409</v>
      </c>
      <c r="AO66" s="262">
        <f t="shared" si="7"/>
        <v>800787.1</v>
      </c>
      <c r="AP66" s="263">
        <f t="shared" si="8"/>
        <v>3005705.36</v>
      </c>
      <c r="AQ66" s="263">
        <f t="shared" si="9"/>
        <v>2940904.46</v>
      </c>
      <c r="AR66" s="244">
        <f t="shared" si="4"/>
        <v>64800.899999999907</v>
      </c>
    </row>
    <row r="67" spans="1:44" ht="14.4" thickBot="1" x14ac:dyDescent="0.3">
      <c r="A67" s="232" t="s">
        <v>19</v>
      </c>
      <c r="B67" s="232" t="s">
        <v>20</v>
      </c>
      <c r="C67" s="269">
        <v>4604</v>
      </c>
      <c r="D67" s="270" t="s">
        <v>853</v>
      </c>
      <c r="E67" t="s">
        <v>2641</v>
      </c>
      <c r="F67" s="297">
        <v>438569.5</v>
      </c>
      <c r="G67" s="297">
        <v>24795.34</v>
      </c>
      <c r="H67" s="297">
        <v>162271.84</v>
      </c>
      <c r="J67">
        <v>807679.01</v>
      </c>
      <c r="K67">
        <v>770092.22</v>
      </c>
      <c r="N67">
        <v>19800</v>
      </c>
      <c r="Q67" s="297">
        <v>9473.4599999999991</v>
      </c>
      <c r="U67">
        <v>-1195110.95</v>
      </c>
      <c r="V67">
        <v>3470807.24</v>
      </c>
      <c r="W67" s="297">
        <v>1398602.89</v>
      </c>
      <c r="Y67" s="297">
        <v>1168.99</v>
      </c>
      <c r="AA67" s="297">
        <v>1004300</v>
      </c>
      <c r="AC67">
        <v>1410083</v>
      </c>
      <c r="AF67">
        <v>784629.67</v>
      </c>
      <c r="AG67">
        <v>58210</v>
      </c>
      <c r="AK67">
        <v>7000</v>
      </c>
      <c r="AM67" s="242">
        <f t="shared" si="5"/>
        <v>625636.68000000005</v>
      </c>
      <c r="AN67" s="249">
        <f t="shared" si="6"/>
        <v>9473.4599999999991</v>
      </c>
      <c r="AO67" s="262">
        <f t="shared" si="7"/>
        <v>616163.22000000009</v>
      </c>
      <c r="AP67" s="263">
        <f t="shared" si="8"/>
        <v>2404071.88</v>
      </c>
      <c r="AQ67" s="263">
        <f t="shared" si="9"/>
        <v>2259922.67</v>
      </c>
      <c r="AR67" s="244">
        <f t="shared" si="4"/>
        <v>144149.20999999996</v>
      </c>
    </row>
    <row r="68" spans="1:44" ht="14.4" thickBot="1" x14ac:dyDescent="0.3">
      <c r="A68" s="232" t="s">
        <v>19</v>
      </c>
      <c r="B68" s="232" t="s">
        <v>20</v>
      </c>
      <c r="C68" s="269">
        <v>2993</v>
      </c>
      <c r="D68" s="270" t="s">
        <v>854</v>
      </c>
      <c r="E68" t="s">
        <v>2642</v>
      </c>
      <c r="F68" s="297">
        <v>306931.55</v>
      </c>
      <c r="G68" s="297">
        <v>159818.87</v>
      </c>
      <c r="H68" s="297">
        <v>38525.43</v>
      </c>
      <c r="J68">
        <v>144493.44</v>
      </c>
      <c r="K68">
        <v>580752.53</v>
      </c>
      <c r="N68">
        <v>4500</v>
      </c>
      <c r="Q68" s="297">
        <v>361</v>
      </c>
      <c r="U68">
        <v>-126342.28</v>
      </c>
      <c r="V68">
        <v>1201384.94</v>
      </c>
      <c r="W68" s="297">
        <v>1206528.45</v>
      </c>
      <c r="X68" s="297">
        <v>260180</v>
      </c>
      <c r="Y68" s="297">
        <v>438.16</v>
      </c>
      <c r="AA68" s="297">
        <v>1212300</v>
      </c>
      <c r="AB68" s="297">
        <v>215000</v>
      </c>
      <c r="AC68">
        <v>1591627</v>
      </c>
      <c r="AF68">
        <v>879685.73</v>
      </c>
      <c r="AG68">
        <v>52768.75</v>
      </c>
      <c r="AK68">
        <v>7000</v>
      </c>
      <c r="AM68" s="242">
        <f t="shared" si="5"/>
        <v>505275.85</v>
      </c>
      <c r="AN68" s="249">
        <f t="shared" si="6"/>
        <v>361</v>
      </c>
      <c r="AO68" s="262">
        <f t="shared" si="7"/>
        <v>504914.85</v>
      </c>
      <c r="AP68" s="263">
        <f t="shared" si="8"/>
        <v>2894446.61</v>
      </c>
      <c r="AQ68" s="263">
        <f t="shared" si="9"/>
        <v>2531081.48</v>
      </c>
      <c r="AR68" s="244">
        <f t="shared" ref="AR68:AR131" si="10">AP68-AQ68</f>
        <v>363365.12999999989</v>
      </c>
    </row>
    <row r="69" spans="1:44" ht="14.4" thickBot="1" x14ac:dyDescent="0.3">
      <c r="A69" s="232" t="s">
        <v>19</v>
      </c>
      <c r="B69" s="232" t="s">
        <v>20</v>
      </c>
      <c r="C69" s="269">
        <v>4393</v>
      </c>
      <c r="D69" s="270" t="s">
        <v>855</v>
      </c>
      <c r="E69" t="s">
        <v>2644</v>
      </c>
      <c r="F69" s="297">
        <v>364850.79</v>
      </c>
      <c r="G69" s="297">
        <v>158080.78</v>
      </c>
      <c r="H69" s="297">
        <v>220584.37</v>
      </c>
      <c r="J69">
        <v>333051.44</v>
      </c>
      <c r="K69">
        <v>385849.28</v>
      </c>
      <c r="N69">
        <v>11800</v>
      </c>
      <c r="Q69" s="297">
        <v>359.86</v>
      </c>
      <c r="U69">
        <v>317774.59999999998</v>
      </c>
      <c r="V69">
        <v>934454.85</v>
      </c>
      <c r="W69" s="297">
        <v>1075559.74</v>
      </c>
      <c r="X69" s="297">
        <v>210156</v>
      </c>
      <c r="Y69" s="297">
        <v>555.41999999999996</v>
      </c>
      <c r="AA69" s="297">
        <v>2192200</v>
      </c>
      <c r="AB69" s="297">
        <v>182600</v>
      </c>
      <c r="AC69">
        <v>2488302</v>
      </c>
      <c r="AF69">
        <v>725383.81</v>
      </c>
      <c r="AG69">
        <v>10534.5</v>
      </c>
      <c r="AK69">
        <v>7123.5</v>
      </c>
      <c r="AM69" s="242">
        <f t="shared" si="5"/>
        <v>743515.94</v>
      </c>
      <c r="AN69" s="249">
        <f t="shared" si="6"/>
        <v>359.86</v>
      </c>
      <c r="AO69" s="262">
        <f t="shared" si="7"/>
        <v>743156.08</v>
      </c>
      <c r="AP69" s="263">
        <f t="shared" si="8"/>
        <v>3661071.16</v>
      </c>
      <c r="AQ69" s="263">
        <f t="shared" si="9"/>
        <v>3231343.81</v>
      </c>
      <c r="AR69" s="244">
        <f t="shared" si="10"/>
        <v>429727.35000000009</v>
      </c>
    </row>
    <row r="70" spans="1:44" ht="14.4" thickBot="1" x14ac:dyDescent="0.3">
      <c r="A70" s="232" t="s">
        <v>19</v>
      </c>
      <c r="B70" s="232" t="s">
        <v>20</v>
      </c>
      <c r="C70" s="269">
        <v>2760</v>
      </c>
      <c r="D70" s="270" t="s">
        <v>856</v>
      </c>
      <c r="E70" t="s">
        <v>2645</v>
      </c>
      <c r="F70" s="297">
        <v>772333.98</v>
      </c>
      <c r="G70" s="297">
        <v>33438.400000000001</v>
      </c>
      <c r="H70" s="297">
        <v>79783.72</v>
      </c>
      <c r="J70">
        <v>114126.18</v>
      </c>
      <c r="K70">
        <v>192603.97</v>
      </c>
      <c r="N70">
        <v>0</v>
      </c>
      <c r="Q70" s="297">
        <v>580.53</v>
      </c>
      <c r="U70">
        <v>-739998.45</v>
      </c>
      <c r="V70">
        <v>1881601.57</v>
      </c>
      <c r="W70" s="297">
        <v>1073971.3600000001</v>
      </c>
      <c r="X70" s="297">
        <v>198000</v>
      </c>
      <c r="Y70" s="297">
        <v>861.48</v>
      </c>
      <c r="AA70" s="297">
        <v>1358280</v>
      </c>
      <c r="AB70" s="297">
        <v>128000</v>
      </c>
      <c r="AC70">
        <v>1609788</v>
      </c>
      <c r="AF70">
        <v>526154.47</v>
      </c>
      <c r="AG70">
        <v>164867.76999999999</v>
      </c>
      <c r="AK70">
        <v>7000</v>
      </c>
      <c r="AM70" s="242">
        <f t="shared" si="5"/>
        <v>885556.1</v>
      </c>
      <c r="AN70" s="249">
        <f t="shared" si="6"/>
        <v>580.53</v>
      </c>
      <c r="AO70" s="262">
        <f t="shared" si="7"/>
        <v>884975.57</v>
      </c>
      <c r="AP70" s="263">
        <f t="shared" si="8"/>
        <v>2759112.84</v>
      </c>
      <c r="AQ70" s="263">
        <f t="shared" si="9"/>
        <v>2307810.2399999998</v>
      </c>
      <c r="AR70" s="244">
        <f t="shared" si="10"/>
        <v>451302.60000000009</v>
      </c>
    </row>
    <row r="71" spans="1:44" ht="14.4" thickBot="1" x14ac:dyDescent="0.3">
      <c r="A71" s="232" t="s">
        <v>19</v>
      </c>
      <c r="B71" s="232" t="s">
        <v>20</v>
      </c>
      <c r="C71" s="269">
        <v>4335</v>
      </c>
      <c r="D71" s="270" t="s">
        <v>857</v>
      </c>
      <c r="E71" t="s">
        <v>2646</v>
      </c>
      <c r="F71" s="297">
        <v>727969.06</v>
      </c>
      <c r="G71" s="297">
        <v>109082.5</v>
      </c>
      <c r="H71" s="297">
        <v>32759.83</v>
      </c>
      <c r="J71">
        <v>233241.04</v>
      </c>
      <c r="K71">
        <v>669472.12</v>
      </c>
      <c r="N71">
        <v>5000</v>
      </c>
      <c r="Q71" s="297">
        <v>235.52</v>
      </c>
      <c r="U71">
        <v>-900628.38</v>
      </c>
      <c r="V71">
        <v>2618687.59</v>
      </c>
      <c r="W71" s="297">
        <v>1009057.97</v>
      </c>
      <c r="Y71" s="297">
        <v>855.49</v>
      </c>
      <c r="AA71" s="297">
        <v>864050</v>
      </c>
      <c r="AB71" s="297">
        <v>49200</v>
      </c>
      <c r="AC71">
        <v>1061124</v>
      </c>
      <c r="AD71">
        <v>5500</v>
      </c>
      <c r="AF71">
        <v>324090.44</v>
      </c>
      <c r="AG71">
        <v>218392.23</v>
      </c>
      <c r="AM71" s="242">
        <f t="shared" si="5"/>
        <v>869811.39</v>
      </c>
      <c r="AN71" s="249">
        <f t="shared" si="6"/>
        <v>235.52</v>
      </c>
      <c r="AO71" s="262">
        <f t="shared" si="7"/>
        <v>869575.87</v>
      </c>
      <c r="AP71" s="263">
        <f t="shared" si="8"/>
        <v>1923163.46</v>
      </c>
      <c r="AQ71" s="263">
        <f t="shared" si="9"/>
        <v>1609106.67</v>
      </c>
      <c r="AR71" s="244">
        <f t="shared" si="10"/>
        <v>314056.79000000004</v>
      </c>
    </row>
    <row r="72" spans="1:44" ht="14.4" thickBot="1" x14ac:dyDescent="0.3">
      <c r="A72" s="232" t="s">
        <v>19</v>
      </c>
      <c r="B72" s="232" t="s">
        <v>20</v>
      </c>
      <c r="C72" s="269">
        <v>2477</v>
      </c>
      <c r="D72" s="270" t="s">
        <v>858</v>
      </c>
      <c r="E72" t="s">
        <v>2647</v>
      </c>
      <c r="F72" s="297">
        <v>382039.24</v>
      </c>
      <c r="G72" s="297">
        <v>507525.35</v>
      </c>
      <c r="H72" s="297">
        <v>47275.33</v>
      </c>
      <c r="J72">
        <v>19329.060000000001</v>
      </c>
      <c r="K72">
        <v>640189.88</v>
      </c>
      <c r="N72">
        <v>2200</v>
      </c>
      <c r="Q72" s="297">
        <v>145.62</v>
      </c>
      <c r="U72">
        <v>-531088.15</v>
      </c>
      <c r="V72">
        <v>2255161.35</v>
      </c>
      <c r="W72" s="297">
        <v>984278.05</v>
      </c>
      <c r="X72" s="297">
        <v>321120</v>
      </c>
      <c r="Y72" s="297">
        <v>616.05999999999995</v>
      </c>
      <c r="AA72" s="297">
        <v>1215722</v>
      </c>
      <c r="AB72" s="297">
        <v>118800</v>
      </c>
      <c r="AC72">
        <v>1369071</v>
      </c>
      <c r="AF72">
        <v>940718.07999999996</v>
      </c>
      <c r="AG72">
        <v>233146.35</v>
      </c>
      <c r="AK72">
        <v>7000</v>
      </c>
      <c r="AM72" s="242">
        <f t="shared" si="5"/>
        <v>936839.91999999993</v>
      </c>
      <c r="AN72" s="249">
        <f t="shared" si="6"/>
        <v>145.62</v>
      </c>
      <c r="AO72" s="262">
        <f t="shared" si="7"/>
        <v>936694.29999999993</v>
      </c>
      <c r="AP72" s="263">
        <f t="shared" si="8"/>
        <v>2640536.1100000003</v>
      </c>
      <c r="AQ72" s="263">
        <f t="shared" si="9"/>
        <v>2549935.4300000002</v>
      </c>
      <c r="AR72" s="244">
        <f t="shared" si="10"/>
        <v>90600.680000000168</v>
      </c>
    </row>
    <row r="73" spans="1:44" ht="14.4" thickBot="1" x14ac:dyDescent="0.3">
      <c r="A73" s="232" t="s">
        <v>19</v>
      </c>
      <c r="B73" s="232" t="s">
        <v>20</v>
      </c>
      <c r="C73" s="269">
        <v>5216</v>
      </c>
      <c r="D73" s="270" t="s">
        <v>859</v>
      </c>
      <c r="E73" t="s">
        <v>2648</v>
      </c>
      <c r="F73" s="297">
        <v>258275.76</v>
      </c>
      <c r="G73" s="297">
        <v>1043068.36</v>
      </c>
      <c r="H73" s="297">
        <v>97431.38</v>
      </c>
      <c r="J73">
        <v>474586.46</v>
      </c>
      <c r="K73">
        <v>297652.84999999998</v>
      </c>
      <c r="N73">
        <v>2500</v>
      </c>
      <c r="Q73" s="297">
        <v>2577.44</v>
      </c>
      <c r="U73">
        <v>-389558.16</v>
      </c>
      <c r="V73">
        <v>2065017.96</v>
      </c>
      <c r="W73" s="297">
        <v>1890891.38</v>
      </c>
      <c r="X73" s="297">
        <v>282800</v>
      </c>
      <c r="Y73" s="297">
        <v>594.52</v>
      </c>
      <c r="AA73" s="297">
        <v>813750</v>
      </c>
      <c r="AC73">
        <v>1402108</v>
      </c>
      <c r="AF73">
        <v>714059.58</v>
      </c>
      <c r="AG73">
        <v>55492.41</v>
      </c>
      <c r="AK73">
        <v>7000</v>
      </c>
      <c r="AM73" s="242">
        <f t="shared" si="5"/>
        <v>1398775.5</v>
      </c>
      <c r="AN73" s="249">
        <f t="shared" si="6"/>
        <v>2577.44</v>
      </c>
      <c r="AO73" s="262">
        <f t="shared" si="7"/>
        <v>1396198.06</v>
      </c>
      <c r="AP73" s="263">
        <f t="shared" si="8"/>
        <v>2988035.9</v>
      </c>
      <c r="AQ73" s="263">
        <f t="shared" si="9"/>
        <v>2178659.9900000002</v>
      </c>
      <c r="AR73" s="244">
        <f t="shared" si="10"/>
        <v>809375.90999999968</v>
      </c>
    </row>
    <row r="74" spans="1:44" s="242" customFormat="1" ht="14.4" thickBot="1" x14ac:dyDescent="0.3">
      <c r="A74" s="232" t="s">
        <v>19</v>
      </c>
      <c r="B74" s="232" t="s">
        <v>20</v>
      </c>
      <c r="C74" s="269">
        <v>5544</v>
      </c>
      <c r="D74" s="270" t="s">
        <v>860</v>
      </c>
      <c r="E74" t="s">
        <v>2649</v>
      </c>
      <c r="F74" s="297">
        <v>922674.59</v>
      </c>
      <c r="G74" s="297">
        <v>157514.26</v>
      </c>
      <c r="H74" s="297">
        <v>342160.79</v>
      </c>
      <c r="I74" s="297"/>
      <c r="J74">
        <v>328944.74</v>
      </c>
      <c r="K74">
        <v>333569.49</v>
      </c>
      <c r="L74"/>
      <c r="M74"/>
      <c r="N74">
        <v>2500</v>
      </c>
      <c r="O74" s="297"/>
      <c r="P74" s="297"/>
      <c r="Q74" s="297">
        <v>1984</v>
      </c>
      <c r="R74" s="297"/>
      <c r="S74"/>
      <c r="T74"/>
      <c r="U74">
        <v>-366556.1</v>
      </c>
      <c r="V74">
        <v>2127187.88</v>
      </c>
      <c r="W74" s="297">
        <v>1854284.89</v>
      </c>
      <c r="X74" s="297">
        <v>143500</v>
      </c>
      <c r="Y74" s="297">
        <v>1387.78</v>
      </c>
      <c r="Z74" s="297"/>
      <c r="AA74" s="297">
        <v>1093560</v>
      </c>
      <c r="AB74" s="297">
        <v>94800</v>
      </c>
      <c r="AC74">
        <v>1721136</v>
      </c>
      <c r="AD74">
        <v>13958</v>
      </c>
      <c r="AE74"/>
      <c r="AF74">
        <v>620813.96</v>
      </c>
      <c r="AG74">
        <v>76646.98</v>
      </c>
      <c r="AH74"/>
      <c r="AI74"/>
      <c r="AJ74"/>
      <c r="AK74">
        <v>7000</v>
      </c>
      <c r="AL74"/>
      <c r="AM74" s="242">
        <f t="shared" si="5"/>
        <v>1422349.6400000001</v>
      </c>
      <c r="AN74" s="249">
        <f t="shared" si="6"/>
        <v>1984</v>
      </c>
      <c r="AO74" s="262">
        <f t="shared" si="7"/>
        <v>1420365.6400000001</v>
      </c>
      <c r="AP74" s="263">
        <f t="shared" si="8"/>
        <v>3187532.67</v>
      </c>
      <c r="AQ74" s="263">
        <f t="shared" si="9"/>
        <v>2439554.94</v>
      </c>
      <c r="AR74" s="244">
        <f t="shared" si="10"/>
        <v>747977.73</v>
      </c>
    </row>
    <row r="75" spans="1:44" ht="14.4" thickBot="1" x14ac:dyDescent="0.3">
      <c r="A75" s="232" t="s">
        <v>19</v>
      </c>
      <c r="B75" s="232" t="s">
        <v>20</v>
      </c>
      <c r="C75" s="269">
        <v>2866</v>
      </c>
      <c r="D75" s="270" t="s">
        <v>861</v>
      </c>
      <c r="E75" t="s">
        <v>2794</v>
      </c>
      <c r="F75" s="297">
        <v>1070650.97</v>
      </c>
      <c r="G75" s="297">
        <v>457444.25</v>
      </c>
      <c r="H75" s="297">
        <v>89642.83</v>
      </c>
      <c r="J75">
        <v>517401.73</v>
      </c>
      <c r="K75">
        <v>583870</v>
      </c>
      <c r="N75">
        <v>5258</v>
      </c>
      <c r="Q75" s="297">
        <v>3548.36</v>
      </c>
      <c r="U75">
        <v>-954807.39</v>
      </c>
      <c r="V75">
        <v>3692657.78</v>
      </c>
      <c r="W75" s="297">
        <v>1104792.25</v>
      </c>
      <c r="X75" s="297">
        <v>450530</v>
      </c>
      <c r="Y75" s="297">
        <v>1254.55</v>
      </c>
      <c r="AA75" s="297">
        <v>1749615</v>
      </c>
      <c r="AB75" s="297">
        <v>117200</v>
      </c>
      <c r="AC75">
        <v>2053487</v>
      </c>
      <c r="AF75">
        <v>747099.43</v>
      </c>
      <c r="AG75">
        <v>327459.90000000002</v>
      </c>
      <c r="AM75" s="242">
        <f t="shared" ref="AM75:AM138" si="11">SUM(F75:I75)</f>
        <v>1617738.05</v>
      </c>
      <c r="AN75" s="249">
        <f t="shared" ref="AN75:AN138" si="12">SUM(O75:R75)</f>
        <v>3548.36</v>
      </c>
      <c r="AO75" s="262">
        <f t="shared" ref="AO75:AO138" si="13">AM75-AN75</f>
        <v>1614189.69</v>
      </c>
      <c r="AP75" s="263">
        <f t="shared" ref="AP75:AP138" si="14">SUM(W75:AB75)</f>
        <v>3423391.8</v>
      </c>
      <c r="AQ75" s="263">
        <f t="shared" ref="AQ75:AQ138" si="15">SUM(AC75:AL75)</f>
        <v>3128046.33</v>
      </c>
      <c r="AR75" s="244">
        <f t="shared" si="10"/>
        <v>295345.46999999974</v>
      </c>
    </row>
    <row r="76" spans="1:44" ht="14.4" thickBot="1" x14ac:dyDescent="0.3">
      <c r="A76" s="232" t="s">
        <v>21</v>
      </c>
      <c r="B76" s="232" t="s">
        <v>22</v>
      </c>
      <c r="C76" s="269">
        <v>3680</v>
      </c>
      <c r="D76" s="270" t="s">
        <v>862</v>
      </c>
      <c r="E76" t="s">
        <v>2650</v>
      </c>
      <c r="F76" s="297">
        <v>355657.49</v>
      </c>
      <c r="G76" s="297">
        <v>104909</v>
      </c>
      <c r="H76" s="297">
        <v>50266.65</v>
      </c>
      <c r="J76">
        <v>2102790.92</v>
      </c>
      <c r="K76">
        <v>470212.92</v>
      </c>
      <c r="N76">
        <v>0</v>
      </c>
      <c r="Q76" s="297">
        <v>0</v>
      </c>
      <c r="U76">
        <v>638295.48</v>
      </c>
      <c r="V76">
        <v>2241713.0099999998</v>
      </c>
      <c r="W76" s="297">
        <v>2510983.7400000002</v>
      </c>
      <c r="X76" s="297">
        <v>210000</v>
      </c>
      <c r="Y76" s="297">
        <v>841.93</v>
      </c>
      <c r="AA76" s="297">
        <v>91406</v>
      </c>
      <c r="AB76" s="297">
        <v>817452</v>
      </c>
      <c r="AC76">
        <v>1473389</v>
      </c>
      <c r="AD76">
        <v>5500</v>
      </c>
      <c r="AE76">
        <v>990</v>
      </c>
      <c r="AF76">
        <v>1290767.6100000001</v>
      </c>
      <c r="AG76">
        <v>224701.83</v>
      </c>
      <c r="AH76">
        <v>500</v>
      </c>
      <c r="AK76">
        <v>99660</v>
      </c>
      <c r="AM76" s="242">
        <f t="shared" si="11"/>
        <v>510833.14</v>
      </c>
      <c r="AN76" s="249">
        <f t="shared" si="12"/>
        <v>0</v>
      </c>
      <c r="AO76" s="262">
        <f t="shared" si="13"/>
        <v>510833.14</v>
      </c>
      <c r="AP76" s="263">
        <f t="shared" si="14"/>
        <v>3630683.6700000004</v>
      </c>
      <c r="AQ76" s="263">
        <f t="shared" si="15"/>
        <v>3095508.4400000004</v>
      </c>
      <c r="AR76" s="244">
        <f t="shared" si="10"/>
        <v>535175.23</v>
      </c>
    </row>
    <row r="77" spans="1:44" ht="14.4" thickBot="1" x14ac:dyDescent="0.3">
      <c r="A77" s="232" t="s">
        <v>21</v>
      </c>
      <c r="B77" s="232" t="s">
        <v>22</v>
      </c>
      <c r="C77" s="269">
        <v>5005</v>
      </c>
      <c r="D77" s="270" t="s">
        <v>863</v>
      </c>
      <c r="E77" t="s">
        <v>2651</v>
      </c>
      <c r="F77" s="297">
        <v>916178.89</v>
      </c>
      <c r="G77" s="297">
        <v>180226.5</v>
      </c>
      <c r="H77" s="297">
        <v>72939.199999999997</v>
      </c>
      <c r="J77">
        <v>541915.49</v>
      </c>
      <c r="K77">
        <v>287264.45</v>
      </c>
      <c r="N77">
        <v>4000</v>
      </c>
      <c r="P77" s="297">
        <v>-16500</v>
      </c>
      <c r="Q77" s="297">
        <v>31500</v>
      </c>
      <c r="S77">
        <v>444</v>
      </c>
      <c r="U77">
        <v>-682607.68</v>
      </c>
      <c r="V77">
        <v>1881918.88</v>
      </c>
      <c r="W77" s="297">
        <v>2634448.65</v>
      </c>
      <c r="Y77" s="297">
        <v>1057.8499999999999</v>
      </c>
      <c r="AA77" s="297">
        <v>1465576</v>
      </c>
      <c r="AB77" s="297">
        <v>433900</v>
      </c>
      <c r="AC77">
        <v>1824825</v>
      </c>
      <c r="AD77">
        <v>9890</v>
      </c>
      <c r="AF77">
        <v>968906.55</v>
      </c>
      <c r="AG77">
        <v>110563.48</v>
      </c>
      <c r="AH77">
        <v>214200</v>
      </c>
      <c r="AK77">
        <v>123700</v>
      </c>
      <c r="AM77" s="242">
        <f t="shared" si="11"/>
        <v>1169344.5900000001</v>
      </c>
      <c r="AN77" s="249">
        <f t="shared" si="12"/>
        <v>15000</v>
      </c>
      <c r="AO77" s="262">
        <f t="shared" si="13"/>
        <v>1154344.5900000001</v>
      </c>
      <c r="AP77" s="263">
        <f t="shared" si="14"/>
        <v>4534982.5</v>
      </c>
      <c r="AQ77" s="263">
        <f t="shared" si="15"/>
        <v>3252085.03</v>
      </c>
      <c r="AR77" s="244">
        <f t="shared" si="10"/>
        <v>1282897.4700000002</v>
      </c>
    </row>
    <row r="78" spans="1:44" ht="14.4" thickBot="1" x14ac:dyDescent="0.3">
      <c r="A78" s="232" t="s">
        <v>21</v>
      </c>
      <c r="B78" s="232" t="s">
        <v>22</v>
      </c>
      <c r="C78" s="269">
        <v>3048</v>
      </c>
      <c r="D78" s="270" t="s">
        <v>864</v>
      </c>
      <c r="E78" t="s">
        <v>2652</v>
      </c>
      <c r="F78" s="297">
        <v>508727.32</v>
      </c>
      <c r="G78" s="297">
        <v>71487.5</v>
      </c>
      <c r="H78" s="297">
        <v>424453.32</v>
      </c>
      <c r="J78">
        <v>374236.14</v>
      </c>
      <c r="K78">
        <v>1141136.42</v>
      </c>
      <c r="N78">
        <v>15340.04</v>
      </c>
      <c r="P78" s="297">
        <v>847985</v>
      </c>
      <c r="Q78" s="297">
        <v>55913.27</v>
      </c>
      <c r="S78">
        <v>5000</v>
      </c>
      <c r="U78">
        <v>-453550.69</v>
      </c>
      <c r="V78">
        <v>1941230.36</v>
      </c>
      <c r="W78" s="297">
        <v>2017164.11</v>
      </c>
      <c r="Y78" s="297">
        <v>516.83000000000004</v>
      </c>
      <c r="AA78" s="297">
        <v>954774</v>
      </c>
      <c r="AB78" s="297">
        <v>84000</v>
      </c>
      <c r="AC78">
        <v>1626370</v>
      </c>
      <c r="AD78">
        <v>2080</v>
      </c>
      <c r="AF78">
        <v>706028.12</v>
      </c>
      <c r="AG78">
        <v>157163.4</v>
      </c>
      <c r="AK78">
        <v>83705</v>
      </c>
      <c r="AM78" s="242">
        <f t="shared" si="11"/>
        <v>1004668.1400000001</v>
      </c>
      <c r="AN78" s="249">
        <f t="shared" si="12"/>
        <v>903898.27</v>
      </c>
      <c r="AO78" s="262">
        <f t="shared" si="13"/>
        <v>100769.87000000011</v>
      </c>
      <c r="AP78" s="263">
        <f t="shared" si="14"/>
        <v>3056454.9400000004</v>
      </c>
      <c r="AQ78" s="263">
        <f t="shared" si="15"/>
        <v>2575346.52</v>
      </c>
      <c r="AR78" s="244">
        <f t="shared" si="10"/>
        <v>481108.42000000039</v>
      </c>
    </row>
    <row r="79" spans="1:44" ht="14.4" thickBot="1" x14ac:dyDescent="0.3">
      <c r="A79" s="232" t="s">
        <v>21</v>
      </c>
      <c r="B79" s="232" t="s">
        <v>22</v>
      </c>
      <c r="C79" s="269">
        <v>6117</v>
      </c>
      <c r="D79" s="270" t="s">
        <v>865</v>
      </c>
      <c r="E79" t="s">
        <v>2653</v>
      </c>
      <c r="F79" s="297">
        <v>155996.85</v>
      </c>
      <c r="G79" s="297">
        <v>113375</v>
      </c>
      <c r="H79" s="297">
        <v>140228.31</v>
      </c>
      <c r="I79" s="297">
        <v>0</v>
      </c>
      <c r="J79">
        <v>177122.32</v>
      </c>
      <c r="K79">
        <v>448242.98</v>
      </c>
      <c r="L79">
        <v>0</v>
      </c>
      <c r="M79">
        <v>0</v>
      </c>
      <c r="N79">
        <v>38400</v>
      </c>
      <c r="O79" s="297">
        <v>0</v>
      </c>
      <c r="P79" s="297">
        <v>0</v>
      </c>
      <c r="Q79" s="297">
        <v>2658.92</v>
      </c>
      <c r="R79" s="297">
        <v>0</v>
      </c>
      <c r="S79">
        <v>5000</v>
      </c>
      <c r="T79">
        <v>0</v>
      </c>
      <c r="U79">
        <v>-1201310.21</v>
      </c>
      <c r="V79">
        <v>1940061.77</v>
      </c>
      <c r="W79" s="297">
        <v>2669440.7000000002</v>
      </c>
      <c r="X79" s="297">
        <v>397000</v>
      </c>
      <c r="Y79" s="297">
        <v>1062.3599999999999</v>
      </c>
      <c r="AA79" s="297">
        <v>1009071</v>
      </c>
      <c r="AB79" s="297">
        <v>143000</v>
      </c>
      <c r="AC79">
        <v>1827672</v>
      </c>
      <c r="AD79">
        <v>20960</v>
      </c>
      <c r="AF79">
        <v>1800617.45</v>
      </c>
      <c r="AG79">
        <v>53234.34</v>
      </c>
      <c r="AL79">
        <v>1754</v>
      </c>
      <c r="AM79" s="242">
        <f t="shared" si="11"/>
        <v>409600.16</v>
      </c>
      <c r="AN79" s="249">
        <f t="shared" si="12"/>
        <v>2658.92</v>
      </c>
      <c r="AO79" s="262">
        <f t="shared" si="13"/>
        <v>406941.24</v>
      </c>
      <c r="AP79" s="263">
        <f t="shared" si="14"/>
        <v>4219574.0600000005</v>
      </c>
      <c r="AQ79" s="263">
        <f t="shared" si="15"/>
        <v>3704237.79</v>
      </c>
      <c r="AR79" s="244">
        <f t="shared" si="10"/>
        <v>515336.27000000048</v>
      </c>
    </row>
    <row r="80" spans="1:44" ht="14.4" thickBot="1" x14ac:dyDescent="0.3">
      <c r="A80" s="232" t="s">
        <v>21</v>
      </c>
      <c r="B80" s="232" t="s">
        <v>22</v>
      </c>
      <c r="C80" s="269">
        <v>3261</v>
      </c>
      <c r="D80" s="270" t="s">
        <v>866</v>
      </c>
      <c r="E80" t="s">
        <v>2654</v>
      </c>
      <c r="F80" s="297">
        <v>350693.58</v>
      </c>
      <c r="G80" s="297">
        <v>90635.5</v>
      </c>
      <c r="H80" s="297">
        <v>35723.040000000001</v>
      </c>
      <c r="J80">
        <v>326004</v>
      </c>
      <c r="K80">
        <v>366804.41</v>
      </c>
      <c r="Q80" s="297">
        <v>911</v>
      </c>
      <c r="U80">
        <v>-1305797.92</v>
      </c>
      <c r="V80">
        <v>2076384.94</v>
      </c>
      <c r="W80" s="297">
        <v>1542918.35</v>
      </c>
      <c r="X80" s="297">
        <v>231020</v>
      </c>
      <c r="Y80" s="297">
        <v>692.68</v>
      </c>
      <c r="AA80" s="297">
        <v>863625</v>
      </c>
      <c r="AB80" s="297">
        <v>15750</v>
      </c>
      <c r="AC80">
        <v>1251702</v>
      </c>
      <c r="AD80">
        <v>1440</v>
      </c>
      <c r="AF80">
        <v>715839.82</v>
      </c>
      <c r="AG80">
        <v>66000</v>
      </c>
      <c r="AK80">
        <v>8400</v>
      </c>
      <c r="AM80" s="242">
        <f t="shared" si="11"/>
        <v>477052.12</v>
      </c>
      <c r="AN80" s="249">
        <f t="shared" si="12"/>
        <v>911</v>
      </c>
      <c r="AO80" s="262">
        <f t="shared" si="13"/>
        <v>476141.12</v>
      </c>
      <c r="AP80" s="263">
        <f t="shared" si="14"/>
        <v>2654006.0300000003</v>
      </c>
      <c r="AQ80" s="263">
        <f t="shared" si="15"/>
        <v>2043381.8199999998</v>
      </c>
      <c r="AR80" s="244">
        <f t="shared" si="10"/>
        <v>610624.21000000043</v>
      </c>
    </row>
    <row r="81" spans="1:44" ht="14.4" thickBot="1" x14ac:dyDescent="0.3">
      <c r="A81" s="232" t="s">
        <v>21</v>
      </c>
      <c r="B81" s="232" t="s">
        <v>22</v>
      </c>
      <c r="C81" s="269">
        <v>2381</v>
      </c>
      <c r="D81" s="270" t="s">
        <v>867</v>
      </c>
      <c r="E81" t="s">
        <v>2655</v>
      </c>
      <c r="F81" s="297">
        <v>412027.67</v>
      </c>
      <c r="G81" s="297">
        <v>0</v>
      </c>
      <c r="H81" s="297">
        <v>44614.61</v>
      </c>
      <c r="J81">
        <v>-272026.18</v>
      </c>
      <c r="K81">
        <v>-58732.02</v>
      </c>
      <c r="N81">
        <v>166270</v>
      </c>
      <c r="P81" s="297">
        <v>70000</v>
      </c>
      <c r="Q81" s="297">
        <v>1652</v>
      </c>
      <c r="S81">
        <v>10000</v>
      </c>
      <c r="U81">
        <v>-1996079.47</v>
      </c>
      <c r="V81">
        <v>1879892.65</v>
      </c>
      <c r="W81" s="297">
        <v>2050553.53</v>
      </c>
      <c r="Y81" s="297">
        <v>649.80999999999995</v>
      </c>
      <c r="AA81" s="297">
        <v>836536</v>
      </c>
      <c r="AC81">
        <v>1148616</v>
      </c>
      <c r="AF81">
        <v>1209828.8899999999</v>
      </c>
      <c r="AG81">
        <v>205599.8</v>
      </c>
      <c r="AM81" s="242">
        <f t="shared" si="11"/>
        <v>456642.27999999997</v>
      </c>
      <c r="AN81" s="249">
        <f t="shared" si="12"/>
        <v>71652</v>
      </c>
      <c r="AO81" s="262">
        <f t="shared" si="13"/>
        <v>384990.27999999997</v>
      </c>
      <c r="AP81" s="263">
        <f t="shared" si="14"/>
        <v>2887739.34</v>
      </c>
      <c r="AQ81" s="263">
        <f t="shared" si="15"/>
        <v>2564044.6899999995</v>
      </c>
      <c r="AR81" s="244">
        <f t="shared" si="10"/>
        <v>323694.65000000037</v>
      </c>
    </row>
    <row r="82" spans="1:44" ht="14.4" thickBot="1" x14ac:dyDescent="0.3">
      <c r="A82" s="232" t="s">
        <v>21</v>
      </c>
      <c r="B82" s="232" t="s">
        <v>22</v>
      </c>
      <c r="C82" s="269">
        <v>2712</v>
      </c>
      <c r="D82" s="270" t="s">
        <v>868</v>
      </c>
      <c r="E82" t="s">
        <v>2656</v>
      </c>
      <c r="F82" s="297">
        <v>160693.22</v>
      </c>
      <c r="G82" s="297">
        <v>32746.35</v>
      </c>
      <c r="H82" s="297">
        <v>51101.14</v>
      </c>
      <c r="J82">
        <v>104683.81</v>
      </c>
      <c r="K82">
        <v>414152.82</v>
      </c>
      <c r="N82">
        <v>-5800</v>
      </c>
      <c r="P82" s="297">
        <v>196645</v>
      </c>
      <c r="Q82" s="297">
        <v>7381.21</v>
      </c>
      <c r="S82">
        <v>74000</v>
      </c>
      <c r="U82">
        <v>-1497565.63</v>
      </c>
      <c r="V82">
        <v>1840507.51</v>
      </c>
      <c r="W82" s="297">
        <v>1524041.9</v>
      </c>
      <c r="Y82" s="297">
        <v>788.89</v>
      </c>
      <c r="AA82" s="297">
        <v>1368390</v>
      </c>
      <c r="AB82" s="297">
        <v>493291.1</v>
      </c>
      <c r="AC82">
        <v>1972357.1</v>
      </c>
      <c r="AD82">
        <v>16800</v>
      </c>
      <c r="AF82">
        <v>869376.79</v>
      </c>
      <c r="AG82">
        <v>84411.7</v>
      </c>
      <c r="AM82" s="242">
        <f t="shared" si="11"/>
        <v>244540.71000000002</v>
      </c>
      <c r="AN82" s="249">
        <f t="shared" si="12"/>
        <v>204026.21</v>
      </c>
      <c r="AO82" s="262">
        <f t="shared" si="13"/>
        <v>40514.500000000029</v>
      </c>
      <c r="AP82" s="263">
        <f t="shared" si="14"/>
        <v>3386511.89</v>
      </c>
      <c r="AQ82" s="263">
        <f t="shared" si="15"/>
        <v>2942945.5900000003</v>
      </c>
      <c r="AR82" s="244">
        <f t="shared" si="10"/>
        <v>443566.29999999981</v>
      </c>
    </row>
    <row r="83" spans="1:44" ht="14.4" thickBot="1" x14ac:dyDescent="0.3">
      <c r="A83" s="232" t="s">
        <v>21</v>
      </c>
      <c r="B83" s="232" t="s">
        <v>22</v>
      </c>
      <c r="C83" s="269">
        <v>1686</v>
      </c>
      <c r="D83" s="270" t="s">
        <v>869</v>
      </c>
      <c r="E83" t="s">
        <v>2657</v>
      </c>
      <c r="F83" s="297">
        <v>257315.25</v>
      </c>
      <c r="G83" s="297">
        <v>145656</v>
      </c>
      <c r="H83" s="297">
        <v>28315.05</v>
      </c>
      <c r="J83">
        <v>2501817.15</v>
      </c>
      <c r="K83">
        <v>228190.12</v>
      </c>
      <c r="N83">
        <v>0</v>
      </c>
      <c r="Q83" s="297">
        <v>402</v>
      </c>
      <c r="U83">
        <v>639563.52000000002</v>
      </c>
      <c r="V83">
        <v>2241713.0099999998</v>
      </c>
      <c r="W83" s="297">
        <v>1622155.24</v>
      </c>
      <c r="X83" s="297">
        <v>199000</v>
      </c>
      <c r="Y83" s="297">
        <v>4944.57</v>
      </c>
      <c r="AA83" s="297">
        <v>72355</v>
      </c>
      <c r="AB83" s="297">
        <v>816908.43</v>
      </c>
      <c r="AC83">
        <v>1227102.8</v>
      </c>
      <c r="AD83">
        <v>5500</v>
      </c>
      <c r="AE83">
        <v>600</v>
      </c>
      <c r="AF83">
        <v>345854.76</v>
      </c>
      <c r="AG83">
        <v>421915.4</v>
      </c>
      <c r="AM83" s="242">
        <f t="shared" si="11"/>
        <v>431286.3</v>
      </c>
      <c r="AN83" s="249">
        <f t="shared" si="12"/>
        <v>402</v>
      </c>
      <c r="AO83" s="262">
        <f t="shared" si="13"/>
        <v>430884.3</v>
      </c>
      <c r="AP83" s="263">
        <f t="shared" si="14"/>
        <v>2715363.24</v>
      </c>
      <c r="AQ83" s="263">
        <f t="shared" si="15"/>
        <v>2000972.96</v>
      </c>
      <c r="AR83" s="244">
        <f t="shared" si="10"/>
        <v>714390.28000000026</v>
      </c>
    </row>
    <row r="84" spans="1:44" ht="14.4" thickBot="1" x14ac:dyDescent="0.3">
      <c r="A84" s="232" t="s">
        <v>21</v>
      </c>
      <c r="B84" s="232" t="s">
        <v>22</v>
      </c>
      <c r="C84" s="269">
        <v>2512</v>
      </c>
      <c r="D84" s="270" t="s">
        <v>870</v>
      </c>
      <c r="E84" t="s">
        <v>2779</v>
      </c>
      <c r="F84" s="297">
        <v>342040.74</v>
      </c>
      <c r="G84" s="297">
        <v>38119.26</v>
      </c>
      <c r="H84" s="297">
        <v>27294.54</v>
      </c>
      <c r="J84">
        <v>64750.55</v>
      </c>
      <c r="K84">
        <v>-34937.96</v>
      </c>
      <c r="N84">
        <v>3000</v>
      </c>
      <c r="P84" s="297">
        <v>42500</v>
      </c>
      <c r="Q84" s="297">
        <v>87635</v>
      </c>
      <c r="S84">
        <v>15000</v>
      </c>
      <c r="U84">
        <v>-2955638.86</v>
      </c>
      <c r="V84">
        <v>3200752.69</v>
      </c>
      <c r="W84" s="297">
        <v>1263590.97</v>
      </c>
      <c r="X84" s="297">
        <v>73530</v>
      </c>
      <c r="Y84" s="297">
        <v>957.99</v>
      </c>
      <c r="AA84" s="297">
        <v>713574</v>
      </c>
      <c r="AB84" s="297">
        <v>90000</v>
      </c>
      <c r="AC84">
        <v>981498</v>
      </c>
      <c r="AE84">
        <v>8068</v>
      </c>
      <c r="AF84">
        <v>625789.96</v>
      </c>
      <c r="AG84">
        <v>217978.7</v>
      </c>
      <c r="AM84" s="242">
        <f t="shared" si="11"/>
        <v>407454.54</v>
      </c>
      <c r="AN84" s="249">
        <f t="shared" si="12"/>
        <v>130135</v>
      </c>
      <c r="AO84" s="262">
        <f t="shared" si="13"/>
        <v>277319.53999999998</v>
      </c>
      <c r="AP84" s="263">
        <f t="shared" si="14"/>
        <v>2141652.96</v>
      </c>
      <c r="AQ84" s="263">
        <f t="shared" si="15"/>
        <v>1833334.66</v>
      </c>
      <c r="AR84" s="244">
        <f t="shared" si="10"/>
        <v>308318.30000000005</v>
      </c>
    </row>
    <row r="85" spans="1:44" ht="14.4" thickBot="1" x14ac:dyDescent="0.3">
      <c r="A85" s="232" t="s">
        <v>301</v>
      </c>
      <c r="B85" s="232" t="s">
        <v>32</v>
      </c>
      <c r="C85" s="269">
        <v>3664</v>
      </c>
      <c r="D85" s="270" t="s">
        <v>871</v>
      </c>
      <c r="E85" t="s">
        <v>2658</v>
      </c>
      <c r="F85" s="297">
        <v>794175.66</v>
      </c>
      <c r="G85" s="297">
        <v>50205.8</v>
      </c>
      <c r="H85" s="297">
        <v>57000.52</v>
      </c>
      <c r="J85">
        <v>-131796.5</v>
      </c>
      <c r="K85">
        <v>494887.28</v>
      </c>
      <c r="N85">
        <v>2540</v>
      </c>
      <c r="Q85" s="297">
        <v>742.72</v>
      </c>
      <c r="S85">
        <v>91460</v>
      </c>
      <c r="U85">
        <v>643661.23</v>
      </c>
      <c r="V85">
        <v>1037408.38</v>
      </c>
      <c r="W85" s="297">
        <v>1051085.8799999999</v>
      </c>
      <c r="X85" s="297">
        <v>97992</v>
      </c>
      <c r="Y85" s="297">
        <v>1231.19</v>
      </c>
      <c r="AA85" s="297">
        <v>1332163.8999999999</v>
      </c>
      <c r="AB85" s="297">
        <v>12350</v>
      </c>
      <c r="AC85">
        <v>1623775.9</v>
      </c>
      <c r="AD85">
        <v>3500</v>
      </c>
      <c r="AF85">
        <v>691311.58</v>
      </c>
      <c r="AG85">
        <v>295581.2</v>
      </c>
      <c r="AK85">
        <v>78038.75</v>
      </c>
      <c r="AM85" s="242">
        <f t="shared" si="11"/>
        <v>901381.9800000001</v>
      </c>
      <c r="AN85" s="249">
        <f t="shared" si="12"/>
        <v>742.72</v>
      </c>
      <c r="AO85" s="262">
        <f t="shared" si="13"/>
        <v>900639.26000000013</v>
      </c>
      <c r="AP85" s="263">
        <f t="shared" si="14"/>
        <v>2494822.9699999997</v>
      </c>
      <c r="AQ85" s="263">
        <f t="shared" si="15"/>
        <v>2692207.43</v>
      </c>
      <c r="AR85" s="244">
        <f t="shared" si="10"/>
        <v>-197384.46000000043</v>
      </c>
    </row>
    <row r="86" spans="1:44" ht="14.4" thickBot="1" x14ac:dyDescent="0.3">
      <c r="A86" s="232" t="s">
        <v>301</v>
      </c>
      <c r="B86" s="232" t="s">
        <v>32</v>
      </c>
      <c r="C86" s="269">
        <v>7927</v>
      </c>
      <c r="D86" s="270" t="s">
        <v>872</v>
      </c>
      <c r="E86" t="s">
        <v>2659</v>
      </c>
      <c r="F86" s="297">
        <v>3111225.63</v>
      </c>
      <c r="G86" s="297">
        <v>25176.25</v>
      </c>
      <c r="H86" s="297">
        <v>62945.8</v>
      </c>
      <c r="J86">
        <v>1247450.5</v>
      </c>
      <c r="K86">
        <v>1103672.49</v>
      </c>
      <c r="N86">
        <v>5000</v>
      </c>
      <c r="Q86" s="297">
        <v>387333.31</v>
      </c>
      <c r="U86">
        <v>1734747.02</v>
      </c>
      <c r="V86">
        <v>3848145.72</v>
      </c>
      <c r="W86" s="297">
        <v>2571839.17</v>
      </c>
      <c r="X86" s="297">
        <v>559811</v>
      </c>
      <c r="Y86" s="297">
        <v>3778.56</v>
      </c>
      <c r="AA86" s="297">
        <v>2398992.2799999998</v>
      </c>
      <c r="AB86" s="297">
        <v>112026</v>
      </c>
      <c r="AC86">
        <v>3203558.28</v>
      </c>
      <c r="AD86">
        <v>14706</v>
      </c>
      <c r="AF86">
        <v>1643060.97</v>
      </c>
      <c r="AG86">
        <v>460908.14</v>
      </c>
      <c r="AK86">
        <v>240889</v>
      </c>
      <c r="AM86" s="242">
        <f t="shared" si="11"/>
        <v>3199347.6799999997</v>
      </c>
      <c r="AN86" s="249">
        <f t="shared" si="12"/>
        <v>387333.31</v>
      </c>
      <c r="AO86" s="262">
        <f t="shared" si="13"/>
        <v>2812014.3699999996</v>
      </c>
      <c r="AP86" s="263">
        <f t="shared" si="14"/>
        <v>5646447.0099999998</v>
      </c>
      <c r="AQ86" s="263">
        <f t="shared" si="15"/>
        <v>5563122.3899999997</v>
      </c>
      <c r="AR86" s="244">
        <f t="shared" si="10"/>
        <v>83324.620000000112</v>
      </c>
    </row>
    <row r="87" spans="1:44" ht="14.4" thickBot="1" x14ac:dyDescent="0.3">
      <c r="A87" s="232" t="s">
        <v>301</v>
      </c>
      <c r="B87" s="232" t="s">
        <v>32</v>
      </c>
      <c r="C87" s="269">
        <v>7609</v>
      </c>
      <c r="D87" s="270" t="s">
        <v>873</v>
      </c>
      <c r="E87" t="s">
        <v>2660</v>
      </c>
      <c r="F87" s="297">
        <v>2044016.78</v>
      </c>
      <c r="G87" s="297">
        <v>248136.04</v>
      </c>
      <c r="H87" s="297">
        <v>104214.9</v>
      </c>
      <c r="J87">
        <v>1238253.4099999999</v>
      </c>
      <c r="K87">
        <v>443626.75</v>
      </c>
      <c r="N87">
        <v>37990</v>
      </c>
      <c r="P87" s="297">
        <v>146200</v>
      </c>
      <c r="Q87" s="297">
        <v>6645.93</v>
      </c>
      <c r="S87">
        <v>318307.34999999998</v>
      </c>
      <c r="U87">
        <v>1312606.6100000001</v>
      </c>
      <c r="V87">
        <v>2477300.52</v>
      </c>
      <c r="W87" s="297">
        <v>2069319.94</v>
      </c>
      <c r="Y87" s="297">
        <v>2220.2199999999998</v>
      </c>
      <c r="AA87" s="297">
        <v>2162622</v>
      </c>
      <c r="AB87" s="297">
        <v>97500</v>
      </c>
      <c r="AC87">
        <v>2852323</v>
      </c>
      <c r="AD87">
        <v>3000</v>
      </c>
      <c r="AF87">
        <v>875723.42</v>
      </c>
      <c r="AG87">
        <v>272836.92</v>
      </c>
      <c r="AK87">
        <v>94160</v>
      </c>
      <c r="AM87" s="242">
        <f t="shared" si="11"/>
        <v>2396367.7199999997</v>
      </c>
      <c r="AN87" s="249">
        <f t="shared" si="12"/>
        <v>152845.93</v>
      </c>
      <c r="AO87" s="262">
        <f t="shared" si="13"/>
        <v>2243521.7899999996</v>
      </c>
      <c r="AP87" s="263">
        <f t="shared" si="14"/>
        <v>4331662.16</v>
      </c>
      <c r="AQ87" s="263">
        <f t="shared" si="15"/>
        <v>4098043.34</v>
      </c>
      <c r="AR87" s="244">
        <f t="shared" si="10"/>
        <v>233618.8200000003</v>
      </c>
    </row>
    <row r="88" spans="1:44" ht="14.4" thickBot="1" x14ac:dyDescent="0.3">
      <c r="A88" s="232" t="s">
        <v>301</v>
      </c>
      <c r="B88" s="232" t="s">
        <v>32</v>
      </c>
      <c r="C88" s="269">
        <v>6471</v>
      </c>
      <c r="D88" s="270" t="s">
        <v>874</v>
      </c>
      <c r="E88" t="s">
        <v>2661</v>
      </c>
      <c r="F88" s="297">
        <v>1657275.07</v>
      </c>
      <c r="G88" s="297">
        <v>163667.28</v>
      </c>
      <c r="H88" s="297">
        <v>94880.01</v>
      </c>
      <c r="J88">
        <v>769425.61</v>
      </c>
      <c r="K88">
        <v>1041179.4</v>
      </c>
      <c r="N88">
        <v>4950</v>
      </c>
      <c r="Q88" s="297">
        <v>7742</v>
      </c>
      <c r="S88">
        <v>86568.8</v>
      </c>
      <c r="T88">
        <v>736.99</v>
      </c>
      <c r="U88">
        <v>1841571.34</v>
      </c>
      <c r="V88">
        <v>1537645.9</v>
      </c>
      <c r="W88" s="297">
        <v>2546128.4700000002</v>
      </c>
      <c r="X88" s="297">
        <v>497225</v>
      </c>
      <c r="Y88" s="297">
        <v>2611.44</v>
      </c>
      <c r="AA88" s="297">
        <v>1546399.4</v>
      </c>
      <c r="AB88" s="297">
        <v>33000</v>
      </c>
      <c r="AC88">
        <v>2010514.4</v>
      </c>
      <c r="AD88">
        <v>13588</v>
      </c>
      <c r="AE88">
        <v>20880</v>
      </c>
      <c r="AF88">
        <v>1531306.85</v>
      </c>
      <c r="AG88">
        <v>260161.41</v>
      </c>
      <c r="AK88">
        <v>93837.16</v>
      </c>
      <c r="AM88" s="242">
        <f t="shared" si="11"/>
        <v>1915822.36</v>
      </c>
      <c r="AN88" s="249">
        <f t="shared" si="12"/>
        <v>7742</v>
      </c>
      <c r="AO88" s="262">
        <f t="shared" si="13"/>
        <v>1908080.36</v>
      </c>
      <c r="AP88" s="263">
        <f t="shared" si="14"/>
        <v>4625364.3100000005</v>
      </c>
      <c r="AQ88" s="263">
        <f t="shared" si="15"/>
        <v>3930287.8200000003</v>
      </c>
      <c r="AR88" s="244">
        <f t="shared" si="10"/>
        <v>695076.49000000022</v>
      </c>
    </row>
    <row r="89" spans="1:44" ht="14.4" thickBot="1" x14ac:dyDescent="0.3">
      <c r="A89" s="232" t="s">
        <v>301</v>
      </c>
      <c r="B89" s="232" t="s">
        <v>32</v>
      </c>
      <c r="C89" s="269">
        <v>4146</v>
      </c>
      <c r="D89" s="270" t="s">
        <v>875</v>
      </c>
      <c r="E89" t="s">
        <v>2662</v>
      </c>
      <c r="F89" s="297">
        <v>1618620.42</v>
      </c>
      <c r="G89" s="297">
        <v>71768</v>
      </c>
      <c r="H89" s="297">
        <v>119263.85</v>
      </c>
      <c r="J89">
        <v>757960.06</v>
      </c>
      <c r="K89">
        <v>1040423.09</v>
      </c>
      <c r="N89">
        <v>3800</v>
      </c>
      <c r="Q89" s="297">
        <v>191147.94</v>
      </c>
      <c r="S89">
        <v>0</v>
      </c>
      <c r="U89">
        <v>1016284.5</v>
      </c>
      <c r="V89">
        <v>1677376.63</v>
      </c>
      <c r="W89" s="297">
        <v>2222954.21</v>
      </c>
      <c r="X89" s="297">
        <v>3000</v>
      </c>
      <c r="Y89" s="297">
        <v>1722.73</v>
      </c>
      <c r="AA89" s="297">
        <v>1157416.2</v>
      </c>
      <c r="AB89" s="297">
        <v>31600</v>
      </c>
      <c r="AC89">
        <v>1679664.2</v>
      </c>
      <c r="AE89">
        <v>8106</v>
      </c>
      <c r="AF89">
        <v>492040.5</v>
      </c>
      <c r="AG89">
        <v>186837.59</v>
      </c>
      <c r="AK89">
        <v>33418.5</v>
      </c>
      <c r="AM89" s="242">
        <f t="shared" si="11"/>
        <v>1809652.27</v>
      </c>
      <c r="AN89" s="249">
        <f t="shared" si="12"/>
        <v>191147.94</v>
      </c>
      <c r="AO89" s="262">
        <f t="shared" si="13"/>
        <v>1618504.33</v>
      </c>
      <c r="AP89" s="263">
        <f t="shared" si="14"/>
        <v>3416693.1399999997</v>
      </c>
      <c r="AQ89" s="263">
        <f t="shared" si="15"/>
        <v>2400066.79</v>
      </c>
      <c r="AR89" s="244">
        <f t="shared" si="10"/>
        <v>1016626.3499999996</v>
      </c>
    </row>
    <row r="90" spans="1:44" ht="14.4" thickBot="1" x14ac:dyDescent="0.3">
      <c r="A90" s="232" t="s">
        <v>301</v>
      </c>
      <c r="B90" s="232" t="s">
        <v>32</v>
      </c>
      <c r="C90" s="269">
        <v>8209</v>
      </c>
      <c r="D90" s="270" t="s">
        <v>876</v>
      </c>
      <c r="E90" t="s">
        <v>2663</v>
      </c>
      <c r="F90" s="297">
        <v>2318032.34</v>
      </c>
      <c r="G90" s="297">
        <v>267651.34999999998</v>
      </c>
      <c r="H90" s="297">
        <v>155301.01999999999</v>
      </c>
      <c r="J90">
        <v>562234.03</v>
      </c>
      <c r="K90">
        <v>522097</v>
      </c>
      <c r="N90">
        <v>0</v>
      </c>
      <c r="Q90" s="297">
        <v>408499.96</v>
      </c>
      <c r="U90">
        <v>1836898.9</v>
      </c>
      <c r="V90">
        <v>1937621.24</v>
      </c>
      <c r="W90" s="297">
        <v>2671683.1</v>
      </c>
      <c r="X90" s="297">
        <v>66946</v>
      </c>
      <c r="Y90" s="297">
        <v>2959.83</v>
      </c>
      <c r="AA90" s="297">
        <v>1814551</v>
      </c>
      <c r="AB90" s="297">
        <v>39134</v>
      </c>
      <c r="AC90">
        <v>2571103</v>
      </c>
      <c r="AD90">
        <v>9716</v>
      </c>
      <c r="AF90">
        <v>1443850.32</v>
      </c>
      <c r="AG90">
        <v>166564.22</v>
      </c>
      <c r="AK90">
        <v>249744.75</v>
      </c>
      <c r="AM90" s="242">
        <f t="shared" si="11"/>
        <v>2740984.71</v>
      </c>
      <c r="AN90" s="249">
        <f t="shared" si="12"/>
        <v>408499.96</v>
      </c>
      <c r="AO90" s="262">
        <f t="shared" si="13"/>
        <v>2332484.75</v>
      </c>
      <c r="AP90" s="263">
        <f t="shared" si="14"/>
        <v>4595273.93</v>
      </c>
      <c r="AQ90" s="263">
        <f t="shared" si="15"/>
        <v>4440978.290000001</v>
      </c>
      <c r="AR90" s="244">
        <f t="shared" si="10"/>
        <v>154295.63999999873</v>
      </c>
    </row>
    <row r="91" spans="1:44" ht="14.4" thickBot="1" x14ac:dyDescent="0.3">
      <c r="A91" s="232" t="s">
        <v>301</v>
      </c>
      <c r="B91" s="232" t="s">
        <v>32</v>
      </c>
      <c r="C91" s="269">
        <v>4164</v>
      </c>
      <c r="D91" s="270" t="s">
        <v>877</v>
      </c>
      <c r="E91" t="s">
        <v>2664</v>
      </c>
      <c r="F91" s="297">
        <v>1024613.58</v>
      </c>
      <c r="G91" s="297">
        <v>37008</v>
      </c>
      <c r="H91" s="297">
        <v>91380.08</v>
      </c>
      <c r="J91">
        <v>522132.89</v>
      </c>
      <c r="K91">
        <v>252425.02</v>
      </c>
      <c r="N91">
        <v>3000</v>
      </c>
      <c r="Q91" s="297">
        <v>166774.66</v>
      </c>
      <c r="S91">
        <v>7365</v>
      </c>
      <c r="T91">
        <v>-267452.31</v>
      </c>
      <c r="U91">
        <v>-2110575.13</v>
      </c>
      <c r="V91">
        <v>4355323.6100000003</v>
      </c>
      <c r="W91" s="297">
        <v>1162312.76</v>
      </c>
      <c r="Y91" s="297">
        <v>1572.37</v>
      </c>
      <c r="AA91" s="297">
        <v>1553806.9</v>
      </c>
      <c r="AB91" s="297">
        <v>4500</v>
      </c>
      <c r="AC91">
        <v>1770851.9</v>
      </c>
      <c r="AF91">
        <v>654738.48</v>
      </c>
      <c r="AG91">
        <v>113169.01</v>
      </c>
      <c r="AK91">
        <v>85693.75</v>
      </c>
      <c r="AM91" s="242">
        <f t="shared" si="11"/>
        <v>1153001.6600000001</v>
      </c>
      <c r="AN91" s="249">
        <f t="shared" si="12"/>
        <v>166774.66</v>
      </c>
      <c r="AO91" s="262">
        <f t="shared" si="13"/>
        <v>986227.00000000012</v>
      </c>
      <c r="AP91" s="263">
        <f t="shared" si="14"/>
        <v>2722192.0300000003</v>
      </c>
      <c r="AQ91" s="263">
        <f t="shared" si="15"/>
        <v>2624453.1399999997</v>
      </c>
      <c r="AR91" s="244">
        <f t="shared" si="10"/>
        <v>97738.890000000596</v>
      </c>
    </row>
    <row r="92" spans="1:44" ht="14.4" thickBot="1" x14ac:dyDescent="0.3">
      <c r="A92" s="232" t="s">
        <v>301</v>
      </c>
      <c r="B92" s="232" t="s">
        <v>32</v>
      </c>
      <c r="C92" s="269">
        <v>5920</v>
      </c>
      <c r="D92" s="270" t="s">
        <v>878</v>
      </c>
      <c r="E92" t="s">
        <v>2665</v>
      </c>
      <c r="F92" s="297">
        <v>1815662.58</v>
      </c>
      <c r="G92" s="297">
        <v>48562.3</v>
      </c>
      <c r="H92" s="297">
        <v>61406.66</v>
      </c>
      <c r="J92">
        <v>662301.88</v>
      </c>
      <c r="K92">
        <v>826430.86</v>
      </c>
      <c r="N92">
        <v>4000</v>
      </c>
      <c r="Q92" s="297">
        <v>171387.79</v>
      </c>
      <c r="U92">
        <v>805409.04</v>
      </c>
      <c r="V92">
        <v>2312272.9300000002</v>
      </c>
      <c r="W92" s="297">
        <v>1807759.69</v>
      </c>
      <c r="X92" s="297">
        <v>122500</v>
      </c>
      <c r="Y92" s="297">
        <v>2199.65</v>
      </c>
      <c r="AA92" s="297">
        <v>3097412</v>
      </c>
      <c r="AB92" s="297">
        <v>45021.75</v>
      </c>
      <c r="AC92">
        <v>3436184.75</v>
      </c>
      <c r="AD92">
        <v>16996</v>
      </c>
      <c r="AF92">
        <v>681420.64</v>
      </c>
      <c r="AG92">
        <v>267239.28000000003</v>
      </c>
      <c r="AK92">
        <v>136894</v>
      </c>
      <c r="AM92" s="242">
        <f t="shared" si="11"/>
        <v>1925631.54</v>
      </c>
      <c r="AN92" s="249">
        <f t="shared" si="12"/>
        <v>171387.79</v>
      </c>
      <c r="AO92" s="262">
        <f t="shared" si="13"/>
        <v>1754243.75</v>
      </c>
      <c r="AP92" s="263">
        <f t="shared" si="14"/>
        <v>5074893.09</v>
      </c>
      <c r="AQ92" s="263">
        <f t="shared" si="15"/>
        <v>4538734.67</v>
      </c>
      <c r="AR92" s="244">
        <f t="shared" si="10"/>
        <v>536158.41999999993</v>
      </c>
    </row>
    <row r="93" spans="1:44" ht="14.4" thickBot="1" x14ac:dyDescent="0.3">
      <c r="A93" s="232" t="s">
        <v>301</v>
      </c>
      <c r="B93" s="232" t="s">
        <v>32</v>
      </c>
      <c r="C93" s="269">
        <v>4614</v>
      </c>
      <c r="D93" s="270" t="s">
        <v>879</v>
      </c>
      <c r="E93" t="s">
        <v>2666</v>
      </c>
      <c r="F93" s="297">
        <v>646056.97</v>
      </c>
      <c r="G93" s="297">
        <v>65576</v>
      </c>
      <c r="H93" s="297">
        <v>55191.12</v>
      </c>
      <c r="J93">
        <v>754493.61</v>
      </c>
      <c r="K93">
        <v>1032378.71</v>
      </c>
      <c r="N93">
        <v>5000</v>
      </c>
      <c r="Q93" s="297">
        <v>231520.98</v>
      </c>
      <c r="U93">
        <v>539905.56000000006</v>
      </c>
      <c r="V93">
        <v>1586779.38</v>
      </c>
      <c r="W93" s="297">
        <v>2097083</v>
      </c>
      <c r="X93" s="297">
        <v>62440</v>
      </c>
      <c r="Y93" s="297">
        <v>924.09</v>
      </c>
      <c r="AA93" s="297">
        <v>2059614</v>
      </c>
      <c r="AB93" s="297">
        <v>96077.3</v>
      </c>
      <c r="AC93">
        <v>2574489.2999999998</v>
      </c>
      <c r="AD93">
        <v>6000</v>
      </c>
      <c r="AF93">
        <v>764348.95</v>
      </c>
      <c r="AG93">
        <v>226848.22</v>
      </c>
      <c r="AK93">
        <v>118690.25</v>
      </c>
      <c r="AM93" s="242">
        <f t="shared" si="11"/>
        <v>766824.09</v>
      </c>
      <c r="AN93" s="249">
        <f t="shared" si="12"/>
        <v>231520.98</v>
      </c>
      <c r="AO93" s="262">
        <f t="shared" si="13"/>
        <v>535303.11</v>
      </c>
      <c r="AP93" s="263">
        <f t="shared" si="14"/>
        <v>4316138.3899999997</v>
      </c>
      <c r="AQ93" s="263">
        <f t="shared" si="15"/>
        <v>3690376.72</v>
      </c>
      <c r="AR93" s="244">
        <f t="shared" si="10"/>
        <v>625761.66999999946</v>
      </c>
    </row>
    <row r="94" spans="1:44" ht="14.4" thickBot="1" x14ac:dyDescent="0.3">
      <c r="A94" s="232" t="s">
        <v>301</v>
      </c>
      <c r="B94" s="232" t="s">
        <v>32</v>
      </c>
      <c r="C94" s="269">
        <v>6523</v>
      </c>
      <c r="D94" s="270" t="s">
        <v>880</v>
      </c>
      <c r="E94" t="s">
        <v>2667</v>
      </c>
      <c r="F94" s="297">
        <v>970232.78</v>
      </c>
      <c r="G94" s="297">
        <v>43505.3</v>
      </c>
      <c r="H94" s="297">
        <v>63897.01</v>
      </c>
      <c r="J94">
        <v>1165301.5</v>
      </c>
      <c r="K94">
        <v>145388.62</v>
      </c>
      <c r="N94">
        <v>1560</v>
      </c>
      <c r="P94" s="297">
        <v>0</v>
      </c>
      <c r="Q94" s="297">
        <v>365.89</v>
      </c>
      <c r="S94">
        <v>0</v>
      </c>
      <c r="U94">
        <v>-1471872.53</v>
      </c>
      <c r="V94">
        <v>4249528.84</v>
      </c>
      <c r="W94" s="297">
        <v>1821492.61</v>
      </c>
      <c r="Y94" s="297">
        <v>1264.4100000000001</v>
      </c>
      <c r="AA94" s="297">
        <v>1912724.8</v>
      </c>
      <c r="AB94" s="297">
        <v>29203</v>
      </c>
      <c r="AC94">
        <v>2142121.7999999998</v>
      </c>
      <c r="AF94">
        <v>1099187.94</v>
      </c>
      <c r="AG94">
        <v>360074.74</v>
      </c>
      <c r="AK94">
        <v>84287</v>
      </c>
      <c r="AM94" s="242">
        <f t="shared" si="11"/>
        <v>1077635.0900000001</v>
      </c>
      <c r="AN94" s="249">
        <f t="shared" si="12"/>
        <v>365.89</v>
      </c>
      <c r="AO94" s="262">
        <f t="shared" si="13"/>
        <v>1077269.2000000002</v>
      </c>
      <c r="AP94" s="263">
        <f t="shared" si="14"/>
        <v>3764684.8200000003</v>
      </c>
      <c r="AQ94" s="263">
        <f t="shared" si="15"/>
        <v>3685671.4799999995</v>
      </c>
      <c r="AR94" s="244">
        <f t="shared" si="10"/>
        <v>79013.340000000782</v>
      </c>
    </row>
    <row r="95" spans="1:44" ht="14.4" thickBot="1" x14ac:dyDescent="0.3">
      <c r="A95" s="232" t="s">
        <v>301</v>
      </c>
      <c r="B95" s="232" t="s">
        <v>32</v>
      </c>
      <c r="C95" s="269">
        <v>4131</v>
      </c>
      <c r="D95" s="270" t="s">
        <v>881</v>
      </c>
      <c r="E95" t="s">
        <v>2668</v>
      </c>
      <c r="F95" s="297">
        <v>1282355.47</v>
      </c>
      <c r="G95" s="297">
        <v>66279.5</v>
      </c>
      <c r="H95" s="297">
        <v>91937.26</v>
      </c>
      <c r="J95">
        <v>671640.68</v>
      </c>
      <c r="K95">
        <v>288888.92</v>
      </c>
      <c r="N95">
        <v>14334</v>
      </c>
      <c r="Q95" s="297">
        <v>0</v>
      </c>
      <c r="S95">
        <v>177003</v>
      </c>
      <c r="U95">
        <v>417650.37</v>
      </c>
      <c r="V95">
        <v>1939533.85</v>
      </c>
      <c r="W95" s="297">
        <v>1898369.13</v>
      </c>
      <c r="X95" s="297">
        <v>128000</v>
      </c>
      <c r="Y95" s="297">
        <v>1699.55</v>
      </c>
      <c r="AA95" s="297">
        <v>1324786</v>
      </c>
      <c r="AB95" s="297">
        <v>28000</v>
      </c>
      <c r="AC95">
        <v>1814164</v>
      </c>
      <c r="AD95">
        <v>6000</v>
      </c>
      <c r="AF95">
        <v>727726.28</v>
      </c>
      <c r="AG95">
        <v>219842.54</v>
      </c>
      <c r="AH95">
        <v>77440</v>
      </c>
      <c r="AK95">
        <v>422101.25</v>
      </c>
      <c r="AM95" s="242">
        <f t="shared" si="11"/>
        <v>1440572.23</v>
      </c>
      <c r="AN95" s="249">
        <f t="shared" si="12"/>
        <v>0</v>
      </c>
      <c r="AO95" s="262">
        <f t="shared" si="13"/>
        <v>1440572.23</v>
      </c>
      <c r="AP95" s="263">
        <f t="shared" si="14"/>
        <v>3380854.6799999997</v>
      </c>
      <c r="AQ95" s="263">
        <f t="shared" si="15"/>
        <v>3267274.0700000003</v>
      </c>
      <c r="AR95" s="244">
        <f t="shared" si="10"/>
        <v>113580.6099999994</v>
      </c>
    </row>
    <row r="96" spans="1:44" ht="14.4" thickBot="1" x14ac:dyDescent="0.3">
      <c r="A96" s="232" t="s">
        <v>301</v>
      </c>
      <c r="B96" s="232" t="s">
        <v>32</v>
      </c>
      <c r="C96" s="269">
        <v>5378</v>
      </c>
      <c r="D96" s="270" t="s">
        <v>882</v>
      </c>
      <c r="E96" t="s">
        <v>2669</v>
      </c>
      <c r="F96" s="297">
        <v>896528.64</v>
      </c>
      <c r="G96" s="297">
        <v>31561.3</v>
      </c>
      <c r="H96" s="297">
        <v>292502.15999999997</v>
      </c>
      <c r="J96">
        <v>970063.09</v>
      </c>
      <c r="K96">
        <v>554099.78</v>
      </c>
      <c r="N96">
        <v>7070</v>
      </c>
      <c r="Q96" s="297">
        <v>1009.48</v>
      </c>
      <c r="U96">
        <v>124329.34</v>
      </c>
      <c r="V96">
        <v>2506558.63</v>
      </c>
      <c r="W96" s="297">
        <v>1614083.47</v>
      </c>
      <c r="Y96" s="297">
        <v>1324.19</v>
      </c>
      <c r="AA96" s="297">
        <v>1864015</v>
      </c>
      <c r="AB96" s="297">
        <v>32050</v>
      </c>
      <c r="AC96">
        <v>2254290</v>
      </c>
      <c r="AF96">
        <v>709263.1</v>
      </c>
      <c r="AG96">
        <v>97250.54</v>
      </c>
      <c r="AK96">
        <v>32464.75</v>
      </c>
      <c r="AM96" s="242">
        <f t="shared" si="11"/>
        <v>1220592.1000000001</v>
      </c>
      <c r="AN96" s="249">
        <f t="shared" si="12"/>
        <v>1009.48</v>
      </c>
      <c r="AO96" s="262">
        <f t="shared" si="13"/>
        <v>1219582.6200000001</v>
      </c>
      <c r="AP96" s="263">
        <f t="shared" si="14"/>
        <v>3511472.66</v>
      </c>
      <c r="AQ96" s="263">
        <f t="shared" si="15"/>
        <v>3093268.39</v>
      </c>
      <c r="AR96" s="244">
        <f t="shared" si="10"/>
        <v>418204.27</v>
      </c>
    </row>
    <row r="97" spans="1:44" ht="14.4" thickBot="1" x14ac:dyDescent="0.3">
      <c r="A97" s="232" t="s">
        <v>301</v>
      </c>
      <c r="B97" s="232" t="s">
        <v>32</v>
      </c>
      <c r="C97" s="269">
        <v>4212</v>
      </c>
      <c r="D97" s="270" t="s">
        <v>883</v>
      </c>
      <c r="E97" t="s">
        <v>2670</v>
      </c>
      <c r="F97" s="297">
        <v>954085.23</v>
      </c>
      <c r="G97" s="297">
        <v>187975.6</v>
      </c>
      <c r="H97" s="297">
        <v>94824.57</v>
      </c>
      <c r="J97">
        <v>2359252.6</v>
      </c>
      <c r="K97">
        <v>749966.44</v>
      </c>
      <c r="N97">
        <v>9900</v>
      </c>
      <c r="Q97" s="297">
        <v>207064.52</v>
      </c>
      <c r="U97">
        <v>3047166.23</v>
      </c>
      <c r="V97">
        <v>1606333.65</v>
      </c>
      <c r="W97" s="297">
        <v>1764298.4</v>
      </c>
      <c r="X97" s="297">
        <v>151520</v>
      </c>
      <c r="Y97" s="297">
        <v>1299.78</v>
      </c>
      <c r="AA97" s="297">
        <v>2047330.2</v>
      </c>
      <c r="AB97" s="297">
        <v>35881.25</v>
      </c>
      <c r="AC97">
        <v>2677422.4500000002</v>
      </c>
      <c r="AD97">
        <v>13096</v>
      </c>
      <c r="AF97">
        <v>864315.52</v>
      </c>
      <c r="AG97">
        <v>353463.31</v>
      </c>
      <c r="AK97">
        <v>127788.5</v>
      </c>
      <c r="AM97" s="242">
        <f t="shared" si="11"/>
        <v>1236885.4000000001</v>
      </c>
      <c r="AN97" s="249">
        <f t="shared" si="12"/>
        <v>207064.52</v>
      </c>
      <c r="AO97" s="262">
        <f t="shared" si="13"/>
        <v>1029820.8800000001</v>
      </c>
      <c r="AP97" s="263">
        <f t="shared" si="14"/>
        <v>4000329.63</v>
      </c>
      <c r="AQ97" s="263">
        <f t="shared" si="15"/>
        <v>4036085.7800000003</v>
      </c>
      <c r="AR97" s="244">
        <f t="shared" si="10"/>
        <v>-35756.150000000373</v>
      </c>
    </row>
    <row r="98" spans="1:44" ht="14.4" thickBot="1" x14ac:dyDescent="0.3">
      <c r="A98" s="232" t="s">
        <v>301</v>
      </c>
      <c r="B98" s="232" t="s">
        <v>32</v>
      </c>
      <c r="C98" s="269">
        <v>3326</v>
      </c>
      <c r="D98" s="270" t="s">
        <v>884</v>
      </c>
      <c r="E98" t="s">
        <v>2780</v>
      </c>
      <c r="F98" s="297">
        <v>991377.58</v>
      </c>
      <c r="G98" s="297">
        <v>46954</v>
      </c>
      <c r="H98" s="297">
        <v>19591.38</v>
      </c>
      <c r="J98">
        <v>773124.03</v>
      </c>
      <c r="K98">
        <v>808636.06</v>
      </c>
      <c r="N98">
        <v>4490</v>
      </c>
      <c r="Q98" s="297">
        <v>216673.15</v>
      </c>
      <c r="S98">
        <v>0</v>
      </c>
      <c r="T98">
        <v>-266840.08</v>
      </c>
      <c r="U98">
        <v>185933.93</v>
      </c>
      <c r="V98">
        <v>2538238.23</v>
      </c>
      <c r="W98" s="297">
        <v>1604376.92</v>
      </c>
      <c r="Y98" s="297">
        <v>1495.07</v>
      </c>
      <c r="AA98" s="297">
        <v>899171</v>
      </c>
      <c r="AB98" s="297">
        <v>9000</v>
      </c>
      <c r="AC98">
        <v>1302168</v>
      </c>
      <c r="AD98">
        <v>27400</v>
      </c>
      <c r="AE98">
        <v>8418</v>
      </c>
      <c r="AF98">
        <v>715181.99</v>
      </c>
      <c r="AG98">
        <v>188617.91</v>
      </c>
      <c r="AK98">
        <v>62478.17</v>
      </c>
      <c r="AM98" s="242">
        <f t="shared" si="11"/>
        <v>1057922.96</v>
      </c>
      <c r="AN98" s="249">
        <f t="shared" si="12"/>
        <v>216673.15</v>
      </c>
      <c r="AO98" s="262">
        <f t="shared" si="13"/>
        <v>841249.80999999994</v>
      </c>
      <c r="AP98" s="263">
        <f t="shared" si="14"/>
        <v>2514042.9900000002</v>
      </c>
      <c r="AQ98" s="263">
        <f t="shared" si="15"/>
        <v>2304264.0699999998</v>
      </c>
      <c r="AR98" s="244">
        <f t="shared" si="10"/>
        <v>209778.92000000039</v>
      </c>
    </row>
    <row r="99" spans="1:44" ht="14.4" thickBot="1" x14ac:dyDescent="0.3">
      <c r="A99" s="232" t="s">
        <v>304</v>
      </c>
      <c r="B99" s="232" t="s">
        <v>33</v>
      </c>
      <c r="C99" s="269">
        <v>2523</v>
      </c>
      <c r="D99" s="270" t="s">
        <v>885</v>
      </c>
      <c r="E99" t="s">
        <v>2671</v>
      </c>
      <c r="F99" s="297">
        <v>250520.64</v>
      </c>
      <c r="G99" s="297">
        <v>10361</v>
      </c>
      <c r="H99" s="297">
        <v>153545.26999999999</v>
      </c>
      <c r="J99">
        <v>1051864.98</v>
      </c>
      <c r="K99">
        <v>182464.37</v>
      </c>
      <c r="N99">
        <v>0</v>
      </c>
      <c r="Q99" s="297">
        <v>11715</v>
      </c>
      <c r="U99">
        <v>-10490.72</v>
      </c>
      <c r="V99">
        <v>1774553.91</v>
      </c>
      <c r="W99" s="297">
        <v>982451.33</v>
      </c>
      <c r="Y99" s="297">
        <v>572.70000000000005</v>
      </c>
      <c r="AA99" s="297">
        <v>1123518.5</v>
      </c>
      <c r="AB99" s="297">
        <v>84880</v>
      </c>
      <c r="AC99">
        <v>1384589.5</v>
      </c>
      <c r="AF99">
        <v>411587.32</v>
      </c>
      <c r="AG99">
        <v>166718.64000000001</v>
      </c>
      <c r="AK99">
        <v>36249</v>
      </c>
      <c r="AM99" s="242">
        <f t="shared" si="11"/>
        <v>414426.91000000003</v>
      </c>
      <c r="AN99" s="249">
        <f t="shared" si="12"/>
        <v>11715</v>
      </c>
      <c r="AO99" s="262">
        <f t="shared" si="13"/>
        <v>402711.91000000003</v>
      </c>
      <c r="AP99" s="263">
        <f t="shared" si="14"/>
        <v>2191422.5299999998</v>
      </c>
      <c r="AQ99" s="263">
        <f t="shared" si="15"/>
        <v>1999144.46</v>
      </c>
      <c r="AR99" s="244">
        <f t="shared" si="10"/>
        <v>192278.06999999983</v>
      </c>
    </row>
    <row r="100" spans="1:44" ht="14.4" thickBot="1" x14ac:dyDescent="0.3">
      <c r="A100" s="232" t="s">
        <v>304</v>
      </c>
      <c r="B100" s="232" t="s">
        <v>33</v>
      </c>
      <c r="C100" s="269">
        <v>5391</v>
      </c>
      <c r="D100" s="270" t="s">
        <v>886</v>
      </c>
      <c r="E100" t="s">
        <v>2672</v>
      </c>
      <c r="F100" s="297">
        <v>475134.48</v>
      </c>
      <c r="G100" s="297">
        <v>138246.9</v>
      </c>
      <c r="H100" s="297">
        <v>72249.64</v>
      </c>
      <c r="J100">
        <v>122833.88</v>
      </c>
      <c r="K100">
        <v>415898.92</v>
      </c>
      <c r="N100">
        <v>0</v>
      </c>
      <c r="Q100" s="297">
        <v>4915</v>
      </c>
      <c r="U100">
        <v>-90778.28</v>
      </c>
      <c r="V100">
        <v>1563007.5</v>
      </c>
      <c r="W100" s="297">
        <v>1303579.07</v>
      </c>
      <c r="X100" s="297">
        <v>307120</v>
      </c>
      <c r="Y100" s="297">
        <v>848.29</v>
      </c>
      <c r="AA100" s="297">
        <v>1599896.5</v>
      </c>
      <c r="AB100" s="297">
        <v>333916</v>
      </c>
      <c r="AC100">
        <v>1979659.5</v>
      </c>
      <c r="AF100">
        <v>874216.8</v>
      </c>
      <c r="AG100">
        <v>206450.86</v>
      </c>
      <c r="AH100">
        <v>113900</v>
      </c>
      <c r="AI100">
        <v>123413.1</v>
      </c>
      <c r="AM100" s="242">
        <f t="shared" si="11"/>
        <v>685631.02</v>
      </c>
      <c r="AN100" s="249">
        <f t="shared" si="12"/>
        <v>4915</v>
      </c>
      <c r="AO100" s="262">
        <f t="shared" si="13"/>
        <v>680716.02</v>
      </c>
      <c r="AP100" s="263">
        <f t="shared" si="14"/>
        <v>3545359.8600000003</v>
      </c>
      <c r="AQ100" s="263">
        <f t="shared" si="15"/>
        <v>3297640.26</v>
      </c>
      <c r="AR100" s="244">
        <f t="shared" si="10"/>
        <v>247719.60000000056</v>
      </c>
    </row>
    <row r="101" spans="1:44" ht="14.4" thickBot="1" x14ac:dyDescent="0.3">
      <c r="A101" s="232" t="s">
        <v>304</v>
      </c>
      <c r="B101" s="232" t="s">
        <v>33</v>
      </c>
      <c r="C101" s="269">
        <v>2709</v>
      </c>
      <c r="D101" s="270" t="s">
        <v>887</v>
      </c>
      <c r="E101" t="s">
        <v>2673</v>
      </c>
      <c r="F101" s="297">
        <v>351644.14</v>
      </c>
      <c r="G101" s="297">
        <v>24977</v>
      </c>
      <c r="H101" s="297">
        <v>27026.41</v>
      </c>
      <c r="J101">
        <v>603201.89</v>
      </c>
      <c r="K101">
        <v>461096.61</v>
      </c>
      <c r="N101">
        <v>2500</v>
      </c>
      <c r="Q101" s="297">
        <v>10788.5</v>
      </c>
      <c r="T101">
        <v>-7.0000000000000007E-2</v>
      </c>
      <c r="U101">
        <v>-608653.17000000004</v>
      </c>
      <c r="V101">
        <v>2046781.46</v>
      </c>
      <c r="W101" s="297">
        <v>996229.87</v>
      </c>
      <c r="X101" s="297">
        <v>241860</v>
      </c>
      <c r="AA101" s="297">
        <v>1197661.5</v>
      </c>
      <c r="AB101" s="297">
        <v>89039.34</v>
      </c>
      <c r="AC101">
        <v>1541115.5</v>
      </c>
      <c r="AF101">
        <v>452109.81</v>
      </c>
      <c r="AG101">
        <v>177915.57</v>
      </c>
      <c r="AH101">
        <v>14000</v>
      </c>
      <c r="AK101">
        <v>85451</v>
      </c>
      <c r="AM101" s="242">
        <f t="shared" si="11"/>
        <v>403647.55</v>
      </c>
      <c r="AN101" s="249">
        <f t="shared" si="12"/>
        <v>10788.5</v>
      </c>
      <c r="AO101" s="262">
        <f t="shared" si="13"/>
        <v>392859.05</v>
      </c>
      <c r="AP101" s="263">
        <f t="shared" si="14"/>
        <v>2524790.71</v>
      </c>
      <c r="AQ101" s="263">
        <f t="shared" si="15"/>
        <v>2270591.88</v>
      </c>
      <c r="AR101" s="244">
        <f t="shared" si="10"/>
        <v>254198.83000000007</v>
      </c>
    </row>
    <row r="102" spans="1:44" ht="14.4" thickBot="1" x14ac:dyDescent="0.3">
      <c r="A102" s="232" t="s">
        <v>304</v>
      </c>
      <c r="B102" s="232" t="s">
        <v>33</v>
      </c>
      <c r="C102" s="269">
        <v>3276</v>
      </c>
      <c r="D102" s="270" t="s">
        <v>888</v>
      </c>
      <c r="E102" t="s">
        <v>2674</v>
      </c>
      <c r="F102" s="297">
        <v>148830.45000000001</v>
      </c>
      <c r="G102" s="297">
        <v>25671.5</v>
      </c>
      <c r="H102" s="297">
        <v>69881.440000000002</v>
      </c>
      <c r="J102">
        <v>530813.18999999994</v>
      </c>
      <c r="K102">
        <v>414279.6</v>
      </c>
      <c r="N102">
        <v>0</v>
      </c>
      <c r="Q102" s="297">
        <v>0</v>
      </c>
      <c r="U102">
        <v>-1670740.94</v>
      </c>
      <c r="V102">
        <v>3243756.17</v>
      </c>
      <c r="W102" s="297">
        <v>705309.38</v>
      </c>
      <c r="X102" s="297">
        <v>102052</v>
      </c>
      <c r="Y102" s="297">
        <v>416.28</v>
      </c>
      <c r="AA102" s="297">
        <v>1226456</v>
      </c>
      <c r="AB102" s="297">
        <v>15200</v>
      </c>
      <c r="AC102">
        <v>1543538</v>
      </c>
      <c r="AF102">
        <v>326566.31</v>
      </c>
      <c r="AG102">
        <v>260451.4</v>
      </c>
      <c r="AK102">
        <v>27817</v>
      </c>
      <c r="AM102" s="242">
        <f t="shared" si="11"/>
        <v>244383.39</v>
      </c>
      <c r="AN102" s="249">
        <f t="shared" si="12"/>
        <v>0</v>
      </c>
      <c r="AO102" s="262">
        <f t="shared" si="13"/>
        <v>244383.39</v>
      </c>
      <c r="AP102" s="263">
        <f t="shared" si="14"/>
        <v>2049433.6600000001</v>
      </c>
      <c r="AQ102" s="263">
        <f t="shared" si="15"/>
        <v>2158372.71</v>
      </c>
      <c r="AR102" s="244">
        <f t="shared" si="10"/>
        <v>-108939.04999999981</v>
      </c>
    </row>
    <row r="103" spans="1:44" ht="14.4" thickBot="1" x14ac:dyDescent="0.3">
      <c r="A103" s="232" t="s">
        <v>304</v>
      </c>
      <c r="B103" s="232" t="s">
        <v>33</v>
      </c>
      <c r="C103" s="269">
        <v>1694</v>
      </c>
      <c r="D103" s="270" t="s">
        <v>889</v>
      </c>
      <c r="E103" t="s">
        <v>2675</v>
      </c>
      <c r="F103" s="297">
        <v>365269.68</v>
      </c>
      <c r="G103" s="297">
        <v>22708.5</v>
      </c>
      <c r="H103" s="297">
        <v>24735.49</v>
      </c>
      <c r="J103">
        <v>389126.26</v>
      </c>
      <c r="K103">
        <v>434370.63</v>
      </c>
      <c r="N103">
        <v>3000</v>
      </c>
      <c r="P103" s="297">
        <v>126950</v>
      </c>
      <c r="Q103" s="297">
        <v>5050</v>
      </c>
      <c r="U103">
        <v>1111449.45</v>
      </c>
      <c r="W103" s="297">
        <v>710600.4</v>
      </c>
      <c r="X103" s="297">
        <v>235050</v>
      </c>
      <c r="Y103" s="297">
        <v>407.16</v>
      </c>
      <c r="AA103" s="297">
        <v>816011</v>
      </c>
      <c r="AB103" s="297">
        <v>120700</v>
      </c>
      <c r="AC103">
        <v>1016978</v>
      </c>
      <c r="AF103">
        <v>386887.18</v>
      </c>
      <c r="AG103">
        <v>206537.77</v>
      </c>
      <c r="AK103">
        <v>12554.5</v>
      </c>
      <c r="AM103" s="242">
        <f t="shared" si="11"/>
        <v>412713.67</v>
      </c>
      <c r="AN103" s="249">
        <f t="shared" si="12"/>
        <v>132000</v>
      </c>
      <c r="AO103" s="262">
        <f t="shared" si="13"/>
        <v>280713.67</v>
      </c>
      <c r="AP103" s="263">
        <f t="shared" si="14"/>
        <v>1882768.56</v>
      </c>
      <c r="AQ103" s="263">
        <f t="shared" si="15"/>
        <v>1622957.45</v>
      </c>
      <c r="AR103" s="244">
        <f t="shared" si="10"/>
        <v>259811.1100000001</v>
      </c>
    </row>
    <row r="104" spans="1:44" ht="14.4" thickBot="1" x14ac:dyDescent="0.3">
      <c r="A104" s="232" t="s">
        <v>304</v>
      </c>
      <c r="B104" s="232" t="s">
        <v>33</v>
      </c>
      <c r="C104" s="269">
        <v>2072</v>
      </c>
      <c r="D104" s="270" t="s">
        <v>890</v>
      </c>
      <c r="E104" t="s">
        <v>2781</v>
      </c>
      <c r="F104" s="297">
        <v>157273.75</v>
      </c>
      <c r="G104" s="297">
        <v>37573.5</v>
      </c>
      <c r="H104" s="297">
        <v>12229.65</v>
      </c>
      <c r="J104">
        <v>659004.03</v>
      </c>
      <c r="K104">
        <v>307611.64</v>
      </c>
      <c r="N104">
        <v>0</v>
      </c>
      <c r="P104" s="297">
        <v>77966</v>
      </c>
      <c r="Q104" s="297">
        <v>6435</v>
      </c>
      <c r="U104">
        <v>-488778.9</v>
      </c>
      <c r="V104">
        <v>1695120.4</v>
      </c>
      <c r="W104" s="297">
        <v>785663.63</v>
      </c>
      <c r="X104" s="297">
        <v>17920</v>
      </c>
      <c r="Y104" s="297">
        <v>295.13</v>
      </c>
      <c r="AA104" s="297">
        <v>1514051</v>
      </c>
      <c r="AC104">
        <v>1702950</v>
      </c>
      <c r="AF104">
        <v>226009.65</v>
      </c>
      <c r="AG104">
        <v>245071.54</v>
      </c>
      <c r="AK104">
        <v>21808.5</v>
      </c>
      <c r="AM104" s="242">
        <f t="shared" si="11"/>
        <v>207076.9</v>
      </c>
      <c r="AN104" s="249">
        <f t="shared" si="12"/>
        <v>84401</v>
      </c>
      <c r="AO104" s="262">
        <f t="shared" si="13"/>
        <v>122675.9</v>
      </c>
      <c r="AP104" s="263">
        <f t="shared" si="14"/>
        <v>2317929.7599999998</v>
      </c>
      <c r="AQ104" s="263">
        <f t="shared" si="15"/>
        <v>2195839.69</v>
      </c>
      <c r="AR104" s="244">
        <f t="shared" si="10"/>
        <v>122090.06999999983</v>
      </c>
    </row>
    <row r="105" spans="1:44" ht="14.4" thickBot="1" x14ac:dyDescent="0.3">
      <c r="A105" s="232" t="s">
        <v>23</v>
      </c>
      <c r="B105" s="232" t="s">
        <v>24</v>
      </c>
      <c r="C105" s="269">
        <v>2599</v>
      </c>
      <c r="D105" s="270" t="s">
        <v>891</v>
      </c>
      <c r="E105" t="s">
        <v>2676</v>
      </c>
      <c r="F105" s="297">
        <v>488116.79</v>
      </c>
      <c r="G105" s="297">
        <v>6353.5</v>
      </c>
      <c r="H105" s="297">
        <v>77986.09</v>
      </c>
      <c r="J105">
        <v>492112.47</v>
      </c>
      <c r="K105">
        <v>238982.96</v>
      </c>
      <c r="N105">
        <v>17900</v>
      </c>
      <c r="O105" s="297">
        <v>-500</v>
      </c>
      <c r="P105" s="297">
        <v>62400</v>
      </c>
      <c r="Q105" s="297">
        <v>3179.72</v>
      </c>
      <c r="U105">
        <v>-192047.28</v>
      </c>
      <c r="V105">
        <v>1187793.3799999999</v>
      </c>
      <c r="W105" s="297">
        <v>1323435.56</v>
      </c>
      <c r="X105" s="297">
        <v>93600</v>
      </c>
      <c r="Y105" s="297">
        <v>393.78</v>
      </c>
      <c r="AA105" s="297">
        <v>1045460</v>
      </c>
      <c r="AB105" s="297">
        <v>213575</v>
      </c>
      <c r="AC105">
        <v>1391847</v>
      </c>
      <c r="AF105">
        <v>424230.66</v>
      </c>
      <c r="AG105">
        <v>118491.29</v>
      </c>
      <c r="AK105">
        <v>163943</v>
      </c>
      <c r="AM105" s="242">
        <f t="shared" si="11"/>
        <v>572456.38</v>
      </c>
      <c r="AN105" s="249">
        <f t="shared" si="12"/>
        <v>65079.72</v>
      </c>
      <c r="AO105" s="262">
        <f t="shared" si="13"/>
        <v>507376.66000000003</v>
      </c>
      <c r="AP105" s="263">
        <f t="shared" si="14"/>
        <v>2676464.34</v>
      </c>
      <c r="AQ105" s="263">
        <f t="shared" si="15"/>
        <v>2098511.9500000002</v>
      </c>
      <c r="AR105" s="244">
        <f t="shared" si="10"/>
        <v>577952.38999999966</v>
      </c>
    </row>
    <row r="106" spans="1:44" ht="14.4" thickBot="1" x14ac:dyDescent="0.3">
      <c r="A106" s="232" t="s">
        <v>23</v>
      </c>
      <c r="B106" s="232" t="s">
        <v>24</v>
      </c>
      <c r="C106" s="269">
        <v>7351</v>
      </c>
      <c r="D106" s="270" t="s">
        <v>892</v>
      </c>
      <c r="E106" t="s">
        <v>2677</v>
      </c>
      <c r="F106" s="297">
        <v>770647.77</v>
      </c>
      <c r="G106" s="297">
        <v>17340.5</v>
      </c>
      <c r="H106" s="297">
        <v>200598.47</v>
      </c>
      <c r="J106">
        <v>-1486097.75</v>
      </c>
      <c r="K106">
        <v>723475.44</v>
      </c>
      <c r="N106">
        <v>52293</v>
      </c>
      <c r="P106" s="297">
        <v>-135000</v>
      </c>
      <c r="Q106" s="297">
        <v>3639.84</v>
      </c>
      <c r="S106">
        <v>165000</v>
      </c>
      <c r="T106">
        <v>-4271385.13</v>
      </c>
      <c r="U106">
        <v>60263</v>
      </c>
      <c r="V106">
        <v>4005245.62</v>
      </c>
      <c r="W106" s="297">
        <v>2658559.44</v>
      </c>
      <c r="X106" s="297">
        <v>135000</v>
      </c>
      <c r="Y106" s="297">
        <v>706.51</v>
      </c>
      <c r="AA106" s="297">
        <v>1478120</v>
      </c>
      <c r="AB106" s="297">
        <v>539200</v>
      </c>
      <c r="AC106">
        <v>2072134</v>
      </c>
      <c r="AD106">
        <v>2940</v>
      </c>
      <c r="AF106">
        <v>1096335.72</v>
      </c>
      <c r="AG106">
        <v>313637.99</v>
      </c>
      <c r="AK106">
        <v>571666.43999999994</v>
      </c>
      <c r="AM106" s="242">
        <f t="shared" si="11"/>
        <v>988586.74</v>
      </c>
      <c r="AN106" s="249">
        <f t="shared" si="12"/>
        <v>-131360.16</v>
      </c>
      <c r="AO106" s="262">
        <f t="shared" si="13"/>
        <v>1119946.8999999999</v>
      </c>
      <c r="AP106" s="263">
        <f t="shared" si="14"/>
        <v>4811585.9499999993</v>
      </c>
      <c r="AQ106" s="263">
        <f t="shared" si="15"/>
        <v>4056714.15</v>
      </c>
      <c r="AR106" s="244">
        <f t="shared" si="10"/>
        <v>754871.79999999935</v>
      </c>
    </row>
    <row r="107" spans="1:44" ht="14.4" thickBot="1" x14ac:dyDescent="0.3">
      <c r="A107" s="232" t="s">
        <v>23</v>
      </c>
      <c r="B107" s="232" t="s">
        <v>24</v>
      </c>
      <c r="C107" s="269">
        <v>6204</v>
      </c>
      <c r="D107" s="270" t="s">
        <v>893</v>
      </c>
      <c r="E107" t="s">
        <v>2678</v>
      </c>
      <c r="F107" s="297">
        <v>560246.73</v>
      </c>
      <c r="G107" s="297">
        <v>7366</v>
      </c>
      <c r="H107" s="297">
        <v>25795.99</v>
      </c>
      <c r="J107">
        <v>940483.33</v>
      </c>
      <c r="K107">
        <v>719167.28</v>
      </c>
      <c r="N107">
        <v>8213</v>
      </c>
      <c r="P107" s="297">
        <v>200000</v>
      </c>
      <c r="Q107" s="297">
        <v>1201.27</v>
      </c>
      <c r="U107">
        <v>-228666.95</v>
      </c>
      <c r="V107">
        <v>2324775.44</v>
      </c>
      <c r="W107" s="297">
        <v>1983614.71</v>
      </c>
      <c r="Y107" s="297">
        <v>469.82</v>
      </c>
      <c r="AA107" s="297">
        <v>2407940</v>
      </c>
      <c r="AB107" s="297">
        <v>114100</v>
      </c>
      <c r="AC107">
        <v>2768871</v>
      </c>
      <c r="AD107">
        <v>4400</v>
      </c>
      <c r="AF107">
        <v>967883.07</v>
      </c>
      <c r="AG107">
        <v>412101.74</v>
      </c>
      <c r="AK107">
        <v>168702.75</v>
      </c>
      <c r="AM107" s="242">
        <f t="shared" si="11"/>
        <v>593408.72</v>
      </c>
      <c r="AN107" s="249">
        <f t="shared" si="12"/>
        <v>201201.27</v>
      </c>
      <c r="AO107" s="262">
        <f t="shared" si="13"/>
        <v>392207.44999999995</v>
      </c>
      <c r="AP107" s="263">
        <f t="shared" si="14"/>
        <v>4506124.53</v>
      </c>
      <c r="AQ107" s="263">
        <f t="shared" si="15"/>
        <v>4321958.5599999996</v>
      </c>
      <c r="AR107" s="244">
        <f t="shared" si="10"/>
        <v>184165.97000000067</v>
      </c>
    </row>
    <row r="108" spans="1:44" ht="14.4" thickBot="1" x14ac:dyDescent="0.3">
      <c r="A108" s="232" t="s">
        <v>23</v>
      </c>
      <c r="B108" s="232" t="s">
        <v>24</v>
      </c>
      <c r="C108" s="269">
        <v>5587</v>
      </c>
      <c r="D108" s="270" t="s">
        <v>894</v>
      </c>
      <c r="E108" t="s">
        <v>2679</v>
      </c>
      <c r="F108" s="297">
        <v>427988.44</v>
      </c>
      <c r="G108" s="297">
        <v>13014.5</v>
      </c>
      <c r="H108" s="297">
        <v>63988.32</v>
      </c>
      <c r="J108">
        <v>698194.6</v>
      </c>
      <c r="K108">
        <v>924007.75</v>
      </c>
      <c r="N108">
        <v>9000</v>
      </c>
      <c r="P108" s="297">
        <v>285000</v>
      </c>
      <c r="Q108" s="297">
        <v>72.28</v>
      </c>
      <c r="U108">
        <v>-1388683.5</v>
      </c>
      <c r="V108">
        <v>2620032.73</v>
      </c>
      <c r="W108" s="297">
        <v>2602632.37</v>
      </c>
      <c r="Y108" s="297">
        <v>612.04</v>
      </c>
      <c r="AA108" s="297">
        <v>1062020</v>
      </c>
      <c r="AB108" s="297">
        <v>265400</v>
      </c>
      <c r="AC108">
        <v>1815414</v>
      </c>
      <c r="AD108">
        <v>2231.52</v>
      </c>
      <c r="AF108">
        <v>739628.41</v>
      </c>
      <c r="AG108">
        <v>305331.03999999998</v>
      </c>
      <c r="AK108">
        <v>183994</v>
      </c>
      <c r="AL108">
        <v>22400</v>
      </c>
      <c r="AM108" s="242">
        <f t="shared" si="11"/>
        <v>504991.26</v>
      </c>
      <c r="AN108" s="249">
        <f t="shared" si="12"/>
        <v>285072.28000000003</v>
      </c>
      <c r="AO108" s="262">
        <f t="shared" si="13"/>
        <v>219918.97999999998</v>
      </c>
      <c r="AP108" s="263">
        <f t="shared" si="14"/>
        <v>3930664.41</v>
      </c>
      <c r="AQ108" s="263">
        <f t="shared" si="15"/>
        <v>3068998.97</v>
      </c>
      <c r="AR108" s="244">
        <f t="shared" si="10"/>
        <v>861665.44</v>
      </c>
    </row>
    <row r="109" spans="1:44" ht="14.4" thickBot="1" x14ac:dyDescent="0.3">
      <c r="A109" s="232" t="s">
        <v>309</v>
      </c>
      <c r="B109" s="232" t="s">
        <v>34</v>
      </c>
      <c r="C109" s="269">
        <v>3439</v>
      </c>
      <c r="D109" s="270" t="s">
        <v>895</v>
      </c>
      <c r="E109" t="s">
        <v>2680</v>
      </c>
      <c r="F109" s="297">
        <v>631958.22</v>
      </c>
      <c r="G109" s="297">
        <v>5960.8</v>
      </c>
      <c r="H109" s="297">
        <v>87898.34</v>
      </c>
      <c r="J109">
        <v>2</v>
      </c>
      <c r="K109">
        <v>143869.24</v>
      </c>
      <c r="N109">
        <v>150000</v>
      </c>
      <c r="O109" s="297">
        <v>472</v>
      </c>
      <c r="P109" s="297">
        <v>15020</v>
      </c>
      <c r="Q109" s="297">
        <v>1869.83</v>
      </c>
      <c r="S109">
        <v>108300</v>
      </c>
      <c r="U109">
        <v>-203480.12</v>
      </c>
      <c r="V109">
        <v>961037.76</v>
      </c>
      <c r="W109" s="297">
        <v>2781948.44</v>
      </c>
      <c r="X109" s="297">
        <v>61200</v>
      </c>
      <c r="Y109" s="297">
        <v>989.97</v>
      </c>
      <c r="AA109" s="297">
        <v>1227233</v>
      </c>
      <c r="AB109" s="297">
        <v>140131.72</v>
      </c>
      <c r="AC109">
        <v>1717346</v>
      </c>
      <c r="AD109">
        <v>20220</v>
      </c>
      <c r="AF109">
        <v>1216687.3700000001</v>
      </c>
      <c r="AG109">
        <v>68350.12</v>
      </c>
      <c r="AK109">
        <v>937095.34</v>
      </c>
      <c r="AM109" s="242">
        <f t="shared" si="11"/>
        <v>725817.36</v>
      </c>
      <c r="AN109" s="249">
        <f t="shared" si="12"/>
        <v>17361.830000000002</v>
      </c>
      <c r="AO109" s="262">
        <f t="shared" si="13"/>
        <v>708455.53</v>
      </c>
      <c r="AP109" s="263">
        <f t="shared" si="14"/>
        <v>4211503.13</v>
      </c>
      <c r="AQ109" s="263">
        <f t="shared" si="15"/>
        <v>3959698.83</v>
      </c>
      <c r="AR109" s="244">
        <f t="shared" si="10"/>
        <v>251804.29999999981</v>
      </c>
    </row>
    <row r="110" spans="1:44" ht="14.4" thickBot="1" x14ac:dyDescent="0.3">
      <c r="A110" s="232" t="s">
        <v>309</v>
      </c>
      <c r="B110" s="232" t="s">
        <v>34</v>
      </c>
      <c r="C110" s="269">
        <v>2930</v>
      </c>
      <c r="D110" s="270" t="s">
        <v>896</v>
      </c>
      <c r="E110" t="s">
        <v>2681</v>
      </c>
      <c r="F110" s="297">
        <v>721093.71</v>
      </c>
      <c r="G110" s="297">
        <v>14556</v>
      </c>
      <c r="H110" s="297">
        <v>269416.34000000003</v>
      </c>
      <c r="J110">
        <v>2</v>
      </c>
      <c r="K110">
        <v>315374.90000000002</v>
      </c>
      <c r="N110">
        <v>0</v>
      </c>
      <c r="P110" s="297">
        <v>13830</v>
      </c>
      <c r="Q110" s="297">
        <v>678.01</v>
      </c>
      <c r="S110">
        <v>446530</v>
      </c>
      <c r="U110">
        <v>-455499.15</v>
      </c>
      <c r="V110">
        <v>852668.5</v>
      </c>
      <c r="W110" s="297">
        <v>1666067.31</v>
      </c>
      <c r="X110" s="297">
        <v>213400</v>
      </c>
      <c r="Y110" s="297">
        <v>530.41</v>
      </c>
      <c r="AA110" s="297">
        <v>1335225.5</v>
      </c>
      <c r="AB110" s="297">
        <v>211177.06</v>
      </c>
      <c r="AC110">
        <v>1651118.5</v>
      </c>
      <c r="AD110">
        <v>23620</v>
      </c>
      <c r="AF110">
        <v>871669.92</v>
      </c>
      <c r="AG110">
        <v>61891.09</v>
      </c>
      <c r="AK110">
        <v>11375.5</v>
      </c>
      <c r="AM110" s="242">
        <f t="shared" si="11"/>
        <v>1005066.05</v>
      </c>
      <c r="AN110" s="249">
        <f t="shared" si="12"/>
        <v>14508.01</v>
      </c>
      <c r="AO110" s="262">
        <f t="shared" si="13"/>
        <v>990558.04</v>
      </c>
      <c r="AP110" s="263">
        <f t="shared" si="14"/>
        <v>3426400.28</v>
      </c>
      <c r="AQ110" s="263">
        <f t="shared" si="15"/>
        <v>2619675.0099999998</v>
      </c>
      <c r="AR110" s="244">
        <f t="shared" si="10"/>
        <v>806725.27</v>
      </c>
    </row>
    <row r="111" spans="1:44" ht="14.4" thickBot="1" x14ac:dyDescent="0.3">
      <c r="A111" s="232" t="s">
        <v>309</v>
      </c>
      <c r="B111" s="232" t="s">
        <v>34</v>
      </c>
      <c r="C111" s="269">
        <v>1981</v>
      </c>
      <c r="D111" s="270" t="s">
        <v>897</v>
      </c>
      <c r="E111" t="s">
        <v>2682</v>
      </c>
      <c r="F111" s="297">
        <v>713711.75</v>
      </c>
      <c r="G111" s="297">
        <v>119323.21</v>
      </c>
      <c r="H111" s="297">
        <v>194685.01</v>
      </c>
      <c r="J111">
        <v>442586.08</v>
      </c>
      <c r="K111">
        <v>165972.67000000001</v>
      </c>
      <c r="N111">
        <v>4000</v>
      </c>
      <c r="P111" s="297">
        <v>3130</v>
      </c>
      <c r="Q111" s="297">
        <v>401.23</v>
      </c>
      <c r="S111">
        <v>262160</v>
      </c>
      <c r="U111">
        <v>-781525.36</v>
      </c>
      <c r="V111">
        <v>1993338.97</v>
      </c>
      <c r="W111" s="297">
        <v>1286455.69</v>
      </c>
      <c r="X111" s="297">
        <v>91850</v>
      </c>
      <c r="Y111" s="297">
        <v>708.7</v>
      </c>
      <c r="AA111" s="297">
        <v>1422693</v>
      </c>
      <c r="AB111" s="297">
        <v>218017.68</v>
      </c>
      <c r="AC111">
        <v>1699247</v>
      </c>
      <c r="AD111">
        <v>36520</v>
      </c>
      <c r="AF111">
        <v>555903.84</v>
      </c>
      <c r="AG111">
        <v>97375.22</v>
      </c>
      <c r="AK111">
        <v>220546.74</v>
      </c>
      <c r="AM111" s="242">
        <f t="shared" si="11"/>
        <v>1027719.97</v>
      </c>
      <c r="AN111" s="249">
        <f t="shared" si="12"/>
        <v>3531.23</v>
      </c>
      <c r="AO111" s="262">
        <f t="shared" si="13"/>
        <v>1024188.74</v>
      </c>
      <c r="AP111" s="263">
        <f t="shared" si="14"/>
        <v>3019725.07</v>
      </c>
      <c r="AQ111" s="263">
        <f t="shared" si="15"/>
        <v>2609592.7999999998</v>
      </c>
      <c r="AR111" s="244">
        <f t="shared" si="10"/>
        <v>410132.27</v>
      </c>
    </row>
    <row r="112" spans="1:44" ht="14.4" thickBot="1" x14ac:dyDescent="0.3">
      <c r="A112" s="232" t="s">
        <v>309</v>
      </c>
      <c r="B112" s="232" t="s">
        <v>34</v>
      </c>
      <c r="C112" s="269">
        <v>1907</v>
      </c>
      <c r="D112" s="270" t="s">
        <v>898</v>
      </c>
      <c r="E112" t="s">
        <v>2683</v>
      </c>
      <c r="F112" s="297">
        <v>435044.2</v>
      </c>
      <c r="G112" s="297">
        <v>155688.18</v>
      </c>
      <c r="H112" s="297">
        <v>227591.39</v>
      </c>
      <c r="J112">
        <v>5</v>
      </c>
      <c r="K112">
        <v>175834.06</v>
      </c>
      <c r="N112">
        <v>0</v>
      </c>
      <c r="P112" s="297">
        <v>10580</v>
      </c>
      <c r="Q112" s="297">
        <v>2490.38</v>
      </c>
      <c r="S112">
        <v>238236</v>
      </c>
      <c r="U112">
        <v>-2555317.38</v>
      </c>
      <c r="V112">
        <v>3276385.87</v>
      </c>
      <c r="W112" s="297">
        <v>1202297.24</v>
      </c>
      <c r="Y112" s="297">
        <v>402.57</v>
      </c>
      <c r="AA112" s="297">
        <v>1051806</v>
      </c>
      <c r="AB112" s="297">
        <v>103835.6</v>
      </c>
      <c r="AC112">
        <v>1422391</v>
      </c>
      <c r="AD112">
        <v>18680</v>
      </c>
      <c r="AF112">
        <v>452573.17</v>
      </c>
      <c r="AG112">
        <v>27463.3</v>
      </c>
      <c r="AK112">
        <v>57466.080000000002</v>
      </c>
      <c r="AM112" s="242">
        <f t="shared" si="11"/>
        <v>818323.77</v>
      </c>
      <c r="AN112" s="249">
        <f t="shared" si="12"/>
        <v>13070.380000000001</v>
      </c>
      <c r="AO112" s="262">
        <f t="shared" si="13"/>
        <v>805253.39</v>
      </c>
      <c r="AP112" s="263">
        <f t="shared" si="14"/>
        <v>2358341.41</v>
      </c>
      <c r="AQ112" s="263">
        <f t="shared" si="15"/>
        <v>1978573.55</v>
      </c>
      <c r="AR112" s="244">
        <f t="shared" si="10"/>
        <v>379767.8600000001</v>
      </c>
    </row>
    <row r="113" spans="1:44" ht="14.4" thickBot="1" x14ac:dyDescent="0.3">
      <c r="A113" s="232" t="s">
        <v>309</v>
      </c>
      <c r="B113" s="232" t="s">
        <v>34</v>
      </c>
      <c r="C113" s="269">
        <v>3127</v>
      </c>
      <c r="D113" s="270" t="s">
        <v>899</v>
      </c>
      <c r="E113" t="s">
        <v>2684</v>
      </c>
      <c r="F113" s="297">
        <v>546488.76</v>
      </c>
      <c r="G113" s="297">
        <v>7768.72</v>
      </c>
      <c r="H113" s="297">
        <v>416772.49</v>
      </c>
      <c r="J113">
        <v>474754.76</v>
      </c>
      <c r="K113">
        <v>465216.72</v>
      </c>
      <c r="N113">
        <v>0</v>
      </c>
      <c r="Q113" s="297">
        <v>1644.13</v>
      </c>
      <c r="S113">
        <v>209463</v>
      </c>
      <c r="U113">
        <v>-2028687.29</v>
      </c>
      <c r="V113">
        <v>3690825.96</v>
      </c>
      <c r="W113" s="297">
        <v>1764819.27</v>
      </c>
      <c r="X113" s="297">
        <v>63729</v>
      </c>
      <c r="Y113" s="297">
        <v>393.38</v>
      </c>
      <c r="AA113" s="297">
        <v>1474529</v>
      </c>
      <c r="AB113" s="297">
        <v>199405.37</v>
      </c>
      <c r="AC113">
        <v>1768993</v>
      </c>
      <c r="AD113">
        <v>7040</v>
      </c>
      <c r="AF113">
        <v>1072070.02</v>
      </c>
      <c r="AG113">
        <v>293336.81</v>
      </c>
      <c r="AK113">
        <v>18195.2</v>
      </c>
      <c r="AM113" s="242">
        <f t="shared" si="11"/>
        <v>971029.97</v>
      </c>
      <c r="AN113" s="249">
        <f t="shared" si="12"/>
        <v>1644.13</v>
      </c>
      <c r="AO113" s="262">
        <f t="shared" si="13"/>
        <v>969385.84</v>
      </c>
      <c r="AP113" s="263">
        <f t="shared" si="14"/>
        <v>3502876.02</v>
      </c>
      <c r="AQ113" s="263">
        <f t="shared" si="15"/>
        <v>3159635.0300000003</v>
      </c>
      <c r="AR113" s="244">
        <f t="shared" si="10"/>
        <v>343240.98999999976</v>
      </c>
    </row>
    <row r="114" spans="1:44" ht="14.4" thickBot="1" x14ac:dyDescent="0.3">
      <c r="A114" s="232" t="s">
        <v>309</v>
      </c>
      <c r="B114" s="232" t="s">
        <v>34</v>
      </c>
      <c r="C114" s="269">
        <v>2860</v>
      </c>
      <c r="D114" s="270" t="s">
        <v>900</v>
      </c>
      <c r="E114" t="s">
        <v>2685</v>
      </c>
      <c r="F114" s="297">
        <v>974827.25</v>
      </c>
      <c r="G114" s="297">
        <v>18954.78</v>
      </c>
      <c r="H114" s="297">
        <v>334559.58</v>
      </c>
      <c r="J114">
        <v>122650.67</v>
      </c>
      <c r="K114">
        <v>245344.68</v>
      </c>
      <c r="N114">
        <v>0</v>
      </c>
      <c r="P114" s="297">
        <v>3590</v>
      </c>
      <c r="Q114" s="297">
        <v>445.39</v>
      </c>
      <c r="S114">
        <v>236100</v>
      </c>
      <c r="U114">
        <v>-474652.86</v>
      </c>
      <c r="V114">
        <v>1854865.59</v>
      </c>
      <c r="W114" s="297">
        <v>1633988.01</v>
      </c>
      <c r="Y114" s="297">
        <v>1123.26</v>
      </c>
      <c r="AA114" s="297">
        <v>876190</v>
      </c>
      <c r="AB114" s="297">
        <v>94722.17</v>
      </c>
      <c r="AC114">
        <v>1257959</v>
      </c>
      <c r="AD114">
        <v>20264</v>
      </c>
      <c r="AF114">
        <v>604251.59</v>
      </c>
      <c r="AG114">
        <v>81374.149999999994</v>
      </c>
      <c r="AK114">
        <v>266071.06</v>
      </c>
      <c r="AM114" s="242">
        <f t="shared" si="11"/>
        <v>1328341.6100000001</v>
      </c>
      <c r="AN114" s="249">
        <f t="shared" si="12"/>
        <v>4035.39</v>
      </c>
      <c r="AO114" s="262">
        <f t="shared" si="13"/>
        <v>1324306.2200000002</v>
      </c>
      <c r="AP114" s="263">
        <f t="shared" si="14"/>
        <v>2606023.44</v>
      </c>
      <c r="AQ114" s="263">
        <f t="shared" si="15"/>
        <v>2229919.7999999998</v>
      </c>
      <c r="AR114" s="244">
        <f t="shared" si="10"/>
        <v>376103.64000000013</v>
      </c>
    </row>
    <row r="115" spans="1:44" ht="14.4" thickBot="1" x14ac:dyDescent="0.3">
      <c r="A115" s="232" t="s">
        <v>309</v>
      </c>
      <c r="B115" s="232" t="s">
        <v>34</v>
      </c>
      <c r="C115" s="269">
        <v>3321</v>
      </c>
      <c r="D115" s="270" t="s">
        <v>901</v>
      </c>
      <c r="E115" t="s">
        <v>2686</v>
      </c>
      <c r="F115" s="297">
        <v>703346.5</v>
      </c>
      <c r="G115" s="297">
        <v>54593.5</v>
      </c>
      <c r="H115" s="297">
        <v>476677.36</v>
      </c>
      <c r="J115">
        <v>123265.66</v>
      </c>
      <c r="K115">
        <v>700994.48</v>
      </c>
      <c r="N115">
        <v>0</v>
      </c>
      <c r="P115" s="297">
        <v>5000</v>
      </c>
      <c r="Q115" s="297">
        <v>686</v>
      </c>
      <c r="S115">
        <v>108174.8</v>
      </c>
      <c r="U115">
        <v>43365.43</v>
      </c>
      <c r="V115">
        <v>1808375.97</v>
      </c>
      <c r="W115" s="297">
        <v>1444605.84</v>
      </c>
      <c r="X115" s="297">
        <v>360500</v>
      </c>
      <c r="Y115" s="297">
        <v>929.02</v>
      </c>
      <c r="AA115" s="297">
        <v>1321887</v>
      </c>
      <c r="AB115" s="297">
        <v>160632.24</v>
      </c>
      <c r="AC115">
        <v>1727850</v>
      </c>
      <c r="AD115">
        <v>12200</v>
      </c>
      <c r="AF115">
        <v>855515.31</v>
      </c>
      <c r="AG115">
        <v>211685.24</v>
      </c>
      <c r="AK115">
        <v>75219.55</v>
      </c>
      <c r="AM115" s="242">
        <f t="shared" si="11"/>
        <v>1234617.3599999999</v>
      </c>
      <c r="AN115" s="249">
        <f t="shared" si="12"/>
        <v>5686</v>
      </c>
      <c r="AO115" s="262">
        <f t="shared" si="13"/>
        <v>1228931.3599999999</v>
      </c>
      <c r="AP115" s="263">
        <f t="shared" si="14"/>
        <v>3288554.1000000006</v>
      </c>
      <c r="AQ115" s="263">
        <f t="shared" si="15"/>
        <v>2882470.0999999996</v>
      </c>
      <c r="AR115" s="244">
        <f t="shared" si="10"/>
        <v>406084.00000000093</v>
      </c>
    </row>
    <row r="116" spans="1:44" ht="14.4" thickBot="1" x14ac:dyDescent="0.3">
      <c r="A116" s="232" t="s">
        <v>309</v>
      </c>
      <c r="B116" s="232" t="s">
        <v>34</v>
      </c>
      <c r="C116" s="269">
        <v>3558</v>
      </c>
      <c r="D116" s="270" t="s">
        <v>902</v>
      </c>
      <c r="E116" t="s">
        <v>2687</v>
      </c>
      <c r="F116" s="297">
        <v>1859644.47</v>
      </c>
      <c r="G116" s="297">
        <v>9303.1200000000008</v>
      </c>
      <c r="H116" s="297">
        <v>460939.6</v>
      </c>
      <c r="J116">
        <v>276258.65000000002</v>
      </c>
      <c r="K116">
        <v>275681.33</v>
      </c>
      <c r="N116">
        <v>0</v>
      </c>
      <c r="O116" s="297">
        <v>371</v>
      </c>
      <c r="P116" s="297">
        <v>22890</v>
      </c>
      <c r="Q116" s="297">
        <v>673.8</v>
      </c>
      <c r="S116">
        <v>642078.5</v>
      </c>
      <c r="U116">
        <v>-533990.11</v>
      </c>
      <c r="V116">
        <v>2329931.42</v>
      </c>
      <c r="W116" s="297">
        <v>1743739.47</v>
      </c>
      <c r="X116" s="297">
        <v>472350</v>
      </c>
      <c r="Y116" s="297">
        <v>1509.02</v>
      </c>
      <c r="AA116" s="297">
        <v>1274752.5</v>
      </c>
      <c r="AB116" s="297">
        <v>126407.38</v>
      </c>
      <c r="AC116">
        <v>1646376.5</v>
      </c>
      <c r="AD116">
        <v>12200</v>
      </c>
      <c r="AF116">
        <v>920696.58</v>
      </c>
      <c r="AG116">
        <v>201434.42</v>
      </c>
      <c r="AK116">
        <v>76109</v>
      </c>
      <c r="AM116" s="242">
        <f t="shared" si="11"/>
        <v>2329887.19</v>
      </c>
      <c r="AN116" s="249">
        <f t="shared" si="12"/>
        <v>23934.799999999999</v>
      </c>
      <c r="AO116" s="262">
        <f t="shared" si="13"/>
        <v>2305952.39</v>
      </c>
      <c r="AP116" s="263">
        <f t="shared" si="14"/>
        <v>3618758.3699999996</v>
      </c>
      <c r="AQ116" s="263">
        <f t="shared" si="15"/>
        <v>2856816.5</v>
      </c>
      <c r="AR116" s="244">
        <f t="shared" si="10"/>
        <v>761941.86999999965</v>
      </c>
    </row>
    <row r="117" spans="1:44" ht="14.4" thickBot="1" x14ac:dyDescent="0.3">
      <c r="A117" s="232" t="s">
        <v>309</v>
      </c>
      <c r="B117" s="232" t="s">
        <v>34</v>
      </c>
      <c r="C117" s="269">
        <v>1774</v>
      </c>
      <c r="D117" s="270" t="s">
        <v>903</v>
      </c>
      <c r="E117" t="s">
        <v>2688</v>
      </c>
      <c r="F117" s="297">
        <v>466302.76</v>
      </c>
      <c r="G117" s="297">
        <v>15455.32</v>
      </c>
      <c r="H117" s="297">
        <v>40000.589999999997</v>
      </c>
      <c r="J117">
        <v>1169560.3999999999</v>
      </c>
      <c r="K117">
        <v>277655.18</v>
      </c>
      <c r="N117">
        <v>104000</v>
      </c>
      <c r="P117" s="297">
        <v>18420</v>
      </c>
      <c r="Q117" s="297">
        <v>200</v>
      </c>
      <c r="S117">
        <v>90600</v>
      </c>
      <c r="U117">
        <v>775924.69</v>
      </c>
      <c r="V117">
        <v>857017.52</v>
      </c>
      <c r="W117" s="297">
        <v>1216451.9099999999</v>
      </c>
      <c r="X117" s="297">
        <v>28100</v>
      </c>
      <c r="Y117" s="297">
        <v>455.11</v>
      </c>
      <c r="AA117" s="297">
        <v>968446.5</v>
      </c>
      <c r="AB117" s="297">
        <v>301178.31</v>
      </c>
      <c r="AC117">
        <v>1394133.5</v>
      </c>
      <c r="AD117">
        <v>16240</v>
      </c>
      <c r="AF117">
        <v>448366.04</v>
      </c>
      <c r="AG117">
        <v>171809.2</v>
      </c>
      <c r="AK117">
        <v>32881.19</v>
      </c>
      <c r="AM117" s="242">
        <f t="shared" si="11"/>
        <v>521758.67000000004</v>
      </c>
      <c r="AN117" s="249">
        <f t="shared" si="12"/>
        <v>18620</v>
      </c>
      <c r="AO117" s="262">
        <f t="shared" si="13"/>
        <v>503138.67000000004</v>
      </c>
      <c r="AP117" s="263">
        <f t="shared" si="14"/>
        <v>2514631.83</v>
      </c>
      <c r="AQ117" s="263">
        <f t="shared" si="15"/>
        <v>2063429.93</v>
      </c>
      <c r="AR117" s="244">
        <f t="shared" si="10"/>
        <v>451201.90000000014</v>
      </c>
    </row>
    <row r="118" spans="1:44" ht="14.4" thickBot="1" x14ac:dyDescent="0.3">
      <c r="A118" s="232" t="s">
        <v>309</v>
      </c>
      <c r="B118" s="232" t="s">
        <v>34</v>
      </c>
      <c r="C118" s="269">
        <v>1942</v>
      </c>
      <c r="D118" s="270" t="s">
        <v>904</v>
      </c>
      <c r="E118" t="s">
        <v>2782</v>
      </c>
      <c r="F118" s="297">
        <v>616976.54</v>
      </c>
      <c r="G118" s="297">
        <v>1853.15</v>
      </c>
      <c r="H118" s="297">
        <v>236978.2</v>
      </c>
      <c r="J118">
        <v>2233606.79</v>
      </c>
      <c r="K118">
        <v>68762.52</v>
      </c>
      <c r="N118">
        <v>137920</v>
      </c>
      <c r="O118" s="297">
        <v>270</v>
      </c>
      <c r="Q118" s="297">
        <v>270</v>
      </c>
      <c r="S118">
        <v>173162</v>
      </c>
      <c r="U118">
        <v>-45306.95</v>
      </c>
      <c r="V118">
        <v>2768353.45</v>
      </c>
      <c r="W118" s="297">
        <v>1295176.28</v>
      </c>
      <c r="X118" s="297">
        <v>36660</v>
      </c>
      <c r="Y118" s="297">
        <v>676.95</v>
      </c>
      <c r="AA118" s="297">
        <v>589312.5</v>
      </c>
      <c r="AB118" s="297">
        <v>82988.240000000005</v>
      </c>
      <c r="AC118">
        <v>860877.5</v>
      </c>
      <c r="AD118">
        <v>15980</v>
      </c>
      <c r="AF118">
        <v>618334.32999999996</v>
      </c>
      <c r="AG118">
        <v>146662.21</v>
      </c>
      <c r="AK118">
        <v>15564.64</v>
      </c>
      <c r="AM118" s="242">
        <f t="shared" si="11"/>
        <v>855807.89000000013</v>
      </c>
      <c r="AN118" s="249">
        <f t="shared" si="12"/>
        <v>540</v>
      </c>
      <c r="AO118" s="262">
        <f t="shared" si="13"/>
        <v>855267.89000000013</v>
      </c>
      <c r="AP118" s="263">
        <f t="shared" si="14"/>
        <v>2004813.97</v>
      </c>
      <c r="AQ118" s="263">
        <f t="shared" si="15"/>
        <v>1657418.68</v>
      </c>
      <c r="AR118" s="244">
        <f t="shared" si="10"/>
        <v>347395.29000000004</v>
      </c>
    </row>
    <row r="119" spans="1:44" ht="14.4" thickBot="1" x14ac:dyDescent="0.3">
      <c r="A119" s="232" t="s">
        <v>309</v>
      </c>
      <c r="B119" s="232" t="s">
        <v>34</v>
      </c>
      <c r="C119" s="269">
        <v>2702</v>
      </c>
      <c r="D119" s="270" t="s">
        <v>905</v>
      </c>
      <c r="E119" t="s">
        <v>2783</v>
      </c>
      <c r="F119" s="297">
        <v>639763.04</v>
      </c>
      <c r="G119" s="297">
        <v>42006.239999999998</v>
      </c>
      <c r="H119" s="297">
        <v>61705.53</v>
      </c>
      <c r="J119">
        <v>252828.25</v>
      </c>
      <c r="K119">
        <v>47720.13</v>
      </c>
      <c r="N119">
        <v>3200</v>
      </c>
      <c r="P119" s="297">
        <v>5120</v>
      </c>
      <c r="Q119" s="297">
        <v>108.9</v>
      </c>
      <c r="S119">
        <v>152200</v>
      </c>
      <c r="U119">
        <v>-2245169.67</v>
      </c>
      <c r="V119">
        <v>3313708.59</v>
      </c>
      <c r="W119" s="297">
        <v>1476070.23</v>
      </c>
      <c r="X119" s="297">
        <v>84000</v>
      </c>
      <c r="Y119" s="297">
        <v>851.25</v>
      </c>
      <c r="AA119" s="297">
        <v>1823647</v>
      </c>
      <c r="AB119" s="297">
        <v>149686.98000000001</v>
      </c>
      <c r="AC119">
        <v>2118310</v>
      </c>
      <c r="AD119">
        <v>18680</v>
      </c>
      <c r="AF119">
        <v>853428.03</v>
      </c>
      <c r="AG119">
        <v>80121.36</v>
      </c>
      <c r="AK119">
        <v>252160.7</v>
      </c>
      <c r="AM119" s="242">
        <f t="shared" si="11"/>
        <v>743474.81</v>
      </c>
      <c r="AN119" s="249">
        <f t="shared" si="12"/>
        <v>5228.8999999999996</v>
      </c>
      <c r="AO119" s="262">
        <f t="shared" si="13"/>
        <v>738245.91</v>
      </c>
      <c r="AP119" s="263">
        <f t="shared" si="14"/>
        <v>3534255.46</v>
      </c>
      <c r="AQ119" s="263">
        <f t="shared" si="15"/>
        <v>3322700.0900000003</v>
      </c>
      <c r="AR119" s="244">
        <f t="shared" si="10"/>
        <v>211555.36999999965</v>
      </c>
    </row>
    <row r="120" spans="1:44" ht="14.4" thickBot="1" x14ac:dyDescent="0.3">
      <c r="A120" s="232" t="s">
        <v>309</v>
      </c>
      <c r="B120" s="232" t="s">
        <v>34</v>
      </c>
      <c r="C120" s="269">
        <v>2772</v>
      </c>
      <c r="D120" s="270" t="s">
        <v>906</v>
      </c>
      <c r="E120" t="s">
        <v>2795</v>
      </c>
      <c r="F120" s="297">
        <v>793421.99</v>
      </c>
      <c r="G120" s="297">
        <v>19796.95</v>
      </c>
      <c r="H120" s="297">
        <v>139927.23000000001</v>
      </c>
      <c r="J120">
        <v>243604.29</v>
      </c>
      <c r="K120">
        <v>177419.86</v>
      </c>
      <c r="N120">
        <v>4000</v>
      </c>
      <c r="P120" s="297">
        <v>120000</v>
      </c>
      <c r="Q120" s="297">
        <v>668.71</v>
      </c>
      <c r="S120">
        <v>43565</v>
      </c>
      <c r="U120">
        <v>-2523579.8199999998</v>
      </c>
      <c r="V120">
        <v>3532326.06</v>
      </c>
      <c r="W120" s="297">
        <v>1507882.75</v>
      </c>
      <c r="X120" s="297">
        <v>90100</v>
      </c>
      <c r="Y120" s="297">
        <v>700.43</v>
      </c>
      <c r="AA120" s="297">
        <v>259549.5</v>
      </c>
      <c r="AB120" s="297">
        <v>251889.9</v>
      </c>
      <c r="AC120">
        <v>686014.5</v>
      </c>
      <c r="AD120">
        <v>21120</v>
      </c>
      <c r="AF120">
        <v>674254.7</v>
      </c>
      <c r="AG120">
        <v>184944.56</v>
      </c>
      <c r="AK120">
        <v>44999.75</v>
      </c>
      <c r="AM120" s="242">
        <f t="shared" si="11"/>
        <v>953146.16999999993</v>
      </c>
      <c r="AN120" s="249">
        <f t="shared" si="12"/>
        <v>120668.71</v>
      </c>
      <c r="AO120" s="262">
        <f t="shared" si="13"/>
        <v>832477.46</v>
      </c>
      <c r="AP120" s="263">
        <f t="shared" si="14"/>
        <v>2110122.58</v>
      </c>
      <c r="AQ120" s="263">
        <f t="shared" si="15"/>
        <v>1611333.51</v>
      </c>
      <c r="AR120" s="244">
        <f t="shared" si="10"/>
        <v>498789.07000000007</v>
      </c>
    </row>
    <row r="121" spans="1:44" ht="14.4" thickBot="1" x14ac:dyDescent="0.3">
      <c r="A121" s="232" t="s">
        <v>25</v>
      </c>
      <c r="B121" s="232" t="s">
        <v>26</v>
      </c>
      <c r="C121" s="269">
        <v>6140</v>
      </c>
      <c r="D121" s="270" t="s">
        <v>907</v>
      </c>
      <c r="E121" t="s">
        <v>2689</v>
      </c>
      <c r="F121" s="297">
        <v>388254.05</v>
      </c>
      <c r="G121" s="297">
        <v>0</v>
      </c>
      <c r="H121" s="297">
        <v>124837.99</v>
      </c>
      <c r="J121">
        <v>978371.45</v>
      </c>
      <c r="K121">
        <v>154163.22</v>
      </c>
      <c r="N121">
        <v>0</v>
      </c>
      <c r="Q121" s="297">
        <v>569.85</v>
      </c>
      <c r="S121">
        <v>368350</v>
      </c>
      <c r="T121">
        <v>201641.54</v>
      </c>
      <c r="V121">
        <v>1454124.22</v>
      </c>
      <c r="W121" s="297">
        <v>1538634.99</v>
      </c>
      <c r="Y121" s="297">
        <v>308.14999999999998</v>
      </c>
      <c r="AA121" s="297">
        <v>1386588</v>
      </c>
      <c r="AB121" s="297">
        <v>199800</v>
      </c>
      <c r="AC121">
        <v>1995522</v>
      </c>
      <c r="AD121">
        <v>1130</v>
      </c>
      <c r="AE121">
        <v>2235</v>
      </c>
      <c r="AF121">
        <v>881766.61</v>
      </c>
      <c r="AG121">
        <v>200146.43</v>
      </c>
      <c r="AK121">
        <v>54770</v>
      </c>
      <c r="AM121" s="242">
        <f t="shared" si="11"/>
        <v>513092.04</v>
      </c>
      <c r="AN121" s="249">
        <f t="shared" si="12"/>
        <v>569.85</v>
      </c>
      <c r="AO121" s="262">
        <f t="shared" si="13"/>
        <v>512522.19</v>
      </c>
      <c r="AP121" s="263">
        <f t="shared" si="14"/>
        <v>3125331.1399999997</v>
      </c>
      <c r="AQ121" s="263">
        <f t="shared" si="15"/>
        <v>3135570.04</v>
      </c>
      <c r="AR121" s="244">
        <f t="shared" si="10"/>
        <v>-10238.900000000373</v>
      </c>
    </row>
    <row r="122" spans="1:44" ht="14.4" thickBot="1" x14ac:dyDescent="0.3">
      <c r="A122" s="232" t="s">
        <v>25</v>
      </c>
      <c r="B122" s="232" t="s">
        <v>26</v>
      </c>
      <c r="C122" s="269">
        <v>5316</v>
      </c>
      <c r="D122" s="270" t="s">
        <v>908</v>
      </c>
      <c r="E122" t="s">
        <v>2690</v>
      </c>
      <c r="F122" s="297">
        <v>403940.38</v>
      </c>
      <c r="G122" s="297">
        <v>0</v>
      </c>
      <c r="H122" s="297">
        <v>109637.55</v>
      </c>
      <c r="J122">
        <v>69201.990000000005</v>
      </c>
      <c r="K122">
        <v>94020.08</v>
      </c>
      <c r="N122">
        <v>4500</v>
      </c>
      <c r="Q122" s="297">
        <v>180.3</v>
      </c>
      <c r="T122">
        <v>344369.91999999998</v>
      </c>
      <c r="U122">
        <v>-4717709.96</v>
      </c>
      <c r="V122">
        <v>5145573.0199999996</v>
      </c>
      <c r="W122" s="297">
        <v>1170804.04</v>
      </c>
      <c r="X122" s="297">
        <v>53500</v>
      </c>
      <c r="Y122" s="297">
        <v>702.68</v>
      </c>
      <c r="AA122" s="297">
        <v>1918974</v>
      </c>
      <c r="AB122" s="297">
        <v>140800</v>
      </c>
      <c r="AC122">
        <v>2422566</v>
      </c>
      <c r="AF122">
        <v>358534.45</v>
      </c>
      <c r="AG122">
        <v>65128.6</v>
      </c>
      <c r="AK122">
        <v>85046.25</v>
      </c>
      <c r="AM122" s="242">
        <f t="shared" si="11"/>
        <v>513577.93</v>
      </c>
      <c r="AN122" s="249">
        <f t="shared" si="12"/>
        <v>180.3</v>
      </c>
      <c r="AO122" s="262">
        <f t="shared" si="13"/>
        <v>513397.63</v>
      </c>
      <c r="AP122" s="263">
        <f t="shared" si="14"/>
        <v>3284780.7199999997</v>
      </c>
      <c r="AQ122" s="263">
        <f t="shared" si="15"/>
        <v>2931275.3000000003</v>
      </c>
      <c r="AR122" s="244">
        <f t="shared" si="10"/>
        <v>353505.41999999946</v>
      </c>
    </row>
    <row r="123" spans="1:44" ht="14.4" thickBot="1" x14ac:dyDescent="0.3">
      <c r="A123" s="232" t="s">
        <v>25</v>
      </c>
      <c r="B123" s="232" t="s">
        <v>26</v>
      </c>
      <c r="C123" s="269">
        <v>1456</v>
      </c>
      <c r="D123" s="270" t="s">
        <v>909</v>
      </c>
      <c r="E123" t="s">
        <v>2691</v>
      </c>
      <c r="F123" s="297">
        <v>288791.69</v>
      </c>
      <c r="G123" s="297">
        <v>0</v>
      </c>
      <c r="H123" s="297">
        <v>68173.919999999998</v>
      </c>
      <c r="J123">
        <v>1</v>
      </c>
      <c r="K123">
        <v>-137341.6</v>
      </c>
      <c r="Q123" s="297">
        <v>-2076</v>
      </c>
      <c r="T123">
        <v>2649119.54</v>
      </c>
      <c r="U123">
        <v>-5153797.42</v>
      </c>
      <c r="V123">
        <v>2682356.15</v>
      </c>
      <c r="W123" s="297">
        <v>643845.30000000005</v>
      </c>
      <c r="X123" s="297">
        <v>49000</v>
      </c>
      <c r="Y123" s="297">
        <v>320.63</v>
      </c>
      <c r="AA123" s="297">
        <v>132490</v>
      </c>
      <c r="AB123" s="297">
        <v>97200</v>
      </c>
      <c r="AC123">
        <v>310816</v>
      </c>
      <c r="AF123">
        <v>282616</v>
      </c>
      <c r="AG123">
        <v>4166.6000000000004</v>
      </c>
      <c r="AM123" s="242">
        <f t="shared" si="11"/>
        <v>356965.61</v>
      </c>
      <c r="AN123" s="249">
        <f t="shared" si="12"/>
        <v>-2076</v>
      </c>
      <c r="AO123" s="262">
        <f t="shared" si="13"/>
        <v>359041.61</v>
      </c>
      <c r="AP123" s="263">
        <f t="shared" si="14"/>
        <v>922855.93</v>
      </c>
      <c r="AQ123" s="263">
        <f t="shared" si="15"/>
        <v>597598.6</v>
      </c>
      <c r="AR123" s="244">
        <f t="shared" si="10"/>
        <v>325257.33000000007</v>
      </c>
    </row>
    <row r="124" spans="1:44" ht="14.4" thickBot="1" x14ac:dyDescent="0.3">
      <c r="A124" s="232" t="s">
        <v>25</v>
      </c>
      <c r="B124" s="232" t="s">
        <v>26</v>
      </c>
      <c r="C124" s="269">
        <v>2839</v>
      </c>
      <c r="D124" s="270" t="s">
        <v>910</v>
      </c>
      <c r="E124" t="s">
        <v>2692</v>
      </c>
      <c r="F124" s="297">
        <v>481473.68</v>
      </c>
      <c r="G124" s="297">
        <v>58860</v>
      </c>
      <c r="H124" s="297">
        <v>55610.77</v>
      </c>
      <c r="J124">
        <v>-20556.98</v>
      </c>
      <c r="K124">
        <v>15925.05</v>
      </c>
      <c r="N124">
        <v>5000</v>
      </c>
      <c r="Q124" s="297">
        <v>-167.6</v>
      </c>
      <c r="S124">
        <v>80000</v>
      </c>
      <c r="T124">
        <v>102744.59</v>
      </c>
      <c r="U124">
        <v>-1873194.25</v>
      </c>
      <c r="V124">
        <v>2132666.9300000002</v>
      </c>
      <c r="W124" s="297">
        <v>957185.07</v>
      </c>
      <c r="X124" s="297">
        <v>65000</v>
      </c>
      <c r="Y124" s="297">
        <v>633.49</v>
      </c>
      <c r="AA124" s="297">
        <v>1037380</v>
      </c>
      <c r="AB124" s="297">
        <v>103840</v>
      </c>
      <c r="AC124">
        <v>1343048</v>
      </c>
      <c r="AF124">
        <v>306127.46999999997</v>
      </c>
      <c r="AG124">
        <v>48709.4</v>
      </c>
      <c r="AK124">
        <v>3240</v>
      </c>
      <c r="AM124" s="242">
        <f t="shared" si="11"/>
        <v>595944.44999999995</v>
      </c>
      <c r="AN124" s="249">
        <f t="shared" si="12"/>
        <v>-167.6</v>
      </c>
      <c r="AO124" s="262">
        <f t="shared" si="13"/>
        <v>596112.04999999993</v>
      </c>
      <c r="AP124" s="263">
        <f t="shared" si="14"/>
        <v>2164038.56</v>
      </c>
      <c r="AQ124" s="263">
        <f t="shared" si="15"/>
        <v>1701124.8699999999</v>
      </c>
      <c r="AR124" s="244">
        <f t="shared" si="10"/>
        <v>462913.69000000018</v>
      </c>
    </row>
    <row r="125" spans="1:44" ht="14.4" thickBot="1" x14ac:dyDescent="0.3">
      <c r="A125" s="232" t="s">
        <v>25</v>
      </c>
      <c r="B125" s="232" t="s">
        <v>26</v>
      </c>
      <c r="C125" s="269">
        <v>4801</v>
      </c>
      <c r="D125" s="270" t="s">
        <v>911</v>
      </c>
      <c r="E125" t="s">
        <v>2693</v>
      </c>
      <c r="F125" s="297">
        <v>763577.63</v>
      </c>
      <c r="G125" s="297">
        <v>0</v>
      </c>
      <c r="H125" s="297">
        <v>134023.01999999999</v>
      </c>
      <c r="J125">
        <v>831485.87</v>
      </c>
      <c r="K125">
        <v>51052.17</v>
      </c>
      <c r="N125">
        <v>0</v>
      </c>
      <c r="Q125" s="297">
        <v>1091.8800000000001</v>
      </c>
      <c r="U125">
        <v>-940100.83</v>
      </c>
      <c r="V125">
        <v>2748053.22</v>
      </c>
      <c r="W125" s="297">
        <v>1561719.08</v>
      </c>
      <c r="X125" s="297">
        <v>80000</v>
      </c>
      <c r="Y125" s="297">
        <v>1090.8699999999999</v>
      </c>
      <c r="AA125" s="297">
        <v>1734022.53</v>
      </c>
      <c r="AB125" s="297">
        <v>149910</v>
      </c>
      <c r="AC125">
        <v>2144950.5299999998</v>
      </c>
      <c r="AD125">
        <v>16570</v>
      </c>
      <c r="AE125">
        <v>7778</v>
      </c>
      <c r="AF125">
        <v>706339.49</v>
      </c>
      <c r="AG125">
        <v>82235.210000000006</v>
      </c>
      <c r="AK125">
        <v>182592.13</v>
      </c>
      <c r="AM125" s="242">
        <f t="shared" si="11"/>
        <v>897600.65</v>
      </c>
      <c r="AN125" s="249">
        <f t="shared" si="12"/>
        <v>1091.8800000000001</v>
      </c>
      <c r="AO125" s="262">
        <f t="shared" si="13"/>
        <v>896508.77</v>
      </c>
      <c r="AP125" s="263">
        <f t="shared" si="14"/>
        <v>3526742.4800000004</v>
      </c>
      <c r="AQ125" s="263">
        <f t="shared" si="15"/>
        <v>3140465.3599999994</v>
      </c>
      <c r="AR125" s="244">
        <f t="shared" si="10"/>
        <v>386277.12000000104</v>
      </c>
    </row>
    <row r="126" spans="1:44" ht="14.4" thickBot="1" x14ac:dyDescent="0.3">
      <c r="A126" s="232" t="s">
        <v>25</v>
      </c>
      <c r="B126" s="232" t="s">
        <v>26</v>
      </c>
      <c r="C126" s="269">
        <v>3761</v>
      </c>
      <c r="D126" s="270" t="s">
        <v>912</v>
      </c>
      <c r="E126" t="s">
        <v>2694</v>
      </c>
      <c r="F126" s="297">
        <v>1173323.94</v>
      </c>
      <c r="G126" s="297">
        <v>0</v>
      </c>
      <c r="H126" s="297">
        <v>96165.04</v>
      </c>
      <c r="J126">
        <v>272132.88</v>
      </c>
      <c r="K126">
        <v>444039.67</v>
      </c>
      <c r="N126">
        <v>0</v>
      </c>
      <c r="Q126" s="297">
        <v>5203.3</v>
      </c>
      <c r="T126">
        <v>596494.93999999994</v>
      </c>
      <c r="U126">
        <v>-1335662.26</v>
      </c>
      <c r="V126">
        <v>2407634.36</v>
      </c>
      <c r="W126" s="297">
        <v>868400.27</v>
      </c>
      <c r="X126" s="297">
        <v>78000</v>
      </c>
      <c r="Y126" s="297">
        <v>1346.14</v>
      </c>
      <c r="AA126" s="297">
        <v>1217226.5</v>
      </c>
      <c r="AB126" s="297">
        <v>101200</v>
      </c>
      <c r="AC126">
        <v>1373749.5</v>
      </c>
      <c r="AF126">
        <v>340787.62</v>
      </c>
      <c r="AG126">
        <v>37419.93</v>
      </c>
      <c r="AK126">
        <v>23323.5</v>
      </c>
      <c r="AM126" s="242">
        <f t="shared" si="11"/>
        <v>1269488.98</v>
      </c>
      <c r="AN126" s="249">
        <f t="shared" si="12"/>
        <v>5203.3</v>
      </c>
      <c r="AO126" s="262">
        <f t="shared" si="13"/>
        <v>1264285.68</v>
      </c>
      <c r="AP126" s="263">
        <f t="shared" si="14"/>
        <v>2266172.91</v>
      </c>
      <c r="AQ126" s="263">
        <f t="shared" si="15"/>
        <v>1775280.55</v>
      </c>
      <c r="AR126" s="244">
        <f t="shared" si="10"/>
        <v>490892.3600000001</v>
      </c>
    </row>
    <row r="127" spans="1:44" ht="14.4" thickBot="1" x14ac:dyDescent="0.3">
      <c r="A127" s="232" t="s">
        <v>25</v>
      </c>
      <c r="B127" s="232" t="s">
        <v>26</v>
      </c>
      <c r="C127" s="269">
        <v>4191</v>
      </c>
      <c r="D127" s="270" t="s">
        <v>913</v>
      </c>
      <c r="E127" t="s">
        <v>2695</v>
      </c>
      <c r="F127" s="297">
        <v>191801.3</v>
      </c>
      <c r="G127" s="297">
        <v>0</v>
      </c>
      <c r="H127" s="297">
        <v>69233.89</v>
      </c>
      <c r="J127">
        <v>2144029.25</v>
      </c>
      <c r="K127">
        <v>72999.600000000006</v>
      </c>
      <c r="N127">
        <v>17765</v>
      </c>
      <c r="Q127" s="297">
        <v>17.7</v>
      </c>
      <c r="U127">
        <v>-912322.39</v>
      </c>
      <c r="V127">
        <v>3580405.02</v>
      </c>
      <c r="W127" s="297">
        <v>1008340</v>
      </c>
      <c r="X127" s="297">
        <v>39000</v>
      </c>
      <c r="Y127" s="297">
        <v>378.91</v>
      </c>
      <c r="AA127" s="297">
        <v>1620122</v>
      </c>
      <c r="AB127" s="297">
        <v>102200</v>
      </c>
      <c r="AC127">
        <v>2133799</v>
      </c>
      <c r="AF127">
        <v>400270.54</v>
      </c>
      <c r="AG127">
        <v>68934.2</v>
      </c>
      <c r="AK127">
        <v>7074</v>
      </c>
      <c r="AM127" s="242">
        <f t="shared" si="11"/>
        <v>261035.19</v>
      </c>
      <c r="AN127" s="249">
        <f t="shared" si="12"/>
        <v>17.7</v>
      </c>
      <c r="AO127" s="262">
        <f t="shared" si="13"/>
        <v>261017.49</v>
      </c>
      <c r="AP127" s="263">
        <f t="shared" si="14"/>
        <v>2770040.91</v>
      </c>
      <c r="AQ127" s="263">
        <f t="shared" si="15"/>
        <v>2610077.7400000002</v>
      </c>
      <c r="AR127" s="244">
        <f t="shared" si="10"/>
        <v>159963.16999999993</v>
      </c>
    </row>
    <row r="128" spans="1:44" ht="14.4" thickBot="1" x14ac:dyDescent="0.3">
      <c r="A128" s="232" t="s">
        <v>25</v>
      </c>
      <c r="B128" s="232" t="s">
        <v>26</v>
      </c>
      <c r="C128" s="269">
        <v>1988</v>
      </c>
      <c r="D128" s="270" t="s">
        <v>914</v>
      </c>
      <c r="E128" t="s">
        <v>2696</v>
      </c>
      <c r="F128" s="297">
        <v>1129031.31</v>
      </c>
      <c r="G128" s="297">
        <v>7598</v>
      </c>
      <c r="H128" s="297">
        <v>83431.62</v>
      </c>
      <c r="J128">
        <v>189492.08</v>
      </c>
      <c r="K128">
        <v>43246.52</v>
      </c>
      <c r="Q128" s="297">
        <v>216700</v>
      </c>
      <c r="T128">
        <v>1388545.52</v>
      </c>
      <c r="U128">
        <v>-2413945.5</v>
      </c>
      <c r="V128">
        <v>2242898.44</v>
      </c>
      <c r="W128" s="297">
        <v>753350.46</v>
      </c>
      <c r="X128" s="297">
        <v>64950</v>
      </c>
      <c r="Y128" s="297">
        <v>1371.28</v>
      </c>
      <c r="AA128" s="297">
        <v>1010900</v>
      </c>
      <c r="AB128" s="297">
        <v>55200</v>
      </c>
      <c r="AC128">
        <v>1120487</v>
      </c>
      <c r="AD128">
        <v>89200</v>
      </c>
      <c r="AF128">
        <v>370433.67</v>
      </c>
      <c r="AG128">
        <v>80450</v>
      </c>
      <c r="AM128" s="242">
        <f t="shared" si="11"/>
        <v>1220060.9300000002</v>
      </c>
      <c r="AN128" s="249">
        <f t="shared" si="12"/>
        <v>216700</v>
      </c>
      <c r="AO128" s="262">
        <f t="shared" si="13"/>
        <v>1003360.9300000002</v>
      </c>
      <c r="AP128" s="263">
        <f t="shared" si="14"/>
        <v>1885771.74</v>
      </c>
      <c r="AQ128" s="263">
        <f t="shared" si="15"/>
        <v>1660570.67</v>
      </c>
      <c r="AR128" s="244">
        <f t="shared" si="10"/>
        <v>225201.07000000007</v>
      </c>
    </row>
    <row r="129" spans="1:44" ht="14.4" thickBot="1" x14ac:dyDescent="0.3">
      <c r="A129" s="232" t="s">
        <v>25</v>
      </c>
      <c r="B129" s="232" t="s">
        <v>26</v>
      </c>
      <c r="C129" s="269">
        <v>2809</v>
      </c>
      <c r="D129" s="270" t="s">
        <v>915</v>
      </c>
      <c r="E129" t="s">
        <v>2784</v>
      </c>
      <c r="F129" s="297">
        <v>469175.25</v>
      </c>
      <c r="G129" s="297">
        <v>73440</v>
      </c>
      <c r="H129" s="297">
        <v>201755.13</v>
      </c>
      <c r="J129">
        <v>107285</v>
      </c>
      <c r="K129">
        <v>591640.22</v>
      </c>
      <c r="Q129" s="297">
        <v>8383</v>
      </c>
      <c r="T129">
        <v>-4189079.08</v>
      </c>
      <c r="U129">
        <v>1483739.32</v>
      </c>
      <c r="V129">
        <v>3888577.01</v>
      </c>
      <c r="W129" s="297">
        <v>921367.81</v>
      </c>
      <c r="X129" s="297">
        <v>125000</v>
      </c>
      <c r="Y129" s="297">
        <v>578.49</v>
      </c>
      <c r="AA129" s="297">
        <v>1131776</v>
      </c>
      <c r="AB129" s="297">
        <v>54800</v>
      </c>
      <c r="AC129">
        <v>1257758</v>
      </c>
      <c r="AF129">
        <v>386857.95</v>
      </c>
      <c r="AG129">
        <v>46101</v>
      </c>
      <c r="AM129" s="242">
        <f t="shared" si="11"/>
        <v>744370.38</v>
      </c>
      <c r="AN129" s="249">
        <f t="shared" si="12"/>
        <v>8383</v>
      </c>
      <c r="AO129" s="262">
        <f t="shared" si="13"/>
        <v>735987.38</v>
      </c>
      <c r="AP129" s="263">
        <f t="shared" si="14"/>
        <v>2233522.2999999998</v>
      </c>
      <c r="AQ129" s="263">
        <f t="shared" si="15"/>
        <v>1690716.95</v>
      </c>
      <c r="AR129" s="244">
        <f t="shared" si="10"/>
        <v>542805.34999999986</v>
      </c>
    </row>
    <row r="130" spans="1:44" ht="14.4" thickBot="1" x14ac:dyDescent="0.3">
      <c r="A130" s="232" t="s">
        <v>25</v>
      </c>
      <c r="B130" s="232" t="s">
        <v>26</v>
      </c>
      <c r="C130" s="269">
        <v>2809</v>
      </c>
      <c r="D130" s="270" t="s">
        <v>916</v>
      </c>
      <c r="E130" t="s">
        <v>2785</v>
      </c>
      <c r="F130" s="297">
        <v>125781.71</v>
      </c>
      <c r="G130" s="297">
        <v>0</v>
      </c>
      <c r="H130" s="297">
        <v>27866.11</v>
      </c>
      <c r="J130">
        <v>3205562.19</v>
      </c>
      <c r="K130">
        <v>191243.51999999999</v>
      </c>
      <c r="N130">
        <v>4974</v>
      </c>
      <c r="Q130" s="297">
        <v>56150</v>
      </c>
      <c r="T130">
        <v>-3565905.4</v>
      </c>
      <c r="U130">
        <v>1241273.02</v>
      </c>
      <c r="V130">
        <v>6097995.7300000004</v>
      </c>
      <c r="W130" s="297">
        <v>799381.2</v>
      </c>
      <c r="X130" s="297">
        <v>56150</v>
      </c>
      <c r="Y130" s="297">
        <v>142.34</v>
      </c>
      <c r="AA130" s="297">
        <v>887042.4</v>
      </c>
      <c r="AB130" s="297">
        <v>60600</v>
      </c>
      <c r="AC130">
        <v>1160881.3999999999</v>
      </c>
      <c r="AF130">
        <v>340163.09</v>
      </c>
      <c r="AG130">
        <v>217311.26</v>
      </c>
      <c r="AK130">
        <v>29084.1</v>
      </c>
      <c r="AM130" s="242">
        <f t="shared" si="11"/>
        <v>153647.82</v>
      </c>
      <c r="AN130" s="249">
        <f t="shared" si="12"/>
        <v>56150</v>
      </c>
      <c r="AO130" s="262">
        <f t="shared" si="13"/>
        <v>97497.82</v>
      </c>
      <c r="AP130" s="263">
        <f t="shared" si="14"/>
        <v>1803315.94</v>
      </c>
      <c r="AQ130" s="263">
        <f t="shared" si="15"/>
        <v>1747439.85</v>
      </c>
      <c r="AR130" s="244">
        <f t="shared" si="10"/>
        <v>55876.089999999851</v>
      </c>
    </row>
    <row r="131" spans="1:44" ht="14.4" thickBot="1" x14ac:dyDescent="0.3">
      <c r="A131" s="232" t="s">
        <v>314</v>
      </c>
      <c r="B131" s="232" t="s">
        <v>35</v>
      </c>
      <c r="C131" s="269">
        <v>8788</v>
      </c>
      <c r="D131" s="270" t="s">
        <v>917</v>
      </c>
      <c r="E131" t="s">
        <v>2697</v>
      </c>
      <c r="F131" s="297">
        <v>620981.98</v>
      </c>
      <c r="G131" s="297">
        <v>219172</v>
      </c>
      <c r="H131" s="297">
        <v>348848.55</v>
      </c>
      <c r="J131">
        <v>404873.51</v>
      </c>
      <c r="K131">
        <v>85423.25</v>
      </c>
      <c r="N131">
        <v>0</v>
      </c>
      <c r="Q131" s="297">
        <v>1428.03</v>
      </c>
      <c r="S131">
        <v>139320</v>
      </c>
      <c r="U131">
        <v>-2880324.88</v>
      </c>
      <c r="V131">
        <v>3801437.29</v>
      </c>
      <c r="W131" s="297">
        <v>1857123.86</v>
      </c>
      <c r="X131" s="297">
        <v>30000</v>
      </c>
      <c r="Y131" s="297">
        <v>687.65</v>
      </c>
      <c r="AA131" s="297">
        <v>1149469.6000000001</v>
      </c>
      <c r="AB131" s="297">
        <v>983031.34</v>
      </c>
      <c r="AC131">
        <v>1837549.6</v>
      </c>
      <c r="AE131">
        <v>3920</v>
      </c>
      <c r="AF131">
        <v>818731.24</v>
      </c>
      <c r="AG131">
        <v>52586.96</v>
      </c>
      <c r="AK131">
        <v>225324</v>
      </c>
      <c r="AM131" s="242">
        <f t="shared" si="11"/>
        <v>1189002.53</v>
      </c>
      <c r="AN131" s="249">
        <f t="shared" si="12"/>
        <v>1428.03</v>
      </c>
      <c r="AO131" s="262">
        <f t="shared" si="13"/>
        <v>1187574.5</v>
      </c>
      <c r="AP131" s="263">
        <f t="shared" si="14"/>
        <v>4020312.45</v>
      </c>
      <c r="AQ131" s="263">
        <f t="shared" si="15"/>
        <v>2938111.8</v>
      </c>
      <c r="AR131" s="244">
        <f t="shared" si="10"/>
        <v>1082200.6500000004</v>
      </c>
    </row>
    <row r="132" spans="1:44" ht="14.4" thickBot="1" x14ac:dyDescent="0.3">
      <c r="A132" s="232" t="s">
        <v>314</v>
      </c>
      <c r="B132" s="232" t="s">
        <v>35</v>
      </c>
      <c r="C132" s="269">
        <v>4890</v>
      </c>
      <c r="D132" s="270" t="s">
        <v>918</v>
      </c>
      <c r="E132" t="s">
        <v>2698</v>
      </c>
      <c r="F132" s="297">
        <v>351119.63</v>
      </c>
      <c r="G132" s="297">
        <v>28756.5</v>
      </c>
      <c r="H132" s="297">
        <v>656941.87</v>
      </c>
      <c r="J132">
        <v>353756.5</v>
      </c>
      <c r="K132">
        <v>136012</v>
      </c>
      <c r="N132">
        <v>5000</v>
      </c>
      <c r="Q132" s="297">
        <v>1290</v>
      </c>
      <c r="S132">
        <v>136065</v>
      </c>
      <c r="U132">
        <v>-1258859.77</v>
      </c>
      <c r="V132">
        <v>2453088.7400000002</v>
      </c>
      <c r="W132" s="297">
        <v>1459656.68</v>
      </c>
      <c r="X132" s="297">
        <v>189831</v>
      </c>
      <c r="Y132" s="297">
        <v>680.8</v>
      </c>
      <c r="AA132" s="297">
        <v>1139509.75</v>
      </c>
      <c r="AB132" s="297">
        <v>540250</v>
      </c>
      <c r="AC132">
        <v>1785798.75</v>
      </c>
      <c r="AD132">
        <v>21860</v>
      </c>
      <c r="AF132">
        <v>737354.17</v>
      </c>
      <c r="AG132">
        <v>42473.98</v>
      </c>
      <c r="AK132">
        <v>120537.17</v>
      </c>
      <c r="AM132" s="242">
        <f t="shared" si="11"/>
        <v>1036818</v>
      </c>
      <c r="AN132" s="249">
        <f t="shared" si="12"/>
        <v>1290</v>
      </c>
      <c r="AO132" s="262">
        <f t="shared" si="13"/>
        <v>1035528</v>
      </c>
      <c r="AP132" s="263">
        <f t="shared" si="14"/>
        <v>3329928.23</v>
      </c>
      <c r="AQ132" s="263">
        <f t="shared" si="15"/>
        <v>2708024.07</v>
      </c>
      <c r="AR132" s="244">
        <f t="shared" ref="AR132:AR195" si="16">AP132-AQ132</f>
        <v>621904.16000000015</v>
      </c>
    </row>
    <row r="133" spans="1:44" ht="14.4" thickBot="1" x14ac:dyDescent="0.3">
      <c r="A133" s="232" t="s">
        <v>314</v>
      </c>
      <c r="B133" s="232" t="s">
        <v>35</v>
      </c>
      <c r="C133" s="269">
        <v>8526</v>
      </c>
      <c r="D133" s="270" t="s">
        <v>919</v>
      </c>
      <c r="E133" t="s">
        <v>2699</v>
      </c>
      <c r="F133" s="297">
        <v>736381.65</v>
      </c>
      <c r="G133" s="297">
        <v>22434.73</v>
      </c>
      <c r="H133" s="297">
        <v>422067.77</v>
      </c>
      <c r="J133">
        <v>273190.90999999997</v>
      </c>
      <c r="K133">
        <v>529253.04</v>
      </c>
      <c r="N133">
        <v>880.4</v>
      </c>
      <c r="Q133" s="297">
        <v>2191.9299999999998</v>
      </c>
      <c r="S133">
        <v>-123600</v>
      </c>
      <c r="U133">
        <v>-1680276.9</v>
      </c>
      <c r="V133">
        <v>3154881.69</v>
      </c>
      <c r="W133" s="297">
        <v>2240230.6800000002</v>
      </c>
      <c r="X133" s="297">
        <v>496631.03</v>
      </c>
      <c r="Y133" s="297">
        <v>980.12</v>
      </c>
      <c r="AA133" s="297">
        <v>2397755</v>
      </c>
      <c r="AB133" s="297">
        <v>758351.86</v>
      </c>
      <c r="AC133">
        <v>2781787</v>
      </c>
      <c r="AD133">
        <v>600</v>
      </c>
      <c r="AF133">
        <v>1652153.33</v>
      </c>
      <c r="AG133">
        <v>133355.23000000001</v>
      </c>
      <c r="AK133">
        <v>165393.48000000001</v>
      </c>
      <c r="AM133" s="242">
        <f t="shared" si="11"/>
        <v>1180884.1499999999</v>
      </c>
      <c r="AN133" s="249">
        <f t="shared" si="12"/>
        <v>2191.9299999999998</v>
      </c>
      <c r="AO133" s="262">
        <f t="shared" si="13"/>
        <v>1178692.22</v>
      </c>
      <c r="AP133" s="263">
        <f t="shared" si="14"/>
        <v>5893948.6900000004</v>
      </c>
      <c r="AQ133" s="263">
        <f t="shared" si="15"/>
        <v>4733289.040000001</v>
      </c>
      <c r="AR133" s="244">
        <f t="shared" si="16"/>
        <v>1160659.6499999994</v>
      </c>
    </row>
    <row r="134" spans="1:44" ht="14.4" thickBot="1" x14ac:dyDescent="0.3">
      <c r="A134" s="232" t="s">
        <v>314</v>
      </c>
      <c r="B134" s="232" t="s">
        <v>35</v>
      </c>
      <c r="C134" s="269">
        <v>6442</v>
      </c>
      <c r="D134" s="270" t="s">
        <v>920</v>
      </c>
      <c r="E134" t="s">
        <v>2700</v>
      </c>
      <c r="F134" s="297">
        <v>751304.28</v>
      </c>
      <c r="G134" s="297">
        <v>148898</v>
      </c>
      <c r="H134" s="297">
        <v>152204.48000000001</v>
      </c>
      <c r="J134">
        <v>81066.38</v>
      </c>
      <c r="K134">
        <v>248558.51</v>
      </c>
      <c r="N134">
        <v>0</v>
      </c>
      <c r="Q134" s="297">
        <v>1278</v>
      </c>
      <c r="S134">
        <v>197372</v>
      </c>
      <c r="T134">
        <v>-134551.09</v>
      </c>
      <c r="U134">
        <v>1950</v>
      </c>
      <c r="V134">
        <v>1192306.58</v>
      </c>
      <c r="W134" s="297">
        <v>2308594.6800000002</v>
      </c>
      <c r="X134" s="297">
        <v>69024</v>
      </c>
      <c r="Y134" s="297">
        <v>838.51</v>
      </c>
      <c r="AA134" s="297">
        <v>878423</v>
      </c>
      <c r="AB134" s="297">
        <v>518372.96</v>
      </c>
      <c r="AC134">
        <v>1582119</v>
      </c>
      <c r="AD134">
        <v>8610</v>
      </c>
      <c r="AF134">
        <v>1115976.73</v>
      </c>
      <c r="AG134">
        <v>57296.82</v>
      </c>
      <c r="AK134">
        <v>459740.35</v>
      </c>
      <c r="AM134" s="242">
        <f t="shared" si="11"/>
        <v>1052406.76</v>
      </c>
      <c r="AN134" s="249">
        <f t="shared" si="12"/>
        <v>1278</v>
      </c>
      <c r="AO134" s="262">
        <f t="shared" si="13"/>
        <v>1051128.76</v>
      </c>
      <c r="AP134" s="263">
        <f t="shared" si="14"/>
        <v>3775253.15</v>
      </c>
      <c r="AQ134" s="263">
        <f t="shared" si="15"/>
        <v>3223742.9</v>
      </c>
      <c r="AR134" s="244">
        <f t="shared" si="16"/>
        <v>551510.25</v>
      </c>
    </row>
    <row r="135" spans="1:44" ht="14.4" thickBot="1" x14ac:dyDescent="0.3">
      <c r="A135" s="232" t="s">
        <v>314</v>
      </c>
      <c r="B135" s="232" t="s">
        <v>35</v>
      </c>
      <c r="C135" s="269">
        <v>3652</v>
      </c>
      <c r="D135" s="270" t="s">
        <v>921</v>
      </c>
      <c r="E135" t="s">
        <v>2701</v>
      </c>
      <c r="F135" s="297">
        <v>943425.76</v>
      </c>
      <c r="G135" s="297">
        <v>52646.25</v>
      </c>
      <c r="H135" s="297">
        <v>132764.14000000001</v>
      </c>
      <c r="J135">
        <v>495012.66</v>
      </c>
      <c r="K135">
        <v>255931.13</v>
      </c>
      <c r="N135">
        <v>0</v>
      </c>
      <c r="Q135" s="297">
        <v>806.79</v>
      </c>
      <c r="S135">
        <v>148400</v>
      </c>
      <c r="U135">
        <v>-540543.19999999995</v>
      </c>
      <c r="V135">
        <v>2072080.16</v>
      </c>
      <c r="W135" s="297">
        <v>1228592.56</v>
      </c>
      <c r="Y135" s="297">
        <v>949.52</v>
      </c>
      <c r="AA135" s="297">
        <v>1345284.19</v>
      </c>
      <c r="AB135" s="297">
        <v>424416.65</v>
      </c>
      <c r="AC135">
        <v>1661501.19</v>
      </c>
      <c r="AF135">
        <v>532159.72</v>
      </c>
      <c r="AG135">
        <v>122470.84</v>
      </c>
      <c r="AK135">
        <v>154064.5</v>
      </c>
      <c r="AM135" s="242">
        <f t="shared" si="11"/>
        <v>1128836.1499999999</v>
      </c>
      <c r="AN135" s="249">
        <f t="shared" si="12"/>
        <v>806.79</v>
      </c>
      <c r="AO135" s="262">
        <f t="shared" si="13"/>
        <v>1128029.3599999999</v>
      </c>
      <c r="AP135" s="263">
        <f t="shared" si="14"/>
        <v>2999242.92</v>
      </c>
      <c r="AQ135" s="263">
        <f t="shared" si="15"/>
        <v>2470196.25</v>
      </c>
      <c r="AR135" s="244">
        <f t="shared" si="16"/>
        <v>529046.66999999993</v>
      </c>
    </row>
    <row r="136" spans="1:44" ht="14.4" thickBot="1" x14ac:dyDescent="0.3">
      <c r="A136" s="232" t="s">
        <v>314</v>
      </c>
      <c r="B136" s="232" t="s">
        <v>35</v>
      </c>
      <c r="C136" s="269">
        <v>7302</v>
      </c>
      <c r="D136" s="270" t="s">
        <v>922</v>
      </c>
      <c r="E136" t="s">
        <v>2702</v>
      </c>
      <c r="F136" s="297">
        <v>682642.31</v>
      </c>
      <c r="G136" s="297">
        <v>25253</v>
      </c>
      <c r="H136" s="297">
        <v>921048.02</v>
      </c>
      <c r="J136">
        <v>364385.97</v>
      </c>
      <c r="K136">
        <v>152894.69</v>
      </c>
      <c r="N136">
        <v>30527</v>
      </c>
      <c r="Q136" s="297">
        <v>628</v>
      </c>
      <c r="U136">
        <v>-1434575.66</v>
      </c>
      <c r="V136">
        <v>3517785.78</v>
      </c>
      <c r="W136" s="297">
        <v>3222973.05</v>
      </c>
      <c r="X136" s="297">
        <v>105100</v>
      </c>
      <c r="Y136" s="297">
        <v>1060.1400000000001</v>
      </c>
      <c r="AA136" s="297">
        <v>905884</v>
      </c>
      <c r="AB136" s="297">
        <v>250150</v>
      </c>
      <c r="AC136">
        <v>1242456</v>
      </c>
      <c r="AF136">
        <v>1128480.1299999999</v>
      </c>
      <c r="AG136">
        <v>31047.8</v>
      </c>
      <c r="AK136">
        <v>1600826.78</v>
      </c>
      <c r="AM136" s="242">
        <f t="shared" si="11"/>
        <v>1628943.33</v>
      </c>
      <c r="AN136" s="249">
        <f t="shared" si="12"/>
        <v>628</v>
      </c>
      <c r="AO136" s="262">
        <f t="shared" si="13"/>
        <v>1628315.33</v>
      </c>
      <c r="AP136" s="263">
        <f t="shared" si="14"/>
        <v>4485167.1899999995</v>
      </c>
      <c r="AQ136" s="263">
        <f t="shared" si="15"/>
        <v>4002810.71</v>
      </c>
      <c r="AR136" s="244">
        <f t="shared" si="16"/>
        <v>482356.47999999952</v>
      </c>
    </row>
    <row r="137" spans="1:44" ht="14.4" thickBot="1" x14ac:dyDescent="0.3">
      <c r="A137" s="232" t="s">
        <v>314</v>
      </c>
      <c r="B137" s="232" t="s">
        <v>35</v>
      </c>
      <c r="C137" s="269">
        <v>3122</v>
      </c>
      <c r="D137" s="270" t="s">
        <v>923</v>
      </c>
      <c r="E137" t="s">
        <v>2703</v>
      </c>
      <c r="F137" s="297">
        <v>502198.74</v>
      </c>
      <c r="G137" s="297">
        <v>148974.5</v>
      </c>
      <c r="H137" s="297">
        <v>74596.31</v>
      </c>
      <c r="J137">
        <v>413150.19</v>
      </c>
      <c r="K137">
        <v>181828.81</v>
      </c>
      <c r="N137">
        <v>0</v>
      </c>
      <c r="Q137" s="297">
        <v>488</v>
      </c>
      <c r="S137">
        <v>73625</v>
      </c>
      <c r="U137">
        <v>-1414609.76</v>
      </c>
      <c r="V137">
        <v>2461639.23</v>
      </c>
      <c r="W137" s="297">
        <v>1526996.75</v>
      </c>
      <c r="X137" s="297">
        <v>188150</v>
      </c>
      <c r="Y137" s="297">
        <v>614.61</v>
      </c>
      <c r="AA137" s="297">
        <v>1632333.3</v>
      </c>
      <c r="AB137" s="297">
        <v>155050</v>
      </c>
      <c r="AC137">
        <v>1963052.3</v>
      </c>
      <c r="AD137">
        <v>1200</v>
      </c>
      <c r="AF137">
        <v>680341.4</v>
      </c>
      <c r="AG137">
        <v>150663.39000000001</v>
      </c>
      <c r="AK137">
        <v>238846.67</v>
      </c>
      <c r="AM137" s="242">
        <f t="shared" si="11"/>
        <v>725769.55</v>
      </c>
      <c r="AN137" s="249">
        <f t="shared" si="12"/>
        <v>488</v>
      </c>
      <c r="AO137" s="262">
        <f t="shared" si="13"/>
        <v>725281.55</v>
      </c>
      <c r="AP137" s="263">
        <f t="shared" si="14"/>
        <v>3503144.66</v>
      </c>
      <c r="AQ137" s="263">
        <f t="shared" si="15"/>
        <v>3034103.7600000002</v>
      </c>
      <c r="AR137" s="244">
        <f t="shared" si="16"/>
        <v>469040.89999999991</v>
      </c>
    </row>
    <row r="138" spans="1:44" ht="14.4" thickBot="1" x14ac:dyDescent="0.3">
      <c r="A138" s="232" t="s">
        <v>314</v>
      </c>
      <c r="B138" s="232" t="s">
        <v>35</v>
      </c>
      <c r="C138" s="269">
        <v>3540</v>
      </c>
      <c r="D138" s="270" t="s">
        <v>924</v>
      </c>
      <c r="E138" t="s">
        <v>2704</v>
      </c>
      <c r="F138" s="297">
        <v>448314.99</v>
      </c>
      <c r="G138" s="297">
        <v>11034</v>
      </c>
      <c r="H138" s="297">
        <v>254441.21</v>
      </c>
      <c r="J138">
        <v>1633829.47</v>
      </c>
      <c r="K138">
        <v>116877.04</v>
      </c>
      <c r="N138">
        <v>0</v>
      </c>
      <c r="Q138" s="297">
        <v>1477</v>
      </c>
      <c r="S138">
        <v>183700</v>
      </c>
      <c r="U138">
        <v>740326.99</v>
      </c>
      <c r="V138">
        <v>1490475.39</v>
      </c>
      <c r="W138" s="297">
        <v>1218050.49</v>
      </c>
      <c r="X138" s="297">
        <v>104900</v>
      </c>
      <c r="Y138" s="297">
        <v>434.55</v>
      </c>
      <c r="AA138" s="297">
        <v>1383180</v>
      </c>
      <c r="AB138" s="297">
        <v>341629.5</v>
      </c>
      <c r="AC138">
        <v>1748674.5</v>
      </c>
      <c r="AF138">
        <v>673025.54</v>
      </c>
      <c r="AG138">
        <v>149236.25</v>
      </c>
      <c r="AK138">
        <v>160280.35</v>
      </c>
      <c r="AM138" s="242">
        <f t="shared" si="11"/>
        <v>713790.2</v>
      </c>
      <c r="AN138" s="249">
        <f t="shared" si="12"/>
        <v>1477</v>
      </c>
      <c r="AO138" s="262">
        <f t="shared" si="13"/>
        <v>712313.2</v>
      </c>
      <c r="AP138" s="263">
        <f t="shared" si="14"/>
        <v>3048194.54</v>
      </c>
      <c r="AQ138" s="263">
        <f t="shared" si="15"/>
        <v>2731216.64</v>
      </c>
      <c r="AR138" s="244">
        <f t="shared" si="16"/>
        <v>316977.89999999991</v>
      </c>
    </row>
    <row r="139" spans="1:44" ht="14.4" thickBot="1" x14ac:dyDescent="0.3">
      <c r="A139" s="232" t="s">
        <v>314</v>
      </c>
      <c r="B139" s="232" t="s">
        <v>35</v>
      </c>
      <c r="C139" s="269">
        <v>8043</v>
      </c>
      <c r="D139" s="270" t="s">
        <v>925</v>
      </c>
      <c r="E139" t="s">
        <v>2705</v>
      </c>
      <c r="F139" s="297">
        <v>184245.43</v>
      </c>
      <c r="G139" s="297">
        <v>46031.4</v>
      </c>
      <c r="H139" s="297">
        <v>465436.24</v>
      </c>
      <c r="J139">
        <v>1078916.05</v>
      </c>
      <c r="K139">
        <v>388905.79</v>
      </c>
      <c r="N139">
        <v>-25938</v>
      </c>
      <c r="Q139" s="297">
        <v>409</v>
      </c>
      <c r="S139">
        <v>95690</v>
      </c>
      <c r="U139">
        <v>-1568739.96</v>
      </c>
      <c r="V139">
        <v>3529981.97</v>
      </c>
      <c r="W139" s="297">
        <v>2052565.95</v>
      </c>
      <c r="X139" s="297">
        <v>9000</v>
      </c>
      <c r="Y139" s="297">
        <v>397.5</v>
      </c>
      <c r="AA139" s="297">
        <v>1992341</v>
      </c>
      <c r="AB139" s="297">
        <v>720390.46</v>
      </c>
      <c r="AC139">
        <v>2647905</v>
      </c>
      <c r="AF139">
        <v>1247408.46</v>
      </c>
      <c r="AG139">
        <v>130458.06</v>
      </c>
      <c r="AK139">
        <v>105296.85</v>
      </c>
      <c r="AM139" s="242">
        <f t="shared" ref="AM139:AM202" si="17">SUM(F139:I139)</f>
        <v>695713.07</v>
      </c>
      <c r="AN139" s="249">
        <f t="shared" ref="AN139:AN202" si="18">SUM(O139:R139)</f>
        <v>409</v>
      </c>
      <c r="AO139" s="262">
        <f t="shared" ref="AO139:AO202" si="19">AM139-AN139</f>
        <v>695304.07</v>
      </c>
      <c r="AP139" s="263">
        <f t="shared" ref="AP139:AP202" si="20">SUM(W139:AB139)</f>
        <v>4774694.91</v>
      </c>
      <c r="AQ139" s="263">
        <f t="shared" ref="AQ139:AQ202" si="21">SUM(AC139:AL139)</f>
        <v>4131068.37</v>
      </c>
      <c r="AR139" s="244">
        <f t="shared" si="16"/>
        <v>643626.54</v>
      </c>
    </row>
    <row r="140" spans="1:44" ht="14.4" thickBot="1" x14ac:dyDescent="0.3">
      <c r="A140" s="232" t="s">
        <v>314</v>
      </c>
      <c r="B140" s="232" t="s">
        <v>35</v>
      </c>
      <c r="C140" s="269">
        <v>4264</v>
      </c>
      <c r="D140" s="270" t="s">
        <v>926</v>
      </c>
      <c r="E140" t="s">
        <v>2706</v>
      </c>
      <c r="F140" s="297">
        <v>642654.38</v>
      </c>
      <c r="G140" s="297">
        <v>303796.75</v>
      </c>
      <c r="H140" s="297">
        <v>239322.08</v>
      </c>
      <c r="J140">
        <v>311321.84999999998</v>
      </c>
      <c r="K140">
        <v>181575.89</v>
      </c>
      <c r="N140">
        <v>0</v>
      </c>
      <c r="Q140" s="297">
        <v>691.99</v>
      </c>
      <c r="S140">
        <v>117600</v>
      </c>
      <c r="U140">
        <v>-134751.92000000001</v>
      </c>
      <c r="V140">
        <v>1467910.57</v>
      </c>
      <c r="W140" s="297">
        <v>4111258.8</v>
      </c>
      <c r="X140" s="297">
        <v>170300</v>
      </c>
      <c r="Y140" s="297">
        <v>889.06</v>
      </c>
      <c r="AA140" s="297">
        <v>1319722.5</v>
      </c>
      <c r="AB140" s="297">
        <v>397776.79</v>
      </c>
      <c r="AC140">
        <v>1532499.5</v>
      </c>
      <c r="AF140">
        <v>1189361.75</v>
      </c>
      <c r="AG140">
        <v>61221.440000000002</v>
      </c>
      <c r="AK140">
        <v>2567185.87</v>
      </c>
      <c r="AM140" s="242">
        <f t="shared" si="17"/>
        <v>1185773.21</v>
      </c>
      <c r="AN140" s="249">
        <f t="shared" si="18"/>
        <v>691.99</v>
      </c>
      <c r="AO140" s="262">
        <f t="shared" si="19"/>
        <v>1185081.22</v>
      </c>
      <c r="AP140" s="263">
        <f t="shared" si="20"/>
        <v>5999947.1499999994</v>
      </c>
      <c r="AQ140" s="263">
        <f t="shared" si="21"/>
        <v>5350268.5600000005</v>
      </c>
      <c r="AR140" s="244">
        <f t="shared" si="16"/>
        <v>649678.58999999892</v>
      </c>
    </row>
    <row r="141" spans="1:44" ht="14.4" thickBot="1" x14ac:dyDescent="0.3">
      <c r="A141" s="232" t="s">
        <v>314</v>
      </c>
      <c r="B141" s="232" t="s">
        <v>35</v>
      </c>
      <c r="C141" s="269">
        <v>4475</v>
      </c>
      <c r="D141" s="270" t="s">
        <v>927</v>
      </c>
      <c r="E141" t="s">
        <v>2707</v>
      </c>
      <c r="F141" s="297">
        <v>481379.66</v>
      </c>
      <c r="G141" s="297">
        <v>10739.25</v>
      </c>
      <c r="H141" s="297">
        <v>102057.92</v>
      </c>
      <c r="J141">
        <v>229458.48</v>
      </c>
      <c r="K141">
        <v>178696.95999999999</v>
      </c>
      <c r="Q141" s="297">
        <v>774</v>
      </c>
      <c r="S141">
        <v>29305</v>
      </c>
      <c r="U141">
        <v>227445.46</v>
      </c>
      <c r="V141">
        <v>431311.75</v>
      </c>
      <c r="W141" s="297">
        <v>2620846.4700000002</v>
      </c>
      <c r="Y141" s="297">
        <v>348.72</v>
      </c>
      <c r="AA141" s="297">
        <v>1083484.5</v>
      </c>
      <c r="AB141" s="297">
        <v>451490</v>
      </c>
      <c r="AC141">
        <v>1489142.5</v>
      </c>
      <c r="AF141">
        <v>744390.83</v>
      </c>
      <c r="AG141">
        <v>63324.85</v>
      </c>
      <c r="AK141">
        <v>1174381.75</v>
      </c>
      <c r="AM141" s="242">
        <f t="shared" si="17"/>
        <v>594176.82999999996</v>
      </c>
      <c r="AN141" s="249">
        <f t="shared" si="18"/>
        <v>774</v>
      </c>
      <c r="AO141" s="262">
        <f t="shared" si="19"/>
        <v>593402.82999999996</v>
      </c>
      <c r="AP141" s="263">
        <f t="shared" si="20"/>
        <v>4156169.6900000004</v>
      </c>
      <c r="AQ141" s="263">
        <f t="shared" si="21"/>
        <v>3471239.93</v>
      </c>
      <c r="AR141" s="244">
        <f t="shared" si="16"/>
        <v>684929.76000000024</v>
      </c>
    </row>
    <row r="142" spans="1:44" ht="14.4" thickBot="1" x14ac:dyDescent="0.3">
      <c r="A142" s="232" t="s">
        <v>314</v>
      </c>
      <c r="B142" s="232" t="s">
        <v>35</v>
      </c>
      <c r="C142" s="269">
        <v>4153</v>
      </c>
      <c r="D142" s="270" t="s">
        <v>928</v>
      </c>
      <c r="E142" t="s">
        <v>2708</v>
      </c>
      <c r="F142" s="297">
        <v>600752.01</v>
      </c>
      <c r="G142" s="297">
        <v>176756.2</v>
      </c>
      <c r="H142" s="297">
        <v>218568.12</v>
      </c>
      <c r="J142">
        <v>420116.33</v>
      </c>
      <c r="K142">
        <v>385309.81</v>
      </c>
      <c r="N142">
        <v>0</v>
      </c>
      <c r="Q142" s="297">
        <v>520.69000000000005</v>
      </c>
      <c r="S142">
        <v>121970</v>
      </c>
      <c r="U142">
        <v>-781596.61</v>
      </c>
      <c r="V142">
        <v>2115546</v>
      </c>
      <c r="W142" s="297">
        <v>1414382.29</v>
      </c>
      <c r="X142" s="297">
        <v>51600</v>
      </c>
      <c r="Y142" s="297">
        <v>515.27</v>
      </c>
      <c r="AA142" s="297">
        <v>1313886</v>
      </c>
      <c r="AB142" s="297">
        <v>499859.63</v>
      </c>
      <c r="AC142">
        <v>1584086</v>
      </c>
      <c r="AF142">
        <v>658549.5</v>
      </c>
      <c r="AG142">
        <v>190081.3</v>
      </c>
      <c r="AK142">
        <v>150912.20000000001</v>
      </c>
      <c r="AM142" s="242">
        <f t="shared" si="17"/>
        <v>996076.33</v>
      </c>
      <c r="AN142" s="249">
        <f t="shared" si="18"/>
        <v>520.69000000000005</v>
      </c>
      <c r="AO142" s="262">
        <f t="shared" si="19"/>
        <v>995555.64</v>
      </c>
      <c r="AP142" s="263">
        <f t="shared" si="20"/>
        <v>3280243.19</v>
      </c>
      <c r="AQ142" s="263">
        <f t="shared" si="21"/>
        <v>2583629</v>
      </c>
      <c r="AR142" s="244">
        <f t="shared" si="16"/>
        <v>696614.19</v>
      </c>
    </row>
    <row r="143" spans="1:44" ht="14.4" thickBot="1" x14ac:dyDescent="0.3">
      <c r="A143" s="232" t="s">
        <v>314</v>
      </c>
      <c r="B143" s="232" t="s">
        <v>35</v>
      </c>
      <c r="C143" s="269">
        <v>2552</v>
      </c>
      <c r="D143" s="270" t="s">
        <v>929</v>
      </c>
      <c r="E143" t="s">
        <v>2709</v>
      </c>
      <c r="F143" s="297">
        <v>257288.28</v>
      </c>
      <c r="G143" s="297">
        <v>30591.65</v>
      </c>
      <c r="H143" s="297">
        <v>230734.1</v>
      </c>
      <c r="J143">
        <v>844250.26</v>
      </c>
      <c r="K143">
        <v>89487.1</v>
      </c>
      <c r="N143">
        <v>0</v>
      </c>
      <c r="Q143" s="297">
        <v>784</v>
      </c>
      <c r="S143">
        <v>51300</v>
      </c>
      <c r="U143">
        <v>-922108.81</v>
      </c>
      <c r="V143">
        <v>2263113.85</v>
      </c>
      <c r="W143" s="297">
        <v>1009083.97</v>
      </c>
      <c r="X143" s="297">
        <v>41300</v>
      </c>
      <c r="Y143" s="297">
        <v>229.85</v>
      </c>
      <c r="AA143" s="297">
        <v>1001901.5</v>
      </c>
      <c r="AB143" s="297">
        <v>423450</v>
      </c>
      <c r="AC143">
        <v>1405279.5</v>
      </c>
      <c r="AF143">
        <v>392981.66</v>
      </c>
      <c r="AG143">
        <v>160402.79999999999</v>
      </c>
      <c r="AK143">
        <v>131432.53</v>
      </c>
      <c r="AM143" s="242">
        <f t="shared" si="17"/>
        <v>518614.03</v>
      </c>
      <c r="AN143" s="249">
        <f t="shared" si="18"/>
        <v>784</v>
      </c>
      <c r="AO143" s="262">
        <f t="shared" si="19"/>
        <v>517830.03</v>
      </c>
      <c r="AP143" s="263">
        <f t="shared" si="20"/>
        <v>2475965.3200000003</v>
      </c>
      <c r="AQ143" s="263">
        <f t="shared" si="21"/>
        <v>2090096.49</v>
      </c>
      <c r="AR143" s="244">
        <f t="shared" si="16"/>
        <v>385868.83000000031</v>
      </c>
    </row>
    <row r="144" spans="1:44" ht="14.4" thickBot="1" x14ac:dyDescent="0.3">
      <c r="A144" s="232" t="s">
        <v>314</v>
      </c>
      <c r="B144" s="232" t="s">
        <v>35</v>
      </c>
      <c r="C144" s="269">
        <v>5199</v>
      </c>
      <c r="D144" s="270" t="s">
        <v>930</v>
      </c>
      <c r="E144" t="s">
        <v>2710</v>
      </c>
      <c r="F144" s="297">
        <v>119105.36</v>
      </c>
      <c r="G144" s="297">
        <v>134910.6</v>
      </c>
      <c r="H144" s="297">
        <v>624136.16</v>
      </c>
      <c r="J144">
        <v>605310.4</v>
      </c>
      <c r="K144">
        <v>158956.35999999999</v>
      </c>
      <c r="N144">
        <v>0</v>
      </c>
      <c r="Q144" s="297">
        <v>666</v>
      </c>
      <c r="S144">
        <v>27500</v>
      </c>
      <c r="U144">
        <v>-1205839.53</v>
      </c>
      <c r="V144">
        <v>2512572.4500000002</v>
      </c>
      <c r="W144" s="297">
        <v>1496693.37</v>
      </c>
      <c r="X144" s="297">
        <v>27000</v>
      </c>
      <c r="Y144" s="297">
        <v>260.61</v>
      </c>
      <c r="AA144" s="297">
        <v>2186429.5</v>
      </c>
      <c r="AB144" s="297">
        <v>532386.01</v>
      </c>
      <c r="AC144">
        <v>2473691.5</v>
      </c>
      <c r="AF144">
        <v>858282.11</v>
      </c>
      <c r="AG144">
        <v>75959.039999999994</v>
      </c>
      <c r="AJ144">
        <v>26284</v>
      </c>
      <c r="AK144">
        <v>216415.3</v>
      </c>
      <c r="AM144" s="242">
        <f t="shared" si="17"/>
        <v>878152.12000000011</v>
      </c>
      <c r="AN144" s="249">
        <f t="shared" si="18"/>
        <v>666</v>
      </c>
      <c r="AO144" s="262">
        <f t="shared" si="19"/>
        <v>877486.12000000011</v>
      </c>
      <c r="AP144" s="263">
        <f t="shared" si="20"/>
        <v>4242769.49</v>
      </c>
      <c r="AQ144" s="263">
        <f t="shared" si="21"/>
        <v>3650631.9499999997</v>
      </c>
      <c r="AR144" s="244">
        <f t="shared" si="16"/>
        <v>592137.5400000005</v>
      </c>
    </row>
    <row r="145" spans="1:44" ht="14.4" thickBot="1" x14ac:dyDescent="0.3">
      <c r="A145" s="232" t="s">
        <v>314</v>
      </c>
      <c r="B145" s="232" t="s">
        <v>35</v>
      </c>
      <c r="C145" s="269">
        <v>7299</v>
      </c>
      <c r="D145" s="270" t="s">
        <v>931</v>
      </c>
      <c r="E145" t="s">
        <v>2711</v>
      </c>
      <c r="F145" s="297">
        <v>796125.92</v>
      </c>
      <c r="G145" s="297">
        <v>154303.73000000001</v>
      </c>
      <c r="H145" s="297">
        <v>115549.4</v>
      </c>
      <c r="J145">
        <v>1644437.14</v>
      </c>
      <c r="K145">
        <v>388073.86</v>
      </c>
      <c r="N145">
        <v>0</v>
      </c>
      <c r="Q145" s="297">
        <v>1080</v>
      </c>
      <c r="S145">
        <v>95000</v>
      </c>
      <c r="U145">
        <v>1556181.84</v>
      </c>
      <c r="V145">
        <v>1298036.29</v>
      </c>
      <c r="W145" s="297">
        <v>2072400.82</v>
      </c>
      <c r="X145" s="297">
        <v>264060</v>
      </c>
      <c r="Y145" s="297">
        <v>1064.92</v>
      </c>
      <c r="AA145" s="297">
        <v>1299901</v>
      </c>
      <c r="AB145" s="297">
        <v>442395.11</v>
      </c>
      <c r="AC145">
        <v>1876113</v>
      </c>
      <c r="AF145">
        <v>1292707.1000000001</v>
      </c>
      <c r="AG145">
        <v>207038.61</v>
      </c>
      <c r="AK145">
        <v>90248.22</v>
      </c>
      <c r="AM145" s="242">
        <f t="shared" si="17"/>
        <v>1065979.05</v>
      </c>
      <c r="AN145" s="249">
        <f t="shared" si="18"/>
        <v>1080</v>
      </c>
      <c r="AO145" s="262">
        <f t="shared" si="19"/>
        <v>1064899.05</v>
      </c>
      <c r="AP145" s="263">
        <f t="shared" si="20"/>
        <v>4079821.85</v>
      </c>
      <c r="AQ145" s="263">
        <f t="shared" si="21"/>
        <v>3466106.93</v>
      </c>
      <c r="AR145" s="244">
        <f t="shared" si="16"/>
        <v>613714.91999999993</v>
      </c>
    </row>
    <row r="146" spans="1:44" ht="14.4" thickBot="1" x14ac:dyDescent="0.3">
      <c r="A146" s="232" t="s">
        <v>318</v>
      </c>
      <c r="B146" s="232" t="s">
        <v>36</v>
      </c>
      <c r="C146" s="269">
        <v>3325</v>
      </c>
      <c r="D146" s="270" t="s">
        <v>932</v>
      </c>
      <c r="E146" t="s">
        <v>2712</v>
      </c>
      <c r="F146" s="297">
        <v>680481.44</v>
      </c>
      <c r="G146" s="297">
        <v>76539.25</v>
      </c>
      <c r="H146" s="297">
        <v>202040.66</v>
      </c>
      <c r="J146">
        <v>677786.88</v>
      </c>
      <c r="K146">
        <v>417004.92</v>
      </c>
      <c r="N146">
        <v>4800</v>
      </c>
      <c r="Q146" s="297">
        <v>0</v>
      </c>
      <c r="U146">
        <v>593992.44999999995</v>
      </c>
      <c r="V146">
        <v>1854562.35</v>
      </c>
      <c r="W146" s="297">
        <v>1241060.8799999999</v>
      </c>
      <c r="X146" s="297">
        <v>75700</v>
      </c>
      <c r="Y146" s="297">
        <v>601.45000000000005</v>
      </c>
      <c r="AA146" s="297">
        <v>1481088</v>
      </c>
      <c r="AB146" s="297">
        <v>279944.08</v>
      </c>
      <c r="AC146">
        <v>1740974</v>
      </c>
      <c r="AF146">
        <v>558605.59</v>
      </c>
      <c r="AG146">
        <v>135797.45000000001</v>
      </c>
      <c r="AH146">
        <v>136000</v>
      </c>
      <c r="AK146">
        <v>31344.77</v>
      </c>
      <c r="AM146" s="242">
        <f t="shared" si="17"/>
        <v>959061.35</v>
      </c>
      <c r="AN146" s="249">
        <f t="shared" si="18"/>
        <v>0</v>
      </c>
      <c r="AO146" s="262">
        <f t="shared" si="19"/>
        <v>959061.35</v>
      </c>
      <c r="AP146" s="263">
        <f t="shared" si="20"/>
        <v>3078394.41</v>
      </c>
      <c r="AQ146" s="263">
        <f t="shared" si="21"/>
        <v>2602721.81</v>
      </c>
      <c r="AR146" s="244">
        <f t="shared" si="16"/>
        <v>475672.60000000009</v>
      </c>
    </row>
    <row r="147" spans="1:44" ht="14.4" thickBot="1" x14ac:dyDescent="0.3">
      <c r="A147" s="232" t="s">
        <v>318</v>
      </c>
      <c r="B147" s="232" t="s">
        <v>36</v>
      </c>
      <c r="C147" s="269">
        <v>5397</v>
      </c>
      <c r="D147" s="270" t="s">
        <v>933</v>
      </c>
      <c r="E147" t="s">
        <v>2713</v>
      </c>
      <c r="F147" s="297">
        <v>1609833.84</v>
      </c>
      <c r="G147" s="297">
        <v>38162.5</v>
      </c>
      <c r="H147" s="297">
        <v>33307.42</v>
      </c>
      <c r="J147">
        <v>469397.19</v>
      </c>
      <c r="K147">
        <v>525766.39</v>
      </c>
      <c r="N147">
        <v>0</v>
      </c>
      <c r="Q147" s="297">
        <v>2824.67</v>
      </c>
      <c r="U147">
        <v>-812374.56</v>
      </c>
      <c r="V147">
        <v>3974625.34</v>
      </c>
      <c r="W147" s="297">
        <v>1781248.63</v>
      </c>
      <c r="X147" s="297">
        <v>178500</v>
      </c>
      <c r="Y147" s="297">
        <v>2306.59</v>
      </c>
      <c r="AA147" s="297">
        <v>1389801</v>
      </c>
      <c r="AB147" s="297">
        <v>499954.85</v>
      </c>
      <c r="AC147">
        <v>1904574.25</v>
      </c>
      <c r="AD147">
        <v>19936</v>
      </c>
      <c r="AF147">
        <v>1222855.7</v>
      </c>
      <c r="AG147">
        <v>347075.6</v>
      </c>
      <c r="AH147">
        <v>291500</v>
      </c>
      <c r="AK147">
        <v>185094.65</v>
      </c>
      <c r="AM147" s="242">
        <f t="shared" si="17"/>
        <v>1681303.76</v>
      </c>
      <c r="AN147" s="249">
        <f t="shared" si="18"/>
        <v>2824.67</v>
      </c>
      <c r="AO147" s="262">
        <f t="shared" si="19"/>
        <v>1678479.09</v>
      </c>
      <c r="AP147" s="263">
        <f t="shared" si="20"/>
        <v>3851811.07</v>
      </c>
      <c r="AQ147" s="263">
        <f t="shared" si="21"/>
        <v>3971036.2</v>
      </c>
      <c r="AR147" s="244">
        <f t="shared" si="16"/>
        <v>-119225.13000000035</v>
      </c>
    </row>
    <row r="148" spans="1:44" ht="14.4" thickBot="1" x14ac:dyDescent="0.3">
      <c r="A148" s="232" t="s">
        <v>318</v>
      </c>
      <c r="B148" s="232" t="s">
        <v>36</v>
      </c>
      <c r="C148" s="269">
        <v>2048</v>
      </c>
      <c r="D148" s="270" t="s">
        <v>934</v>
      </c>
      <c r="E148" t="s">
        <v>2714</v>
      </c>
      <c r="F148" s="297">
        <v>599628.69999999995</v>
      </c>
      <c r="G148" s="297">
        <v>6446.5</v>
      </c>
      <c r="H148" s="297">
        <v>52998.83</v>
      </c>
      <c r="J148">
        <v>879604.27</v>
      </c>
      <c r="K148">
        <v>469139.55</v>
      </c>
      <c r="N148">
        <v>15000</v>
      </c>
      <c r="Q148" s="297">
        <v>412</v>
      </c>
      <c r="U148">
        <v>1953319.05</v>
      </c>
      <c r="W148" s="297">
        <v>1138658.8999999999</v>
      </c>
      <c r="X148" s="297">
        <v>124050</v>
      </c>
      <c r="Y148" s="297">
        <v>767.99</v>
      </c>
      <c r="AA148" s="297">
        <v>1418848</v>
      </c>
      <c r="AB148" s="297">
        <v>259702.28</v>
      </c>
      <c r="AC148">
        <v>1879646</v>
      </c>
      <c r="AF148">
        <v>608145.09</v>
      </c>
      <c r="AG148">
        <v>250472.58</v>
      </c>
      <c r="AK148">
        <v>103575.4</v>
      </c>
      <c r="AM148" s="242">
        <f t="shared" si="17"/>
        <v>659074.02999999991</v>
      </c>
      <c r="AN148" s="249">
        <f t="shared" si="18"/>
        <v>412</v>
      </c>
      <c r="AO148" s="262">
        <f t="shared" si="19"/>
        <v>658662.02999999991</v>
      </c>
      <c r="AP148" s="263">
        <f t="shared" si="20"/>
        <v>2942027.1699999995</v>
      </c>
      <c r="AQ148" s="263">
        <f t="shared" si="21"/>
        <v>2841839.07</v>
      </c>
      <c r="AR148" s="244">
        <f t="shared" si="16"/>
        <v>100188.09999999963</v>
      </c>
    </row>
    <row r="149" spans="1:44" ht="14.4" thickBot="1" x14ac:dyDescent="0.3">
      <c r="A149" s="232" t="s">
        <v>318</v>
      </c>
      <c r="B149" s="232" t="s">
        <v>36</v>
      </c>
      <c r="C149" s="269">
        <v>5559</v>
      </c>
      <c r="D149" s="270" t="s">
        <v>935</v>
      </c>
      <c r="E149" t="s">
        <v>2715</v>
      </c>
      <c r="F149" s="297">
        <v>1310257.25</v>
      </c>
      <c r="G149" s="297">
        <v>168537.29</v>
      </c>
      <c r="H149" s="297">
        <v>136820.98000000001</v>
      </c>
      <c r="J149">
        <v>461750.67</v>
      </c>
      <c r="K149">
        <v>394603.68</v>
      </c>
      <c r="N149">
        <v>23790</v>
      </c>
      <c r="O149" s="297">
        <v>1003.5</v>
      </c>
      <c r="Q149" s="297">
        <v>9018.9699999999993</v>
      </c>
      <c r="U149">
        <v>385994.01</v>
      </c>
      <c r="V149">
        <v>2538450.7999999998</v>
      </c>
      <c r="W149" s="297">
        <v>1068014.5</v>
      </c>
      <c r="X149" s="297">
        <v>181350</v>
      </c>
      <c r="AA149" s="297">
        <v>1462170</v>
      </c>
      <c r="AB149" s="297">
        <v>85981.05</v>
      </c>
      <c r="AC149">
        <v>1856428.85</v>
      </c>
      <c r="AD149">
        <v>500</v>
      </c>
      <c r="AF149">
        <v>683497.55</v>
      </c>
      <c r="AG149">
        <v>342933.43</v>
      </c>
      <c r="AK149">
        <v>65244.66</v>
      </c>
      <c r="AM149" s="242">
        <f t="shared" si="17"/>
        <v>1615615.52</v>
      </c>
      <c r="AN149" s="249">
        <f t="shared" si="18"/>
        <v>10022.469999999999</v>
      </c>
      <c r="AO149" s="262">
        <f t="shared" si="19"/>
        <v>1605593.05</v>
      </c>
      <c r="AP149" s="263">
        <f t="shared" si="20"/>
        <v>2797515.55</v>
      </c>
      <c r="AQ149" s="263">
        <f t="shared" si="21"/>
        <v>2948604.4900000007</v>
      </c>
      <c r="AR149" s="244">
        <f t="shared" si="16"/>
        <v>-151088.94000000088</v>
      </c>
    </row>
    <row r="150" spans="1:44" ht="14.4" thickBot="1" x14ac:dyDescent="0.3">
      <c r="A150" s="232" t="s">
        <v>318</v>
      </c>
      <c r="B150" s="232" t="s">
        <v>36</v>
      </c>
      <c r="C150" s="269">
        <v>3394</v>
      </c>
      <c r="D150" s="270" t="s">
        <v>936</v>
      </c>
      <c r="E150" t="s">
        <v>2716</v>
      </c>
      <c r="F150" s="297">
        <v>1850461.26</v>
      </c>
      <c r="G150" s="297">
        <v>112029.54</v>
      </c>
      <c r="H150" s="297">
        <v>738827.74</v>
      </c>
      <c r="J150">
        <v>865595</v>
      </c>
      <c r="K150">
        <v>280793.11</v>
      </c>
      <c r="N150">
        <v>500</v>
      </c>
      <c r="Q150" s="297">
        <v>0</v>
      </c>
      <c r="U150">
        <v>213308.06</v>
      </c>
      <c r="V150">
        <v>3053279.47</v>
      </c>
      <c r="W150" s="297">
        <v>2203151.0099999998</v>
      </c>
      <c r="X150" s="297">
        <v>398960</v>
      </c>
      <c r="Y150" s="297">
        <v>1692.57</v>
      </c>
      <c r="AA150" s="297">
        <v>1640105</v>
      </c>
      <c r="AB150" s="297">
        <v>493619.52</v>
      </c>
      <c r="AC150">
        <v>2336645</v>
      </c>
      <c r="AD150">
        <v>4400</v>
      </c>
      <c r="AF150">
        <v>869730.56</v>
      </c>
      <c r="AG150">
        <v>113535.9</v>
      </c>
      <c r="AH150">
        <v>237500</v>
      </c>
      <c r="AK150">
        <v>188153.75</v>
      </c>
      <c r="AM150" s="242">
        <f t="shared" si="17"/>
        <v>2701318.54</v>
      </c>
      <c r="AN150" s="249">
        <f t="shared" si="18"/>
        <v>0</v>
      </c>
      <c r="AO150" s="262">
        <f t="shared" si="19"/>
        <v>2701318.54</v>
      </c>
      <c r="AP150" s="263">
        <f t="shared" si="20"/>
        <v>4737528.0999999996</v>
      </c>
      <c r="AQ150" s="263">
        <f t="shared" si="21"/>
        <v>3749965.21</v>
      </c>
      <c r="AR150" s="244">
        <f t="shared" si="16"/>
        <v>987562.88999999966</v>
      </c>
    </row>
    <row r="151" spans="1:44" ht="14.4" thickBot="1" x14ac:dyDescent="0.3">
      <c r="A151" s="232" t="s">
        <v>318</v>
      </c>
      <c r="B151" s="232" t="s">
        <v>36</v>
      </c>
      <c r="C151" s="269">
        <v>4182</v>
      </c>
      <c r="D151" s="270" t="s">
        <v>937</v>
      </c>
      <c r="E151" t="s">
        <v>2717</v>
      </c>
      <c r="F151" s="297">
        <v>1171382.6599999999</v>
      </c>
      <c r="G151" s="297">
        <v>145082.63</v>
      </c>
      <c r="H151" s="297">
        <v>100648.15</v>
      </c>
      <c r="J151">
        <v>207852.79999999999</v>
      </c>
      <c r="K151">
        <v>215888.93</v>
      </c>
      <c r="N151">
        <v>2000</v>
      </c>
      <c r="Q151" s="297">
        <v>0</v>
      </c>
      <c r="U151">
        <v>-385066.34</v>
      </c>
      <c r="V151">
        <v>1819262.69</v>
      </c>
      <c r="W151" s="297">
        <v>1837007.76</v>
      </c>
      <c r="X151" s="297">
        <v>160590</v>
      </c>
      <c r="Y151" s="297">
        <v>1417.93</v>
      </c>
      <c r="AA151" s="297">
        <v>1183150.5</v>
      </c>
      <c r="AB151" s="297">
        <v>317544.64</v>
      </c>
      <c r="AC151">
        <v>1640746.5</v>
      </c>
      <c r="AD151">
        <v>1160</v>
      </c>
      <c r="AF151">
        <v>710275.62</v>
      </c>
      <c r="AG151">
        <v>90966.87</v>
      </c>
      <c r="AH151">
        <v>131500</v>
      </c>
      <c r="AK151">
        <v>139523.44</v>
      </c>
      <c r="AL151">
        <v>10000</v>
      </c>
      <c r="AM151" s="242">
        <f t="shared" si="17"/>
        <v>1417113.44</v>
      </c>
      <c r="AN151" s="249">
        <f t="shared" si="18"/>
        <v>0</v>
      </c>
      <c r="AO151" s="262">
        <f t="shared" si="19"/>
        <v>1417113.44</v>
      </c>
      <c r="AP151" s="263">
        <f t="shared" si="20"/>
        <v>3499710.83</v>
      </c>
      <c r="AQ151" s="263">
        <f t="shared" si="21"/>
        <v>2724172.43</v>
      </c>
      <c r="AR151" s="244">
        <f t="shared" si="16"/>
        <v>775538.39999999991</v>
      </c>
    </row>
    <row r="152" spans="1:44" ht="14.4" thickBot="1" x14ac:dyDescent="0.3">
      <c r="A152" s="232" t="s">
        <v>318</v>
      </c>
      <c r="B152" s="232" t="s">
        <v>36</v>
      </c>
      <c r="C152" s="269">
        <v>4497</v>
      </c>
      <c r="D152" s="270" t="s">
        <v>938</v>
      </c>
      <c r="E152" t="s">
        <v>2718</v>
      </c>
      <c r="F152" s="297">
        <v>309689.12</v>
      </c>
      <c r="G152" s="297">
        <v>20367.349999999999</v>
      </c>
      <c r="H152" s="297">
        <v>561407.81999999995</v>
      </c>
      <c r="J152">
        <v>688545.46</v>
      </c>
      <c r="K152">
        <v>256408.52</v>
      </c>
      <c r="N152">
        <v>1000</v>
      </c>
      <c r="Q152" s="297">
        <v>466</v>
      </c>
      <c r="U152">
        <v>-278811.15000000002</v>
      </c>
      <c r="V152">
        <v>2522678.58</v>
      </c>
      <c r="W152" s="297">
        <v>1174003.83</v>
      </c>
      <c r="X152" s="297">
        <v>196700</v>
      </c>
      <c r="Y152" s="297">
        <v>505.15</v>
      </c>
      <c r="AA152" s="297">
        <v>1709390.5</v>
      </c>
      <c r="AB152" s="297">
        <v>213482.64</v>
      </c>
      <c r="AC152">
        <v>2086200.5</v>
      </c>
      <c r="AF152">
        <v>1146067.54</v>
      </c>
      <c r="AG152">
        <v>183128.58</v>
      </c>
      <c r="AK152">
        <v>40710.61</v>
      </c>
      <c r="AM152" s="242">
        <f t="shared" si="17"/>
        <v>891464.28999999992</v>
      </c>
      <c r="AN152" s="249">
        <f t="shared" si="18"/>
        <v>466</v>
      </c>
      <c r="AO152" s="262">
        <f t="shared" si="19"/>
        <v>890998.28999999992</v>
      </c>
      <c r="AP152" s="263">
        <f t="shared" si="20"/>
        <v>3294082.12</v>
      </c>
      <c r="AQ152" s="263">
        <f t="shared" si="21"/>
        <v>3456107.23</v>
      </c>
      <c r="AR152" s="244">
        <f t="shared" si="16"/>
        <v>-162025.10999999987</v>
      </c>
    </row>
    <row r="153" spans="1:44" ht="14.4" thickBot="1" x14ac:dyDescent="0.3">
      <c r="A153" s="232" t="s">
        <v>318</v>
      </c>
      <c r="B153" s="232" t="s">
        <v>36</v>
      </c>
      <c r="C153" s="269">
        <v>4239</v>
      </c>
      <c r="D153" s="270" t="s">
        <v>939</v>
      </c>
      <c r="E153" t="s">
        <v>2719</v>
      </c>
      <c r="F153" s="297">
        <v>558432.6</v>
      </c>
      <c r="G153" s="297">
        <v>13278.25</v>
      </c>
      <c r="H153" s="297">
        <v>124288.74</v>
      </c>
      <c r="J153">
        <v>620551.84</v>
      </c>
      <c r="K153">
        <v>332326.24</v>
      </c>
      <c r="N153">
        <v>4500</v>
      </c>
      <c r="Q153" s="297">
        <v>0</v>
      </c>
      <c r="U153">
        <v>-3036639.06</v>
      </c>
      <c r="V153">
        <v>4801199.47</v>
      </c>
      <c r="W153" s="297">
        <v>1144231.29</v>
      </c>
      <c r="Y153" s="297">
        <v>554.65</v>
      </c>
      <c r="AA153" s="297">
        <v>668661</v>
      </c>
      <c r="AB153" s="297">
        <v>432235.36</v>
      </c>
      <c r="AC153">
        <v>900415</v>
      </c>
      <c r="AF153">
        <v>554720.65</v>
      </c>
      <c r="AG153">
        <v>318096.08</v>
      </c>
      <c r="AH153">
        <v>237000</v>
      </c>
      <c r="AK153">
        <v>41600.400000000001</v>
      </c>
      <c r="AM153" s="242">
        <f t="shared" si="17"/>
        <v>695999.59</v>
      </c>
      <c r="AN153" s="249">
        <f t="shared" si="18"/>
        <v>0</v>
      </c>
      <c r="AO153" s="262">
        <f t="shared" si="19"/>
        <v>695999.59</v>
      </c>
      <c r="AP153" s="263">
        <f t="shared" si="20"/>
        <v>2245682.2999999998</v>
      </c>
      <c r="AQ153" s="263">
        <f t="shared" si="21"/>
        <v>2051832.13</v>
      </c>
      <c r="AR153" s="244">
        <f t="shared" si="16"/>
        <v>193850.16999999993</v>
      </c>
    </row>
    <row r="154" spans="1:44" ht="14.4" thickBot="1" x14ac:dyDescent="0.3">
      <c r="A154" s="232" t="s">
        <v>318</v>
      </c>
      <c r="B154" s="232" t="s">
        <v>36</v>
      </c>
      <c r="C154" s="269">
        <v>3891</v>
      </c>
      <c r="D154" s="270" t="s">
        <v>940</v>
      </c>
      <c r="E154" t="s">
        <v>2720</v>
      </c>
      <c r="F154" s="297">
        <v>311988.5</v>
      </c>
      <c r="G154" s="297">
        <v>18069.8</v>
      </c>
      <c r="H154" s="297">
        <v>111254.47</v>
      </c>
      <c r="J154">
        <v>785362.98</v>
      </c>
      <c r="K154">
        <v>454505.27</v>
      </c>
      <c r="N154">
        <v>2000</v>
      </c>
      <c r="Q154" s="297">
        <v>1898.03</v>
      </c>
      <c r="U154">
        <v>-2942726.28</v>
      </c>
      <c r="V154">
        <v>5209136.26</v>
      </c>
      <c r="W154" s="297">
        <v>1083160.5</v>
      </c>
      <c r="X154" s="297">
        <v>105000</v>
      </c>
      <c r="Y154" s="297">
        <v>496.08</v>
      </c>
      <c r="AA154" s="297">
        <v>1826901.5</v>
      </c>
      <c r="AB154" s="297">
        <v>291992.71999999997</v>
      </c>
      <c r="AC154">
        <v>2174554.5</v>
      </c>
      <c r="AD154">
        <v>1040</v>
      </c>
      <c r="AF154">
        <v>637174.17000000004</v>
      </c>
      <c r="AG154">
        <v>501841.17</v>
      </c>
      <c r="AH154">
        <v>91500</v>
      </c>
      <c r="AK154">
        <v>55757.25</v>
      </c>
      <c r="AM154" s="242">
        <f t="shared" si="17"/>
        <v>441312.77</v>
      </c>
      <c r="AN154" s="249">
        <f t="shared" si="18"/>
        <v>1898.03</v>
      </c>
      <c r="AO154" s="262">
        <f t="shared" si="19"/>
        <v>439414.74</v>
      </c>
      <c r="AP154" s="263">
        <f t="shared" si="20"/>
        <v>3307550.8</v>
      </c>
      <c r="AQ154" s="263">
        <f t="shared" si="21"/>
        <v>3461867.09</v>
      </c>
      <c r="AR154" s="244">
        <f t="shared" si="16"/>
        <v>-154316.29000000004</v>
      </c>
    </row>
    <row r="155" spans="1:44" ht="14.4" thickBot="1" x14ac:dyDescent="0.3">
      <c r="A155" s="232" t="s">
        <v>318</v>
      </c>
      <c r="B155" s="232" t="s">
        <v>36</v>
      </c>
      <c r="C155" s="269">
        <v>3687</v>
      </c>
      <c r="D155" s="270" t="s">
        <v>941</v>
      </c>
      <c r="E155" t="s">
        <v>2721</v>
      </c>
      <c r="F155" s="297">
        <v>1100209.44</v>
      </c>
      <c r="G155" s="297">
        <v>32011.19</v>
      </c>
      <c r="H155" s="297">
        <v>507754.34</v>
      </c>
      <c r="J155">
        <v>518608.93</v>
      </c>
      <c r="K155">
        <v>361606.53</v>
      </c>
      <c r="N155">
        <v>4500</v>
      </c>
      <c r="Q155" s="297">
        <v>0</v>
      </c>
      <c r="U155">
        <v>-141025.79</v>
      </c>
      <c r="V155">
        <v>2453318.4700000002</v>
      </c>
      <c r="W155" s="297">
        <v>1100845.82</v>
      </c>
      <c r="X155" s="297">
        <v>196500</v>
      </c>
      <c r="Y155" s="297">
        <v>1128.24</v>
      </c>
      <c r="AA155" s="297">
        <v>1083579</v>
      </c>
      <c r="AB155" s="297">
        <v>236079.21</v>
      </c>
      <c r="AC155">
        <v>1325531.25</v>
      </c>
      <c r="AD155">
        <v>2640</v>
      </c>
      <c r="AF155">
        <v>471295.34</v>
      </c>
      <c r="AG155">
        <v>208842.28</v>
      </c>
      <c r="AH155">
        <v>106000</v>
      </c>
      <c r="AK155">
        <v>26119.95</v>
      </c>
      <c r="AM155" s="242">
        <f t="shared" si="17"/>
        <v>1639974.97</v>
      </c>
      <c r="AN155" s="249">
        <f t="shared" si="18"/>
        <v>0</v>
      </c>
      <c r="AO155" s="262">
        <f t="shared" si="19"/>
        <v>1639974.97</v>
      </c>
      <c r="AP155" s="263">
        <f t="shared" si="20"/>
        <v>2618132.27</v>
      </c>
      <c r="AQ155" s="263">
        <f t="shared" si="21"/>
        <v>2140428.8200000003</v>
      </c>
      <c r="AR155" s="244">
        <f t="shared" si="16"/>
        <v>477703.44999999972</v>
      </c>
    </row>
    <row r="156" spans="1:44" ht="14.4" thickBot="1" x14ac:dyDescent="0.3">
      <c r="A156" s="232" t="s">
        <v>318</v>
      </c>
      <c r="B156" s="232" t="s">
        <v>36</v>
      </c>
      <c r="C156" s="269">
        <v>7013</v>
      </c>
      <c r="D156" s="270" t="s">
        <v>942</v>
      </c>
      <c r="E156" t="s">
        <v>2722</v>
      </c>
      <c r="F156" s="297">
        <v>2839087.5</v>
      </c>
      <c r="G156" s="297">
        <v>105249.16</v>
      </c>
      <c r="H156" s="297">
        <v>169561.08</v>
      </c>
      <c r="J156">
        <v>285553.96000000002</v>
      </c>
      <c r="K156">
        <v>1602118.76</v>
      </c>
      <c r="N156">
        <v>2000</v>
      </c>
      <c r="Q156" s="297">
        <v>0</v>
      </c>
      <c r="U156">
        <v>20800.78</v>
      </c>
      <c r="V156">
        <v>4517827.99</v>
      </c>
      <c r="W156" s="297">
        <v>2548822.14</v>
      </c>
      <c r="X156" s="297">
        <v>491150</v>
      </c>
      <c r="Y156" s="297">
        <v>2965.13</v>
      </c>
      <c r="AA156" s="297">
        <v>2225223</v>
      </c>
      <c r="AB156" s="297">
        <v>621847.6</v>
      </c>
      <c r="AC156">
        <v>3001236</v>
      </c>
      <c r="AD156">
        <v>4700</v>
      </c>
      <c r="AF156">
        <v>1129347.6299999999</v>
      </c>
      <c r="AG156">
        <v>358638.8</v>
      </c>
      <c r="AH156">
        <v>277500</v>
      </c>
      <c r="AK156">
        <v>202272.92</v>
      </c>
      <c r="AM156" s="242">
        <f t="shared" si="17"/>
        <v>3113897.74</v>
      </c>
      <c r="AN156" s="249">
        <f t="shared" si="18"/>
        <v>0</v>
      </c>
      <c r="AO156" s="262">
        <f t="shared" si="19"/>
        <v>3113897.74</v>
      </c>
      <c r="AP156" s="263">
        <f t="shared" si="20"/>
        <v>5890007.8699999992</v>
      </c>
      <c r="AQ156" s="263">
        <f t="shared" si="21"/>
        <v>4973695.3499999996</v>
      </c>
      <c r="AR156" s="244">
        <f t="shared" si="16"/>
        <v>916312.51999999955</v>
      </c>
    </row>
    <row r="157" spans="1:44" ht="14.4" thickBot="1" x14ac:dyDescent="0.3">
      <c r="A157" s="232" t="s">
        <v>318</v>
      </c>
      <c r="B157" s="232" t="s">
        <v>36</v>
      </c>
      <c r="C157" s="269">
        <v>4588</v>
      </c>
      <c r="D157" s="270" t="s">
        <v>943</v>
      </c>
      <c r="E157" t="s">
        <v>2723</v>
      </c>
      <c r="F157" s="297">
        <v>595843.53</v>
      </c>
      <c r="G157" s="297">
        <v>121639</v>
      </c>
      <c r="H157" s="297">
        <v>55197.17</v>
      </c>
      <c r="J157">
        <v>482579.3</v>
      </c>
      <c r="K157">
        <v>245320.43</v>
      </c>
      <c r="N157">
        <v>0</v>
      </c>
      <c r="U157">
        <v>-1518657.96</v>
      </c>
      <c r="V157">
        <v>3061336.79</v>
      </c>
      <c r="W157" s="297">
        <v>1406240.46</v>
      </c>
      <c r="X157" s="297">
        <v>159720</v>
      </c>
      <c r="Y157" s="297">
        <v>476.55</v>
      </c>
      <c r="AA157" s="297">
        <v>1358237</v>
      </c>
      <c r="AB157" s="297">
        <v>298839.59999999998</v>
      </c>
      <c r="AC157">
        <v>1593237</v>
      </c>
      <c r="AF157">
        <v>853979.04</v>
      </c>
      <c r="AG157">
        <v>235647.83</v>
      </c>
      <c r="AH157">
        <v>44000</v>
      </c>
      <c r="AK157">
        <v>70653</v>
      </c>
      <c r="AM157" s="242">
        <f t="shared" si="17"/>
        <v>772679.70000000007</v>
      </c>
      <c r="AN157" s="249">
        <f t="shared" si="18"/>
        <v>0</v>
      </c>
      <c r="AO157" s="262">
        <f t="shared" si="19"/>
        <v>772679.70000000007</v>
      </c>
      <c r="AP157" s="263">
        <f t="shared" si="20"/>
        <v>3223513.61</v>
      </c>
      <c r="AQ157" s="263">
        <f t="shared" si="21"/>
        <v>2797516.87</v>
      </c>
      <c r="AR157" s="244">
        <f t="shared" si="16"/>
        <v>425996.73999999976</v>
      </c>
    </row>
    <row r="158" spans="1:44" ht="14.4" thickBot="1" x14ac:dyDescent="0.3">
      <c r="A158" s="232" t="s">
        <v>318</v>
      </c>
      <c r="B158" s="232" t="s">
        <v>36</v>
      </c>
      <c r="C158" s="269">
        <v>2353</v>
      </c>
      <c r="D158" s="270" t="s">
        <v>944</v>
      </c>
      <c r="E158" t="s">
        <v>2724</v>
      </c>
      <c r="F158" s="297">
        <v>691309.93</v>
      </c>
      <c r="G158" s="297">
        <v>33298.5</v>
      </c>
      <c r="H158" s="297">
        <v>337344.45</v>
      </c>
      <c r="J158">
        <v>1670431.91</v>
      </c>
      <c r="K158">
        <v>584897.65</v>
      </c>
      <c r="N158">
        <v>0</v>
      </c>
      <c r="Q158" s="297">
        <v>0</v>
      </c>
      <c r="U158">
        <v>1164610.47</v>
      </c>
      <c r="V158">
        <v>2227904.62</v>
      </c>
      <c r="W158" s="297">
        <v>947511.87</v>
      </c>
      <c r="X158" s="297">
        <v>90280</v>
      </c>
      <c r="Y158" s="297">
        <v>258.20999999999998</v>
      </c>
      <c r="AA158" s="297">
        <v>1096060</v>
      </c>
      <c r="AB158" s="297">
        <v>198684.79999999999</v>
      </c>
      <c r="AC158">
        <v>1379743</v>
      </c>
      <c r="AF158">
        <v>635288.87</v>
      </c>
      <c r="AG158">
        <v>23510.880000000001</v>
      </c>
      <c r="AH158">
        <v>55000</v>
      </c>
      <c r="AK158">
        <v>40247.85</v>
      </c>
      <c r="AM158" s="242">
        <f t="shared" si="17"/>
        <v>1061952.8800000001</v>
      </c>
      <c r="AN158" s="249">
        <f t="shared" si="18"/>
        <v>0</v>
      </c>
      <c r="AO158" s="262">
        <f t="shared" si="19"/>
        <v>1061952.8800000001</v>
      </c>
      <c r="AP158" s="263">
        <f t="shared" si="20"/>
        <v>2332794.8799999999</v>
      </c>
      <c r="AQ158" s="263">
        <f t="shared" si="21"/>
        <v>2133790.6</v>
      </c>
      <c r="AR158" s="244">
        <f t="shared" si="16"/>
        <v>199004.2799999998</v>
      </c>
    </row>
    <row r="159" spans="1:44" ht="14.4" thickBot="1" x14ac:dyDescent="0.3">
      <c r="A159" s="232" t="s">
        <v>318</v>
      </c>
      <c r="B159" s="232" t="s">
        <v>36</v>
      </c>
      <c r="C159" s="269">
        <v>3206</v>
      </c>
      <c r="D159" s="270" t="s">
        <v>945</v>
      </c>
      <c r="E159" t="s">
        <v>2725</v>
      </c>
      <c r="F159" s="297">
        <v>841519.59</v>
      </c>
      <c r="G159" s="297">
        <v>25017</v>
      </c>
      <c r="H159" s="297">
        <v>188228.05</v>
      </c>
      <c r="J159">
        <v>1340473.1000000001</v>
      </c>
      <c r="K159">
        <v>285338.18</v>
      </c>
      <c r="N159">
        <v>4000</v>
      </c>
      <c r="Q159" s="297">
        <v>247</v>
      </c>
      <c r="U159">
        <v>1434617.93</v>
      </c>
      <c r="V159">
        <v>1652500.79</v>
      </c>
      <c r="W159" s="297">
        <v>985833.61</v>
      </c>
      <c r="X159" s="297">
        <v>141970</v>
      </c>
      <c r="Y159" s="297">
        <v>969.51</v>
      </c>
      <c r="AA159" s="297">
        <v>1191693</v>
      </c>
      <c r="AB159" s="297">
        <v>178204.79999999999</v>
      </c>
      <c r="AC159">
        <v>1431858</v>
      </c>
      <c r="AD159">
        <v>3800</v>
      </c>
      <c r="AF159">
        <v>890713.77</v>
      </c>
      <c r="AG159">
        <v>116407.8</v>
      </c>
      <c r="AH159">
        <v>10000</v>
      </c>
      <c r="AK159">
        <v>100000</v>
      </c>
      <c r="AM159" s="242">
        <f t="shared" si="17"/>
        <v>1054764.6399999999</v>
      </c>
      <c r="AN159" s="249">
        <f t="shared" si="18"/>
        <v>247</v>
      </c>
      <c r="AO159" s="262">
        <f t="shared" si="19"/>
        <v>1054517.6399999999</v>
      </c>
      <c r="AP159" s="263">
        <f t="shared" si="20"/>
        <v>2498670.92</v>
      </c>
      <c r="AQ159" s="263">
        <f t="shared" si="21"/>
        <v>2552779.5699999998</v>
      </c>
      <c r="AR159" s="244">
        <f t="shared" si="16"/>
        <v>-54108.649999999907</v>
      </c>
    </row>
    <row r="160" spans="1:44" ht="14.4" thickBot="1" x14ac:dyDescent="0.3">
      <c r="A160" s="232" t="s">
        <v>318</v>
      </c>
      <c r="B160" s="232" t="s">
        <v>36</v>
      </c>
      <c r="C160" s="269">
        <v>2498</v>
      </c>
      <c r="D160" s="270" t="s">
        <v>946</v>
      </c>
      <c r="E160" t="s">
        <v>2726</v>
      </c>
      <c r="F160" s="297">
        <v>414165.66</v>
      </c>
      <c r="G160" s="297">
        <v>0</v>
      </c>
      <c r="H160" s="297">
        <v>236619.36</v>
      </c>
      <c r="J160">
        <v>1051700.67</v>
      </c>
      <c r="K160">
        <v>445654.06</v>
      </c>
      <c r="Q160" s="297">
        <v>0</v>
      </c>
      <c r="U160">
        <v>186935.9</v>
      </c>
      <c r="V160">
        <v>2038406.69</v>
      </c>
      <c r="W160" s="297">
        <v>900419.76</v>
      </c>
      <c r="X160" s="297">
        <v>165860</v>
      </c>
      <c r="Y160" s="297">
        <v>539.86</v>
      </c>
      <c r="AA160" s="297">
        <v>1747447</v>
      </c>
      <c r="AB160" s="297">
        <v>250706.72</v>
      </c>
      <c r="AC160">
        <v>2088093</v>
      </c>
      <c r="AD160">
        <v>12576</v>
      </c>
      <c r="AF160">
        <v>532733.94999999995</v>
      </c>
      <c r="AG160">
        <v>238890.29</v>
      </c>
      <c r="AM160" s="242">
        <f t="shared" si="17"/>
        <v>650785.02</v>
      </c>
      <c r="AN160" s="249">
        <f t="shared" si="18"/>
        <v>0</v>
      </c>
      <c r="AO160" s="262">
        <f t="shared" si="19"/>
        <v>650785.02</v>
      </c>
      <c r="AP160" s="263">
        <f t="shared" si="20"/>
        <v>3064973.3400000003</v>
      </c>
      <c r="AQ160" s="263">
        <f t="shared" si="21"/>
        <v>2872293.24</v>
      </c>
      <c r="AR160" s="244">
        <f t="shared" si="16"/>
        <v>192680.10000000009</v>
      </c>
    </row>
    <row r="161" spans="1:44" ht="14.4" thickBot="1" x14ac:dyDescent="0.3">
      <c r="A161" s="232" t="s">
        <v>318</v>
      </c>
      <c r="B161" s="232" t="s">
        <v>36</v>
      </c>
      <c r="C161" s="269">
        <v>4052</v>
      </c>
      <c r="D161" s="270" t="s">
        <v>947</v>
      </c>
      <c r="E161" t="s">
        <v>2727</v>
      </c>
      <c r="F161" s="297">
        <v>977711.58</v>
      </c>
      <c r="G161" s="297">
        <v>6744.47</v>
      </c>
      <c r="H161" s="297">
        <v>78042.710000000006</v>
      </c>
      <c r="J161">
        <v>1096339.8600000001</v>
      </c>
      <c r="K161">
        <v>541050.11</v>
      </c>
      <c r="N161">
        <v>7200</v>
      </c>
      <c r="Q161" s="297">
        <v>177</v>
      </c>
      <c r="U161">
        <v>203749.15</v>
      </c>
      <c r="V161">
        <v>2546107.46</v>
      </c>
      <c r="W161" s="297">
        <v>1299714.8</v>
      </c>
      <c r="X161" s="297">
        <v>70140</v>
      </c>
      <c r="Y161" s="297">
        <v>1180.55</v>
      </c>
      <c r="AA161" s="297">
        <v>1233431.5</v>
      </c>
      <c r="AB161" s="297">
        <v>386694.02</v>
      </c>
      <c r="AC161">
        <v>1416332</v>
      </c>
      <c r="AF161">
        <v>673204.43</v>
      </c>
      <c r="AG161">
        <v>308829.40000000002</v>
      </c>
      <c r="AH161">
        <v>194500</v>
      </c>
      <c r="AK161">
        <v>145326.76</v>
      </c>
      <c r="AM161" s="242">
        <f t="shared" si="17"/>
        <v>1062498.76</v>
      </c>
      <c r="AN161" s="249">
        <f t="shared" si="18"/>
        <v>177</v>
      </c>
      <c r="AO161" s="262">
        <f t="shared" si="19"/>
        <v>1062321.76</v>
      </c>
      <c r="AP161" s="263">
        <f t="shared" si="20"/>
        <v>2991160.87</v>
      </c>
      <c r="AQ161" s="263">
        <f t="shared" si="21"/>
        <v>2738192.59</v>
      </c>
      <c r="AR161" s="244">
        <f t="shared" si="16"/>
        <v>252968.28000000026</v>
      </c>
    </row>
    <row r="162" spans="1:44" ht="14.4" thickBot="1" x14ac:dyDescent="0.3">
      <c r="A162" s="232" t="s">
        <v>318</v>
      </c>
      <c r="B162" s="232" t="s">
        <v>36</v>
      </c>
      <c r="C162" s="269">
        <v>2478</v>
      </c>
      <c r="D162" s="270" t="s">
        <v>948</v>
      </c>
      <c r="E162" t="s">
        <v>2728</v>
      </c>
      <c r="F162" s="297">
        <v>733816.1</v>
      </c>
      <c r="G162" s="297">
        <v>42482.54</v>
      </c>
      <c r="H162" s="297">
        <v>137303.54</v>
      </c>
      <c r="J162">
        <v>210856.09</v>
      </c>
      <c r="K162">
        <v>577292.35</v>
      </c>
      <c r="N162">
        <v>53957</v>
      </c>
      <c r="Q162" s="297">
        <v>2856</v>
      </c>
      <c r="U162">
        <v>-1414221.85</v>
      </c>
      <c r="V162">
        <v>2320392.7599999998</v>
      </c>
      <c r="W162" s="297">
        <v>1312380.8700000001</v>
      </c>
      <c r="X162" s="297">
        <v>120000</v>
      </c>
      <c r="Y162" s="297">
        <v>698.36</v>
      </c>
      <c r="AA162" s="297">
        <v>867241.65</v>
      </c>
      <c r="AB162" s="297">
        <v>296760.71999999997</v>
      </c>
      <c r="AC162">
        <v>1060775.6499999999</v>
      </c>
      <c r="AF162">
        <v>405075.09</v>
      </c>
      <c r="AG162">
        <v>51014.23</v>
      </c>
      <c r="AH162">
        <v>159000</v>
      </c>
      <c r="AK162">
        <v>88612.32</v>
      </c>
      <c r="AM162" s="242">
        <f t="shared" si="17"/>
        <v>913602.18</v>
      </c>
      <c r="AN162" s="249">
        <f t="shared" si="18"/>
        <v>2856</v>
      </c>
      <c r="AO162" s="262">
        <f t="shared" si="19"/>
        <v>910746.18</v>
      </c>
      <c r="AP162" s="263">
        <f t="shared" si="20"/>
        <v>2597081.6000000006</v>
      </c>
      <c r="AQ162" s="263">
        <f t="shared" si="21"/>
        <v>1764477.29</v>
      </c>
      <c r="AR162" s="244">
        <f t="shared" si="16"/>
        <v>832604.31000000052</v>
      </c>
    </row>
    <row r="163" spans="1:44" ht="14.4" thickBot="1" x14ac:dyDescent="0.3">
      <c r="A163" s="232" t="s">
        <v>318</v>
      </c>
      <c r="B163" s="232" t="s">
        <v>36</v>
      </c>
      <c r="C163" s="269">
        <v>2353</v>
      </c>
      <c r="D163" s="270" t="s">
        <v>949</v>
      </c>
      <c r="E163" t="s">
        <v>2788</v>
      </c>
      <c r="F163" s="297">
        <v>600814.47</v>
      </c>
      <c r="G163" s="297">
        <v>15783</v>
      </c>
      <c r="H163" s="297">
        <v>200665.84</v>
      </c>
      <c r="J163">
        <v>662437.56000000006</v>
      </c>
      <c r="K163">
        <v>286259.86</v>
      </c>
      <c r="N163">
        <v>5000</v>
      </c>
      <c r="Q163" s="297">
        <v>229</v>
      </c>
      <c r="U163">
        <v>-762225.74</v>
      </c>
      <c r="V163">
        <v>2754433.99</v>
      </c>
      <c r="W163" s="297">
        <v>1057618.52</v>
      </c>
      <c r="X163" s="297">
        <v>74470</v>
      </c>
      <c r="Y163" s="297">
        <v>725.4</v>
      </c>
      <c r="AA163" s="297">
        <v>1301174</v>
      </c>
      <c r="AB163" s="297">
        <v>278629.2</v>
      </c>
      <c r="AC163">
        <v>1522692</v>
      </c>
      <c r="AF163">
        <v>578294.09</v>
      </c>
      <c r="AG163">
        <v>316346.2</v>
      </c>
      <c r="AH163">
        <v>164000</v>
      </c>
      <c r="AK163">
        <v>25831</v>
      </c>
      <c r="AM163" s="242">
        <f t="shared" si="17"/>
        <v>817263.30999999994</v>
      </c>
      <c r="AN163" s="249">
        <f t="shared" si="18"/>
        <v>229</v>
      </c>
      <c r="AO163" s="262">
        <f t="shared" si="19"/>
        <v>817034.30999999994</v>
      </c>
      <c r="AP163" s="263">
        <f t="shared" si="20"/>
        <v>2712617.12</v>
      </c>
      <c r="AQ163" s="263">
        <f t="shared" si="21"/>
        <v>2607163.29</v>
      </c>
      <c r="AR163" s="244">
        <f t="shared" si="16"/>
        <v>105453.83000000007</v>
      </c>
    </row>
    <row r="164" spans="1:44" ht="14.4" thickBot="1" x14ac:dyDescent="0.3">
      <c r="A164" s="232" t="s">
        <v>318</v>
      </c>
      <c r="B164" s="232" t="s">
        <v>36</v>
      </c>
      <c r="C164" s="269">
        <v>5363</v>
      </c>
      <c r="D164" s="270" t="s">
        <v>950</v>
      </c>
      <c r="E164" t="s">
        <v>2792</v>
      </c>
      <c r="F164" s="297">
        <v>824504.13</v>
      </c>
      <c r="G164" s="297">
        <v>1149.48</v>
      </c>
      <c r="H164" s="297">
        <v>163447.18</v>
      </c>
      <c r="J164">
        <v>479350</v>
      </c>
      <c r="K164">
        <v>256952.21</v>
      </c>
      <c r="N164">
        <v>10000</v>
      </c>
      <c r="Q164" s="297">
        <v>639</v>
      </c>
      <c r="U164">
        <v>-2841774.7</v>
      </c>
      <c r="V164">
        <v>4163724</v>
      </c>
      <c r="W164" s="297">
        <v>1773248.38</v>
      </c>
      <c r="Y164" s="297">
        <v>924.84</v>
      </c>
      <c r="AA164" s="297">
        <v>1235757</v>
      </c>
      <c r="AB164" s="297">
        <v>359776.92</v>
      </c>
      <c r="AC164">
        <v>1368048</v>
      </c>
      <c r="AE164">
        <v>2520</v>
      </c>
      <c r="AF164">
        <v>901345.2</v>
      </c>
      <c r="AG164">
        <v>64669.7</v>
      </c>
      <c r="AH164">
        <v>121000</v>
      </c>
      <c r="AK164">
        <v>75302.720000000001</v>
      </c>
      <c r="AM164" s="242">
        <f t="shared" si="17"/>
        <v>989100.79</v>
      </c>
      <c r="AN164" s="249">
        <f t="shared" si="18"/>
        <v>639</v>
      </c>
      <c r="AO164" s="262">
        <f t="shared" si="19"/>
        <v>988461.79</v>
      </c>
      <c r="AP164" s="263">
        <f t="shared" si="20"/>
        <v>3369707.1399999997</v>
      </c>
      <c r="AQ164" s="263">
        <f t="shared" si="21"/>
        <v>2532885.6200000006</v>
      </c>
      <c r="AR164" s="244">
        <f t="shared" si="16"/>
        <v>836821.51999999909</v>
      </c>
    </row>
    <row r="165" spans="1:44" ht="14.4" thickBot="1" x14ac:dyDescent="0.3">
      <c r="A165" s="232" t="s">
        <v>318</v>
      </c>
      <c r="B165" s="232" t="s">
        <v>36</v>
      </c>
      <c r="C165" s="269">
        <v>2121</v>
      </c>
      <c r="D165" s="270" t="s">
        <v>951</v>
      </c>
      <c r="E165" t="s">
        <v>2796</v>
      </c>
      <c r="F165" s="297">
        <v>511137.77</v>
      </c>
      <c r="G165" s="297">
        <v>51840.61</v>
      </c>
      <c r="H165" s="297">
        <v>155096.25</v>
      </c>
      <c r="J165">
        <v>621072.26</v>
      </c>
      <c r="K165">
        <v>485470.32</v>
      </c>
      <c r="N165">
        <v>11200</v>
      </c>
      <c r="Q165" s="297">
        <v>2805</v>
      </c>
      <c r="U165">
        <v>-1082917.8799999999</v>
      </c>
      <c r="V165">
        <v>3254719.47</v>
      </c>
      <c r="W165" s="297">
        <v>1209156.54</v>
      </c>
      <c r="Y165" s="297">
        <v>573.82000000000005</v>
      </c>
      <c r="AA165" s="297">
        <v>1230589.5</v>
      </c>
      <c r="AB165" s="297">
        <v>208305.2</v>
      </c>
      <c r="AC165">
        <v>1433685.5</v>
      </c>
      <c r="AF165">
        <v>970376.31</v>
      </c>
      <c r="AG165">
        <v>179581.97</v>
      </c>
      <c r="AH165">
        <v>1680</v>
      </c>
      <c r="AK165">
        <v>27524.84</v>
      </c>
      <c r="AM165" s="242">
        <f t="shared" si="17"/>
        <v>718074.63</v>
      </c>
      <c r="AN165" s="249">
        <f t="shared" si="18"/>
        <v>2805</v>
      </c>
      <c r="AO165" s="262">
        <f t="shared" si="19"/>
        <v>715269.63</v>
      </c>
      <c r="AP165" s="263">
        <f t="shared" si="20"/>
        <v>2648625.0600000005</v>
      </c>
      <c r="AQ165" s="263">
        <f t="shared" si="21"/>
        <v>2612848.62</v>
      </c>
      <c r="AR165" s="244">
        <f t="shared" si="16"/>
        <v>35776.44000000041</v>
      </c>
    </row>
    <row r="166" spans="1:44" ht="14.4" thickBot="1" x14ac:dyDescent="0.3">
      <c r="A166" s="232" t="s">
        <v>320</v>
      </c>
      <c r="B166" s="232" t="s">
        <v>37</v>
      </c>
      <c r="C166" s="269">
        <v>5006</v>
      </c>
      <c r="D166" s="270" t="s">
        <v>952</v>
      </c>
      <c r="E166" t="s">
        <v>2729</v>
      </c>
      <c r="F166" s="297">
        <v>575938.65</v>
      </c>
      <c r="G166" s="297">
        <v>1379422.72</v>
      </c>
      <c r="H166" s="297">
        <v>80561.39</v>
      </c>
      <c r="J166">
        <v>271900.83</v>
      </c>
      <c r="K166">
        <v>264678</v>
      </c>
      <c r="N166">
        <v>3000</v>
      </c>
      <c r="Q166" s="297">
        <v>1351.05</v>
      </c>
      <c r="U166">
        <v>-2597590.71</v>
      </c>
      <c r="V166">
        <v>5043639.74</v>
      </c>
      <c r="W166" s="297">
        <v>1694061.67</v>
      </c>
      <c r="X166" s="297">
        <v>296290</v>
      </c>
      <c r="Y166" s="297">
        <v>930.62</v>
      </c>
      <c r="AA166" s="297">
        <v>1767591</v>
      </c>
      <c r="AB166" s="297">
        <v>2400</v>
      </c>
      <c r="AC166">
        <v>2268372</v>
      </c>
      <c r="AE166">
        <v>2520</v>
      </c>
      <c r="AF166">
        <v>795453.45</v>
      </c>
      <c r="AG166">
        <v>107457.63</v>
      </c>
      <c r="AK166">
        <v>500</v>
      </c>
      <c r="AM166" s="242">
        <f t="shared" si="17"/>
        <v>2035922.76</v>
      </c>
      <c r="AN166" s="249">
        <f t="shared" si="18"/>
        <v>1351.05</v>
      </c>
      <c r="AO166" s="262">
        <f t="shared" si="19"/>
        <v>2034571.71</v>
      </c>
      <c r="AP166" s="263">
        <f t="shared" si="20"/>
        <v>3761273.29</v>
      </c>
      <c r="AQ166" s="263">
        <f t="shared" si="21"/>
        <v>3174303.08</v>
      </c>
      <c r="AR166" s="244">
        <f t="shared" si="16"/>
        <v>586970.21</v>
      </c>
    </row>
    <row r="167" spans="1:44" ht="14.4" thickBot="1" x14ac:dyDescent="0.3">
      <c r="A167" s="232" t="s">
        <v>320</v>
      </c>
      <c r="B167" s="232" t="s">
        <v>37</v>
      </c>
      <c r="C167" s="269">
        <v>2343</v>
      </c>
      <c r="D167" s="270" t="s">
        <v>953</v>
      </c>
      <c r="E167" t="s">
        <v>2730</v>
      </c>
      <c r="F167" s="297">
        <v>120264.86</v>
      </c>
      <c r="G167" s="297">
        <v>52392.7</v>
      </c>
      <c r="H167" s="297">
        <v>8773.32</v>
      </c>
      <c r="J167">
        <v>509686.06</v>
      </c>
      <c r="K167">
        <v>834556.18</v>
      </c>
      <c r="N167">
        <v>4000</v>
      </c>
      <c r="Q167" s="297">
        <v>917.38</v>
      </c>
      <c r="U167">
        <v>-2169983.02</v>
      </c>
      <c r="V167">
        <v>3325480.98</v>
      </c>
      <c r="W167" s="297">
        <v>1635125.2</v>
      </c>
      <c r="X167" s="297">
        <v>80675</v>
      </c>
      <c r="Y167" s="297">
        <v>385.08</v>
      </c>
      <c r="AA167" s="297">
        <v>843045</v>
      </c>
      <c r="AC167">
        <v>1134619</v>
      </c>
      <c r="AD167">
        <v>400</v>
      </c>
      <c r="AE167">
        <v>4520</v>
      </c>
      <c r="AF167">
        <v>433314.08</v>
      </c>
      <c r="AG167">
        <v>345146.68</v>
      </c>
      <c r="AM167" s="242">
        <f t="shared" si="17"/>
        <v>181430.88</v>
      </c>
      <c r="AN167" s="249">
        <f t="shared" si="18"/>
        <v>917.38</v>
      </c>
      <c r="AO167" s="262">
        <f t="shared" si="19"/>
        <v>180513.5</v>
      </c>
      <c r="AP167" s="263">
        <f t="shared" si="20"/>
        <v>2559230.2800000003</v>
      </c>
      <c r="AQ167" s="263">
        <f t="shared" si="21"/>
        <v>1917999.76</v>
      </c>
      <c r="AR167" s="244">
        <f t="shared" si="16"/>
        <v>641230.52000000025</v>
      </c>
    </row>
    <row r="168" spans="1:44" ht="14.4" thickBot="1" x14ac:dyDescent="0.3">
      <c r="A168" s="232" t="s">
        <v>320</v>
      </c>
      <c r="B168" s="232" t="s">
        <v>37</v>
      </c>
      <c r="C168" s="269">
        <v>2524</v>
      </c>
      <c r="D168" s="270" t="s">
        <v>954</v>
      </c>
      <c r="E168" t="s">
        <v>2731</v>
      </c>
      <c r="F168" s="297">
        <v>515707.82</v>
      </c>
      <c r="G168" s="297">
        <v>621985.84</v>
      </c>
      <c r="H168" s="297">
        <v>18070.669999999998</v>
      </c>
      <c r="J168">
        <v>505587.99</v>
      </c>
      <c r="K168">
        <v>152467.85</v>
      </c>
      <c r="N168">
        <v>3000</v>
      </c>
      <c r="Q168" s="297">
        <v>2964.93</v>
      </c>
      <c r="U168">
        <v>-469559.14</v>
      </c>
      <c r="V168">
        <v>2333757.04</v>
      </c>
      <c r="W168" s="297">
        <v>1117559.22</v>
      </c>
      <c r="X168" s="297">
        <v>135312</v>
      </c>
      <c r="Y168" s="297">
        <v>791.99</v>
      </c>
      <c r="AA168" s="297">
        <v>1401295</v>
      </c>
      <c r="AC168">
        <v>1606343</v>
      </c>
      <c r="AD168">
        <v>320</v>
      </c>
      <c r="AE168">
        <v>700</v>
      </c>
      <c r="AF168">
        <v>549923.51</v>
      </c>
      <c r="AG168">
        <v>169471.66</v>
      </c>
      <c r="AK168">
        <v>56700</v>
      </c>
      <c r="AM168" s="242">
        <f t="shared" si="17"/>
        <v>1155764.3299999998</v>
      </c>
      <c r="AN168" s="249">
        <f t="shared" si="18"/>
        <v>2964.93</v>
      </c>
      <c r="AO168" s="262">
        <f t="shared" si="19"/>
        <v>1152799.3999999999</v>
      </c>
      <c r="AP168" s="263">
        <f t="shared" si="20"/>
        <v>2654958.21</v>
      </c>
      <c r="AQ168" s="263">
        <f t="shared" si="21"/>
        <v>2383458.17</v>
      </c>
      <c r="AR168" s="244">
        <f t="shared" si="16"/>
        <v>271500.04000000004</v>
      </c>
    </row>
    <row r="169" spans="1:44" ht="14.4" thickBot="1" x14ac:dyDescent="0.3">
      <c r="A169" s="232" t="s">
        <v>320</v>
      </c>
      <c r="B169" s="232" t="s">
        <v>37</v>
      </c>
      <c r="C169" s="269">
        <v>6272</v>
      </c>
      <c r="D169" s="270" t="s">
        <v>955</v>
      </c>
      <c r="E169" t="s">
        <v>2732</v>
      </c>
      <c r="F169" s="297">
        <v>2340666.39</v>
      </c>
      <c r="G169" s="297">
        <v>1311627.03</v>
      </c>
      <c r="H169" s="297">
        <v>131330.12</v>
      </c>
      <c r="J169">
        <v>113073.24</v>
      </c>
      <c r="K169">
        <v>837325.61</v>
      </c>
      <c r="N169">
        <v>3500</v>
      </c>
      <c r="Q169" s="297">
        <v>0</v>
      </c>
      <c r="U169">
        <v>-422750.06</v>
      </c>
      <c r="V169">
        <v>3361619.92</v>
      </c>
      <c r="W169" s="297">
        <v>3668124.34</v>
      </c>
      <c r="X169" s="297">
        <v>199740</v>
      </c>
      <c r="Y169" s="297">
        <v>2301.5</v>
      </c>
      <c r="AA169" s="297">
        <v>1300145</v>
      </c>
      <c r="AB169" s="297">
        <v>814</v>
      </c>
      <c r="AC169">
        <v>2090918</v>
      </c>
      <c r="AD169">
        <v>160</v>
      </c>
      <c r="AE169">
        <v>500</v>
      </c>
      <c r="AF169">
        <v>596948.30000000005</v>
      </c>
      <c r="AG169">
        <v>166758.1</v>
      </c>
      <c r="AK169">
        <v>59.5</v>
      </c>
      <c r="AM169" s="242">
        <f t="shared" si="17"/>
        <v>3783623.54</v>
      </c>
      <c r="AN169" s="249">
        <f t="shared" si="18"/>
        <v>0</v>
      </c>
      <c r="AO169" s="262">
        <f t="shared" si="19"/>
        <v>3783623.54</v>
      </c>
      <c r="AP169" s="263">
        <f t="shared" si="20"/>
        <v>5171124.84</v>
      </c>
      <c r="AQ169" s="263">
        <f t="shared" si="21"/>
        <v>2855343.9</v>
      </c>
      <c r="AR169" s="244">
        <f t="shared" si="16"/>
        <v>2315780.94</v>
      </c>
    </row>
    <row r="170" spans="1:44" ht="14.4" thickBot="1" x14ac:dyDescent="0.3">
      <c r="A170" s="232" t="s">
        <v>320</v>
      </c>
      <c r="B170" s="232" t="s">
        <v>37</v>
      </c>
      <c r="C170" s="269">
        <v>5818</v>
      </c>
      <c r="D170" s="270" t="s">
        <v>956</v>
      </c>
      <c r="E170" t="s">
        <v>2733</v>
      </c>
      <c r="F170" s="297">
        <v>1487610.66</v>
      </c>
      <c r="G170" s="297">
        <v>6245306.6900000004</v>
      </c>
      <c r="H170" s="297">
        <v>387491.74</v>
      </c>
      <c r="J170">
        <v>283620.92</v>
      </c>
      <c r="K170">
        <v>432282.25</v>
      </c>
      <c r="N170">
        <v>1600</v>
      </c>
      <c r="Q170" s="297">
        <v>0</v>
      </c>
      <c r="U170">
        <v>5649455.9000000004</v>
      </c>
      <c r="V170">
        <v>1757958</v>
      </c>
      <c r="W170" s="297">
        <v>2795831.74</v>
      </c>
      <c r="X170" s="297">
        <v>720800</v>
      </c>
      <c r="Y170" s="297">
        <v>1804.28</v>
      </c>
      <c r="AA170" s="297">
        <v>1190206</v>
      </c>
      <c r="AC170">
        <v>1860777</v>
      </c>
      <c r="AD170">
        <v>1280</v>
      </c>
      <c r="AE170">
        <v>5760</v>
      </c>
      <c r="AF170">
        <v>589395.06999999995</v>
      </c>
      <c r="AG170">
        <v>229624.9</v>
      </c>
      <c r="AM170" s="242">
        <f t="shared" si="17"/>
        <v>8120409.0900000008</v>
      </c>
      <c r="AN170" s="249">
        <f t="shared" si="18"/>
        <v>0</v>
      </c>
      <c r="AO170" s="262">
        <f t="shared" si="19"/>
        <v>8120409.0900000008</v>
      </c>
      <c r="AP170" s="263">
        <f t="shared" si="20"/>
        <v>4708642.0199999996</v>
      </c>
      <c r="AQ170" s="263">
        <f t="shared" si="21"/>
        <v>2686836.9699999997</v>
      </c>
      <c r="AR170" s="244">
        <f t="shared" si="16"/>
        <v>2021805.0499999998</v>
      </c>
    </row>
    <row r="171" spans="1:44" ht="14.4" thickBot="1" x14ac:dyDescent="0.3">
      <c r="A171" s="232" t="s">
        <v>320</v>
      </c>
      <c r="B171" s="232" t="s">
        <v>37</v>
      </c>
      <c r="C171" s="269">
        <v>3371</v>
      </c>
      <c r="D171" s="270" t="s">
        <v>957</v>
      </c>
      <c r="E171" t="s">
        <v>2734</v>
      </c>
      <c r="F171" s="297">
        <v>940873.52</v>
      </c>
      <c r="G171" s="297">
        <v>673805.65</v>
      </c>
      <c r="H171" s="297">
        <v>22206.73</v>
      </c>
      <c r="J171">
        <v>367592.44</v>
      </c>
      <c r="K171">
        <v>78715.520000000004</v>
      </c>
      <c r="N171">
        <v>4000</v>
      </c>
      <c r="Q171" s="297">
        <v>601.64</v>
      </c>
      <c r="U171">
        <v>-728603.16</v>
      </c>
      <c r="V171">
        <v>2322668.0699999998</v>
      </c>
      <c r="W171" s="297">
        <v>1293369.47</v>
      </c>
      <c r="X171" s="297">
        <v>434650</v>
      </c>
      <c r="Y171" s="297">
        <v>673.68</v>
      </c>
      <c r="AA171" s="297">
        <v>1113315</v>
      </c>
      <c r="AC171">
        <v>1283715</v>
      </c>
      <c r="AF171">
        <v>441463</v>
      </c>
      <c r="AG171">
        <v>219119.7</v>
      </c>
      <c r="AM171" s="242">
        <f t="shared" si="17"/>
        <v>1636885.9</v>
      </c>
      <c r="AN171" s="249">
        <f t="shared" si="18"/>
        <v>601.64</v>
      </c>
      <c r="AO171" s="262">
        <f t="shared" si="19"/>
        <v>1636284.26</v>
      </c>
      <c r="AP171" s="263">
        <f t="shared" si="20"/>
        <v>2842008.15</v>
      </c>
      <c r="AQ171" s="263">
        <f t="shared" si="21"/>
        <v>1944297.7</v>
      </c>
      <c r="AR171" s="244">
        <f t="shared" si="16"/>
        <v>897710.45</v>
      </c>
    </row>
    <row r="172" spans="1:44" ht="14.4" thickBot="1" x14ac:dyDescent="0.3">
      <c r="A172" s="232" t="s">
        <v>320</v>
      </c>
      <c r="B172" s="232" t="s">
        <v>37</v>
      </c>
      <c r="C172" s="269">
        <v>4485</v>
      </c>
      <c r="D172" s="270" t="s">
        <v>958</v>
      </c>
      <c r="E172" t="s">
        <v>2735</v>
      </c>
      <c r="F172" s="297">
        <v>626104.75</v>
      </c>
      <c r="G172" s="297">
        <v>1360027.3</v>
      </c>
      <c r="H172" s="297">
        <v>33401.07</v>
      </c>
      <c r="J172">
        <v>144314.91</v>
      </c>
      <c r="K172">
        <v>703083.48</v>
      </c>
      <c r="N172">
        <v>4000</v>
      </c>
      <c r="Q172" s="297">
        <v>3488.79</v>
      </c>
      <c r="U172">
        <v>250680.9</v>
      </c>
      <c r="V172">
        <v>2694089.96</v>
      </c>
      <c r="W172" s="297">
        <v>1611154.8</v>
      </c>
      <c r="X172" s="297">
        <v>111340</v>
      </c>
      <c r="Y172" s="297">
        <v>922.42</v>
      </c>
      <c r="AA172" s="297">
        <v>1125650</v>
      </c>
      <c r="AC172">
        <v>1636933</v>
      </c>
      <c r="AD172">
        <v>1280</v>
      </c>
      <c r="AE172">
        <v>5540</v>
      </c>
      <c r="AF172">
        <v>607733.65</v>
      </c>
      <c r="AG172">
        <v>313790.90999999997</v>
      </c>
      <c r="AK172">
        <v>230</v>
      </c>
      <c r="AM172" s="242">
        <f t="shared" si="17"/>
        <v>2019533.12</v>
      </c>
      <c r="AN172" s="249">
        <f t="shared" si="18"/>
        <v>3488.79</v>
      </c>
      <c r="AO172" s="262">
        <f t="shared" si="19"/>
        <v>2016044.33</v>
      </c>
      <c r="AP172" s="263">
        <f t="shared" si="20"/>
        <v>2849067.2199999997</v>
      </c>
      <c r="AQ172" s="263">
        <f t="shared" si="21"/>
        <v>2565507.56</v>
      </c>
      <c r="AR172" s="244">
        <f t="shared" si="16"/>
        <v>283559.65999999968</v>
      </c>
    </row>
    <row r="173" spans="1:44" ht="14.4" thickBot="1" x14ac:dyDescent="0.3">
      <c r="A173" s="232" t="s">
        <v>320</v>
      </c>
      <c r="B173" s="232" t="s">
        <v>37</v>
      </c>
      <c r="C173" s="269">
        <v>2325</v>
      </c>
      <c r="D173" s="270" t="s">
        <v>959</v>
      </c>
      <c r="E173" t="s">
        <v>2786</v>
      </c>
      <c r="F173" s="297">
        <v>382912.47</v>
      </c>
      <c r="G173" s="297">
        <v>510562</v>
      </c>
      <c r="H173" s="297">
        <v>90250.57</v>
      </c>
      <c r="J173">
        <v>325186.28000000003</v>
      </c>
      <c r="K173">
        <v>796467.58</v>
      </c>
      <c r="Q173" s="297">
        <v>0</v>
      </c>
      <c r="U173">
        <v>-379843.11</v>
      </c>
      <c r="V173">
        <v>2583594.75</v>
      </c>
      <c r="W173" s="297">
        <v>958163.09</v>
      </c>
      <c r="X173" s="297">
        <v>106500</v>
      </c>
      <c r="Y173" s="297">
        <v>491.47</v>
      </c>
      <c r="AA173" s="297">
        <v>614040</v>
      </c>
      <c r="AB173" s="297">
        <v>60000</v>
      </c>
      <c r="AC173">
        <v>993678</v>
      </c>
      <c r="AD173">
        <v>160</v>
      </c>
      <c r="AE173">
        <v>800</v>
      </c>
      <c r="AF173">
        <v>345378.51</v>
      </c>
      <c r="AG173">
        <v>264670.78999999998</v>
      </c>
      <c r="AM173" s="242">
        <f t="shared" si="17"/>
        <v>983725.04</v>
      </c>
      <c r="AN173" s="249">
        <f t="shared" si="18"/>
        <v>0</v>
      </c>
      <c r="AO173" s="262">
        <f t="shared" si="19"/>
        <v>983725.04</v>
      </c>
      <c r="AP173" s="263">
        <f t="shared" si="20"/>
        <v>1739194.5599999998</v>
      </c>
      <c r="AQ173" s="263">
        <f t="shared" si="21"/>
        <v>1604687.3</v>
      </c>
      <c r="AR173" s="244">
        <f t="shared" si="16"/>
        <v>134507.25999999978</v>
      </c>
    </row>
    <row r="174" spans="1:44" ht="14.4" thickBot="1" x14ac:dyDescent="0.3">
      <c r="A174" s="232" t="s">
        <v>320</v>
      </c>
      <c r="B174" s="232" t="s">
        <v>37</v>
      </c>
      <c r="C174" s="269">
        <v>1480</v>
      </c>
      <c r="D174" s="270" t="s">
        <v>960</v>
      </c>
      <c r="E174" t="s">
        <v>2797</v>
      </c>
      <c r="F174" s="297">
        <v>131225.59</v>
      </c>
      <c r="G174" s="297">
        <v>124117.95</v>
      </c>
      <c r="H174" s="297">
        <v>41096.33</v>
      </c>
      <c r="J174">
        <v>909537.5</v>
      </c>
      <c r="K174">
        <v>72103.350000000006</v>
      </c>
      <c r="Q174" s="297">
        <v>443.46</v>
      </c>
      <c r="U174">
        <v>-2165428.7000000002</v>
      </c>
      <c r="V174">
        <v>3606433.4</v>
      </c>
      <c r="W174" s="297">
        <v>680565.97</v>
      </c>
      <c r="X174" s="297">
        <v>115900</v>
      </c>
      <c r="Y174" s="297">
        <v>252.75</v>
      </c>
      <c r="AA174" s="297">
        <v>670880</v>
      </c>
      <c r="AC174">
        <v>880943</v>
      </c>
      <c r="AD174">
        <v>160</v>
      </c>
      <c r="AE174">
        <v>700</v>
      </c>
      <c r="AF174">
        <v>317591.7</v>
      </c>
      <c r="AG174">
        <v>171945.76</v>
      </c>
      <c r="AM174" s="242">
        <f t="shared" si="17"/>
        <v>296439.87</v>
      </c>
      <c r="AN174" s="249">
        <f t="shared" si="18"/>
        <v>443.46</v>
      </c>
      <c r="AO174" s="262">
        <f t="shared" si="19"/>
        <v>295996.40999999997</v>
      </c>
      <c r="AP174" s="263">
        <f t="shared" si="20"/>
        <v>1467598.72</v>
      </c>
      <c r="AQ174" s="263">
        <f t="shared" si="21"/>
        <v>1371340.46</v>
      </c>
      <c r="AR174" s="244">
        <f t="shared" si="16"/>
        <v>96258.260000000009</v>
      </c>
    </row>
    <row r="175" spans="1:44" ht="14.4" thickBot="1" x14ac:dyDescent="0.3">
      <c r="A175" s="232" t="s">
        <v>321</v>
      </c>
      <c r="B175" s="232" t="s">
        <v>38</v>
      </c>
      <c r="C175" s="269">
        <v>8344</v>
      </c>
      <c r="D175" s="270" t="s">
        <v>961</v>
      </c>
      <c r="E175" t="s">
        <v>2736</v>
      </c>
      <c r="F175" s="297">
        <v>1094622.3999999999</v>
      </c>
      <c r="G175" s="297">
        <v>811288.71</v>
      </c>
      <c r="H175" s="297">
        <v>421750.32</v>
      </c>
      <c r="J175">
        <v>1128976.22</v>
      </c>
      <c r="K175">
        <v>185131.57</v>
      </c>
      <c r="N175">
        <v>-3326.4</v>
      </c>
      <c r="P175" s="297">
        <v>47040</v>
      </c>
      <c r="Q175" s="297">
        <v>130</v>
      </c>
      <c r="U175">
        <v>488871.23</v>
      </c>
      <c r="V175">
        <v>1870843.71</v>
      </c>
      <c r="W175" s="297">
        <v>1784474.44</v>
      </c>
      <c r="AA175" s="297">
        <v>264106.5</v>
      </c>
      <c r="AB175" s="297">
        <v>51600</v>
      </c>
      <c r="AC175">
        <v>535814.5</v>
      </c>
      <c r="AD175">
        <v>3000</v>
      </c>
      <c r="AF175">
        <v>262260.02</v>
      </c>
      <c r="AG175">
        <v>197943.48</v>
      </c>
      <c r="AK175">
        <v>244858.23</v>
      </c>
      <c r="AM175" s="242">
        <f t="shared" si="17"/>
        <v>2327661.4299999997</v>
      </c>
      <c r="AN175" s="249">
        <f t="shared" si="18"/>
        <v>47170</v>
      </c>
      <c r="AO175" s="262">
        <f t="shared" si="19"/>
        <v>2280491.4299999997</v>
      </c>
      <c r="AP175" s="263">
        <f t="shared" si="20"/>
        <v>2100180.94</v>
      </c>
      <c r="AQ175" s="263">
        <f t="shared" si="21"/>
        <v>1243876.23</v>
      </c>
      <c r="AR175" s="244">
        <f t="shared" si="16"/>
        <v>856304.71</v>
      </c>
    </row>
    <row r="176" spans="1:44" ht="14.4" thickBot="1" x14ac:dyDescent="0.3">
      <c r="A176" s="232" t="s">
        <v>321</v>
      </c>
      <c r="B176" s="232" t="s">
        <v>38</v>
      </c>
      <c r="C176" s="269">
        <v>3901</v>
      </c>
      <c r="D176" s="270" t="s">
        <v>962</v>
      </c>
      <c r="E176" t="s">
        <v>2737</v>
      </c>
      <c r="F176" s="297">
        <v>697712.1</v>
      </c>
      <c r="G176" s="297">
        <v>70620</v>
      </c>
      <c r="H176" s="297">
        <v>191430.04</v>
      </c>
      <c r="J176">
        <v>642295.17000000004</v>
      </c>
      <c r="K176">
        <v>491597.41</v>
      </c>
      <c r="N176">
        <v>3000</v>
      </c>
      <c r="Q176" s="297">
        <v>0</v>
      </c>
      <c r="U176">
        <v>-1527701.63</v>
      </c>
      <c r="V176">
        <v>3462022.37</v>
      </c>
      <c r="W176" s="297">
        <v>1705265.72</v>
      </c>
      <c r="Y176" s="297">
        <v>727.01</v>
      </c>
      <c r="AA176" s="297">
        <v>2017926.9</v>
      </c>
      <c r="AB176" s="297">
        <v>158500</v>
      </c>
      <c r="AC176">
        <v>2407805.9</v>
      </c>
      <c r="AD176">
        <v>1180</v>
      </c>
      <c r="AF176">
        <v>543537.82999999996</v>
      </c>
      <c r="AG176">
        <v>225152.92</v>
      </c>
      <c r="AK176">
        <v>206810.3</v>
      </c>
      <c r="AM176" s="242">
        <f t="shared" si="17"/>
        <v>959762.14</v>
      </c>
      <c r="AN176" s="249">
        <f t="shared" si="18"/>
        <v>0</v>
      </c>
      <c r="AO176" s="262">
        <f t="shared" si="19"/>
        <v>959762.14</v>
      </c>
      <c r="AP176" s="263">
        <f t="shared" si="20"/>
        <v>3882419.63</v>
      </c>
      <c r="AQ176" s="263">
        <f t="shared" si="21"/>
        <v>3384486.9499999997</v>
      </c>
      <c r="AR176" s="244">
        <f t="shared" si="16"/>
        <v>497932.68000000017</v>
      </c>
    </row>
    <row r="177" spans="1:44" ht="14.4" thickBot="1" x14ac:dyDescent="0.3">
      <c r="A177" s="232" t="s">
        <v>322</v>
      </c>
      <c r="B177" s="232" t="s">
        <v>38</v>
      </c>
      <c r="C177"/>
      <c r="D177" t="s">
        <v>2738</v>
      </c>
      <c r="E177" t="s">
        <v>2738</v>
      </c>
      <c r="F177" s="297">
        <v>761284.2</v>
      </c>
      <c r="G177" s="297">
        <v>44908.4</v>
      </c>
      <c r="H177" s="297">
        <v>118956.11</v>
      </c>
      <c r="J177">
        <v>8641168.2200000007</v>
      </c>
      <c r="K177">
        <v>-330673.33</v>
      </c>
      <c r="N177">
        <v>4851</v>
      </c>
      <c r="P177" s="297">
        <v>114483</v>
      </c>
      <c r="Q177" s="297">
        <v>256.91000000000003</v>
      </c>
      <c r="U177">
        <v>12116869</v>
      </c>
      <c r="W177" s="297">
        <v>2267394.0099999998</v>
      </c>
      <c r="X177" s="297">
        <v>65000</v>
      </c>
      <c r="Y177" s="297">
        <v>1614.03</v>
      </c>
      <c r="AA177" s="297">
        <v>1579501.18</v>
      </c>
      <c r="AC177">
        <v>2501387.41</v>
      </c>
      <c r="AD177">
        <v>4900</v>
      </c>
      <c r="AF177">
        <v>1128798.07</v>
      </c>
      <c r="AG177">
        <v>4758360.6100000003</v>
      </c>
      <c r="AK177">
        <v>197411.93</v>
      </c>
      <c r="AM177" s="242">
        <f t="shared" si="17"/>
        <v>925148.71</v>
      </c>
      <c r="AN177" s="249">
        <f t="shared" si="18"/>
        <v>114739.91</v>
      </c>
      <c r="AO177" s="262">
        <f t="shared" si="19"/>
        <v>810408.79999999993</v>
      </c>
      <c r="AP177" s="263">
        <f t="shared" si="20"/>
        <v>3913509.2199999997</v>
      </c>
      <c r="AQ177" s="263">
        <f t="shared" si="21"/>
        <v>8590858.0199999996</v>
      </c>
      <c r="AR177" s="244">
        <f t="shared" si="16"/>
        <v>-4677348.8</v>
      </c>
    </row>
    <row r="178" spans="1:44" ht="14.4" thickBot="1" x14ac:dyDescent="0.3">
      <c r="A178" s="232" t="s">
        <v>321</v>
      </c>
      <c r="B178" s="232" t="s">
        <v>38</v>
      </c>
      <c r="C178" s="269">
        <v>4479</v>
      </c>
      <c r="D178" s="270" t="s">
        <v>963</v>
      </c>
      <c r="E178" t="s">
        <v>2739</v>
      </c>
      <c r="F178" s="297">
        <v>1624518.15</v>
      </c>
      <c r="G178" s="297">
        <v>11156.15</v>
      </c>
      <c r="H178" s="297">
        <v>193795.94</v>
      </c>
      <c r="J178">
        <v>537796.49</v>
      </c>
      <c r="K178">
        <v>3442381.75</v>
      </c>
      <c r="N178">
        <v>0</v>
      </c>
      <c r="O178" s="297">
        <v>7007.23</v>
      </c>
      <c r="P178" s="297">
        <v>166102</v>
      </c>
      <c r="Q178" s="297">
        <v>1176.46</v>
      </c>
      <c r="U178">
        <v>-1569320.5</v>
      </c>
      <c r="V178">
        <v>3101018.9</v>
      </c>
      <c r="W178" s="297">
        <v>1792057.78</v>
      </c>
      <c r="X178" s="297">
        <v>1042898</v>
      </c>
      <c r="Y178" s="297">
        <v>2751.53</v>
      </c>
      <c r="AB178" s="297">
        <v>2187545.2400000002</v>
      </c>
      <c r="AC178">
        <v>2492006</v>
      </c>
      <c r="AF178">
        <v>735528.34</v>
      </c>
      <c r="AG178">
        <v>900811.45</v>
      </c>
      <c r="AK178">
        <v>101782.56</v>
      </c>
      <c r="AM178" s="242">
        <f t="shared" si="17"/>
        <v>1829470.2399999998</v>
      </c>
      <c r="AN178" s="249">
        <f t="shared" si="18"/>
        <v>174285.69</v>
      </c>
      <c r="AO178" s="262">
        <f t="shared" si="19"/>
        <v>1655184.5499999998</v>
      </c>
      <c r="AP178" s="263">
        <f t="shared" si="20"/>
        <v>5025252.5500000007</v>
      </c>
      <c r="AQ178" s="263">
        <f t="shared" si="21"/>
        <v>4230128.3499999996</v>
      </c>
      <c r="AR178" s="244">
        <f t="shared" si="16"/>
        <v>795124.20000000112</v>
      </c>
    </row>
    <row r="179" spans="1:44" ht="14.4" thickBot="1" x14ac:dyDescent="0.3">
      <c r="A179" s="232" t="s">
        <v>321</v>
      </c>
      <c r="B179" s="232" t="s">
        <v>38</v>
      </c>
      <c r="C179" s="269">
        <v>5054</v>
      </c>
      <c r="D179" s="270" t="s">
        <v>964</v>
      </c>
      <c r="E179" t="s">
        <v>2740</v>
      </c>
      <c r="F179" s="297">
        <v>618417.6</v>
      </c>
      <c r="G179" s="297">
        <v>123809.09</v>
      </c>
      <c r="H179" s="297">
        <v>186373.33</v>
      </c>
      <c r="J179">
        <v>3</v>
      </c>
      <c r="K179">
        <v>574896.78</v>
      </c>
      <c r="N179">
        <v>1800</v>
      </c>
      <c r="Q179" s="297">
        <v>1543</v>
      </c>
      <c r="U179">
        <v>1751813.04</v>
      </c>
      <c r="V179">
        <v>254405.43</v>
      </c>
      <c r="W179" s="297">
        <v>1362466.85</v>
      </c>
      <c r="Y179" s="297">
        <v>788.03</v>
      </c>
      <c r="AA179" s="297">
        <v>2127121</v>
      </c>
      <c r="AB179" s="297">
        <v>145600</v>
      </c>
      <c r="AC179">
        <v>2585447</v>
      </c>
      <c r="AD179">
        <v>700</v>
      </c>
      <c r="AF179">
        <v>596406.29</v>
      </c>
      <c r="AG179">
        <v>400325.39</v>
      </c>
      <c r="AK179">
        <v>148950.07999999999</v>
      </c>
      <c r="AM179" s="242">
        <f t="shared" si="17"/>
        <v>928600.0199999999</v>
      </c>
      <c r="AN179" s="249">
        <f t="shared" si="18"/>
        <v>1543</v>
      </c>
      <c r="AO179" s="262">
        <f t="shared" si="19"/>
        <v>927057.0199999999</v>
      </c>
      <c r="AP179" s="263">
        <f t="shared" si="20"/>
        <v>3635975.88</v>
      </c>
      <c r="AQ179" s="263">
        <f t="shared" si="21"/>
        <v>3731828.7600000002</v>
      </c>
      <c r="AR179" s="244">
        <f t="shared" si="16"/>
        <v>-95852.880000000354</v>
      </c>
    </row>
    <row r="180" spans="1:44" ht="14.4" thickBot="1" x14ac:dyDescent="0.3">
      <c r="A180" s="232" t="s">
        <v>321</v>
      </c>
      <c r="B180" s="232" t="s">
        <v>38</v>
      </c>
      <c r="C180" s="269">
        <v>5698</v>
      </c>
      <c r="D180" s="270" t="s">
        <v>965</v>
      </c>
      <c r="E180" t="s">
        <v>2741</v>
      </c>
      <c r="F180" s="297">
        <v>612589.43000000005</v>
      </c>
      <c r="G180" s="297">
        <v>96042.75</v>
      </c>
      <c r="H180" s="297">
        <v>277881.36</v>
      </c>
      <c r="J180">
        <v>-1050</v>
      </c>
      <c r="K180">
        <v>608105.98</v>
      </c>
      <c r="N180">
        <v>197338</v>
      </c>
      <c r="Q180" s="297">
        <v>75</v>
      </c>
      <c r="U180">
        <v>-2582631.23</v>
      </c>
      <c r="V180">
        <v>4470863.96</v>
      </c>
      <c r="W180" s="297">
        <v>1652072.01</v>
      </c>
      <c r="Y180" s="297">
        <v>859.87</v>
      </c>
      <c r="AA180" s="297">
        <v>2478126.9</v>
      </c>
      <c r="AB180" s="297">
        <v>256700</v>
      </c>
      <c r="AC180">
        <v>2854787.9</v>
      </c>
      <c r="AD180">
        <v>2380</v>
      </c>
      <c r="AF180">
        <v>952749.82</v>
      </c>
      <c r="AG180">
        <v>166080.6</v>
      </c>
      <c r="AK180">
        <v>388528.51</v>
      </c>
      <c r="AM180" s="242">
        <f t="shared" si="17"/>
        <v>986513.54</v>
      </c>
      <c r="AN180" s="249">
        <f t="shared" si="18"/>
        <v>75</v>
      </c>
      <c r="AO180" s="262">
        <f t="shared" si="19"/>
        <v>986438.54</v>
      </c>
      <c r="AP180" s="263">
        <f t="shared" si="20"/>
        <v>4387758.78</v>
      </c>
      <c r="AQ180" s="263">
        <f t="shared" si="21"/>
        <v>4364526.83</v>
      </c>
      <c r="AR180" s="244">
        <f t="shared" si="16"/>
        <v>23231.950000000186</v>
      </c>
    </row>
    <row r="181" spans="1:44" ht="14.4" thickBot="1" x14ac:dyDescent="0.3">
      <c r="A181" s="232" t="s">
        <v>321</v>
      </c>
      <c r="B181" s="232" t="s">
        <v>38</v>
      </c>
      <c r="C181" s="269">
        <v>5218</v>
      </c>
      <c r="D181" s="270" t="s">
        <v>966</v>
      </c>
      <c r="E181" t="s">
        <v>2742</v>
      </c>
      <c r="F181" s="297">
        <v>441647.28</v>
      </c>
      <c r="G181" s="297">
        <v>62348.75</v>
      </c>
      <c r="H181" s="297">
        <v>194043.94</v>
      </c>
      <c r="J181">
        <v>4688.1000000000004</v>
      </c>
      <c r="K181">
        <v>264131</v>
      </c>
      <c r="N181">
        <v>4060</v>
      </c>
      <c r="P181" s="297">
        <v>9000</v>
      </c>
      <c r="Q181" s="297">
        <v>0</v>
      </c>
      <c r="U181">
        <v>-470011.95</v>
      </c>
      <c r="V181">
        <v>1561169.34</v>
      </c>
      <c r="W181" s="297">
        <v>1574126.42</v>
      </c>
      <c r="X181" s="297">
        <v>27000</v>
      </c>
      <c r="Y181" s="297">
        <v>736.5</v>
      </c>
      <c r="AA181" s="297">
        <v>2583091.7999999998</v>
      </c>
      <c r="AB181" s="297">
        <v>124200</v>
      </c>
      <c r="AC181">
        <v>3235249.8</v>
      </c>
      <c r="AD181">
        <v>1120</v>
      </c>
      <c r="AF181">
        <v>439623.72</v>
      </c>
      <c r="AG181">
        <v>104245.58</v>
      </c>
      <c r="AK181">
        <v>165417.03</v>
      </c>
      <c r="AM181" s="242">
        <f t="shared" si="17"/>
        <v>698039.97</v>
      </c>
      <c r="AN181" s="249">
        <f t="shared" si="18"/>
        <v>9000</v>
      </c>
      <c r="AO181" s="262">
        <f t="shared" si="19"/>
        <v>689039.97</v>
      </c>
      <c r="AP181" s="263">
        <f t="shared" si="20"/>
        <v>4309154.72</v>
      </c>
      <c r="AQ181" s="263">
        <f t="shared" si="21"/>
        <v>3945656.1299999994</v>
      </c>
      <c r="AR181" s="244">
        <f t="shared" si="16"/>
        <v>363498.59000000032</v>
      </c>
    </row>
    <row r="182" spans="1:44" ht="14.4" thickBot="1" x14ac:dyDescent="0.3">
      <c r="A182" s="232" t="s">
        <v>321</v>
      </c>
      <c r="B182" s="232" t="s">
        <v>38</v>
      </c>
      <c r="C182" s="269">
        <v>6468</v>
      </c>
      <c r="D182" s="270" t="s">
        <v>967</v>
      </c>
      <c r="E182" t="s">
        <v>2743</v>
      </c>
      <c r="F182" s="297">
        <v>1072345.03</v>
      </c>
      <c r="G182" s="297">
        <v>48915</v>
      </c>
      <c r="H182" s="297">
        <v>361138.41</v>
      </c>
      <c r="J182">
        <v>672417.54</v>
      </c>
      <c r="K182">
        <v>251901.48</v>
      </c>
      <c r="N182">
        <v>2600</v>
      </c>
      <c r="P182" s="297">
        <v>97865</v>
      </c>
      <c r="Q182" s="297">
        <v>450</v>
      </c>
      <c r="U182">
        <v>1645088.45</v>
      </c>
      <c r="V182">
        <v>1137972.49</v>
      </c>
      <c r="W182" s="297">
        <v>1321095.17</v>
      </c>
      <c r="X182" s="297">
        <v>27179.5</v>
      </c>
      <c r="Y182" s="297">
        <v>1151.45</v>
      </c>
      <c r="AA182" s="297">
        <v>2672202.2000000002</v>
      </c>
      <c r="AB182" s="297">
        <v>128200</v>
      </c>
      <c r="AC182">
        <v>2960976.2</v>
      </c>
      <c r="AD182">
        <v>2952</v>
      </c>
      <c r="AF182">
        <v>645652.47999999998</v>
      </c>
      <c r="AG182">
        <v>190229.61</v>
      </c>
      <c r="AK182">
        <v>258132.25</v>
      </c>
      <c r="AM182" s="242">
        <f t="shared" si="17"/>
        <v>1482398.44</v>
      </c>
      <c r="AN182" s="249">
        <f t="shared" si="18"/>
        <v>98315</v>
      </c>
      <c r="AO182" s="262">
        <f t="shared" si="19"/>
        <v>1384083.44</v>
      </c>
      <c r="AP182" s="263">
        <f t="shared" si="20"/>
        <v>4149828.3200000003</v>
      </c>
      <c r="AQ182" s="263">
        <f t="shared" si="21"/>
        <v>4057942.54</v>
      </c>
      <c r="AR182" s="244">
        <f t="shared" si="16"/>
        <v>91885.780000000261</v>
      </c>
    </row>
    <row r="183" spans="1:44" ht="14.4" thickBot="1" x14ac:dyDescent="0.3">
      <c r="A183" s="232" t="s">
        <v>321</v>
      </c>
      <c r="B183" s="232" t="s">
        <v>38</v>
      </c>
      <c r="C183" s="269">
        <v>8206</v>
      </c>
      <c r="D183" s="270" t="s">
        <v>968</v>
      </c>
      <c r="E183" t="s">
        <v>2744</v>
      </c>
      <c r="F183" s="297">
        <v>653332.81000000006</v>
      </c>
      <c r="G183" s="297">
        <v>61263</v>
      </c>
      <c r="H183" s="297">
        <v>196031.74</v>
      </c>
      <c r="J183">
        <v>2189683.94</v>
      </c>
      <c r="K183">
        <v>569799.93000000005</v>
      </c>
      <c r="N183">
        <v>9000</v>
      </c>
      <c r="Q183" s="297">
        <v>226765.6</v>
      </c>
      <c r="S183">
        <v>19500</v>
      </c>
      <c r="U183">
        <v>1559655.25</v>
      </c>
      <c r="V183">
        <v>2630579.14</v>
      </c>
      <c r="W183" s="297">
        <v>1736364.46</v>
      </c>
      <c r="Z183" s="297">
        <v>749.55</v>
      </c>
      <c r="AA183" s="297">
        <v>1573980</v>
      </c>
      <c r="AB183" s="297">
        <v>258918.1</v>
      </c>
      <c r="AC183">
        <v>2352537.1</v>
      </c>
      <c r="AD183">
        <v>3090</v>
      </c>
      <c r="AF183">
        <v>877610.52</v>
      </c>
      <c r="AG183">
        <v>467681.46</v>
      </c>
      <c r="AJ183">
        <v>104243.54</v>
      </c>
      <c r="AL183">
        <v>42800</v>
      </c>
      <c r="AM183" s="242">
        <f t="shared" si="17"/>
        <v>910627.55</v>
      </c>
      <c r="AN183" s="249">
        <f t="shared" si="18"/>
        <v>226765.6</v>
      </c>
      <c r="AO183" s="262">
        <f t="shared" si="19"/>
        <v>683861.95000000007</v>
      </c>
      <c r="AP183" s="263">
        <f t="shared" si="20"/>
        <v>3570012.11</v>
      </c>
      <c r="AQ183" s="263">
        <f t="shared" si="21"/>
        <v>3847962.62</v>
      </c>
      <c r="AR183" s="244">
        <f t="shared" si="16"/>
        <v>-277950.51000000024</v>
      </c>
    </row>
    <row r="184" spans="1:44" ht="14.4" thickBot="1" x14ac:dyDescent="0.3">
      <c r="A184" s="232" t="s">
        <v>321</v>
      </c>
      <c r="B184" s="232" t="s">
        <v>38</v>
      </c>
      <c r="C184" s="269">
        <v>4682</v>
      </c>
      <c r="D184" s="270" t="s">
        <v>969</v>
      </c>
      <c r="E184" t="s">
        <v>2745</v>
      </c>
      <c r="F184" s="297">
        <v>680266.03</v>
      </c>
      <c r="G184" s="297">
        <v>69279.28</v>
      </c>
      <c r="H184" s="297">
        <v>360210.16</v>
      </c>
      <c r="J184">
        <v>1469366.05</v>
      </c>
      <c r="K184">
        <v>358739.18</v>
      </c>
      <c r="N184">
        <v>148289</v>
      </c>
      <c r="P184" s="297">
        <v>65040</v>
      </c>
      <c r="Q184" s="297">
        <v>11769.98</v>
      </c>
      <c r="U184">
        <v>-817893.86</v>
      </c>
      <c r="V184">
        <v>4476501.28</v>
      </c>
      <c r="W184" s="297">
        <v>1515774.69</v>
      </c>
      <c r="X184" s="297">
        <v>35000</v>
      </c>
      <c r="Y184" s="297">
        <v>615.62</v>
      </c>
      <c r="AA184" s="297">
        <v>1274010.8</v>
      </c>
      <c r="AB184" s="297">
        <v>133200</v>
      </c>
      <c r="AC184">
        <v>1775549.8</v>
      </c>
      <c r="AD184">
        <v>10570</v>
      </c>
      <c r="AF184">
        <v>615981.32999999996</v>
      </c>
      <c r="AG184">
        <v>209727.91</v>
      </c>
      <c r="AK184">
        <v>152173.62</v>
      </c>
      <c r="AM184" s="242">
        <f t="shared" si="17"/>
        <v>1109755.47</v>
      </c>
      <c r="AN184" s="249">
        <f t="shared" si="18"/>
        <v>76809.98</v>
      </c>
      <c r="AO184" s="262">
        <f t="shared" si="19"/>
        <v>1032945.49</v>
      </c>
      <c r="AP184" s="263">
        <f t="shared" si="20"/>
        <v>2958601.1100000003</v>
      </c>
      <c r="AQ184" s="263">
        <f t="shared" si="21"/>
        <v>2764002.66</v>
      </c>
      <c r="AR184" s="244">
        <f t="shared" si="16"/>
        <v>194598.45000000019</v>
      </c>
    </row>
    <row r="185" spans="1:44" ht="14.4" thickBot="1" x14ac:dyDescent="0.3">
      <c r="A185" s="232" t="s">
        <v>321</v>
      </c>
      <c r="B185" s="232" t="s">
        <v>38</v>
      </c>
      <c r="C185" s="269">
        <v>5558</v>
      </c>
      <c r="D185" s="270" t="s">
        <v>970</v>
      </c>
      <c r="E185" t="s">
        <v>2746</v>
      </c>
      <c r="F185" s="297">
        <v>374359.66</v>
      </c>
      <c r="G185" s="297">
        <v>55560.5</v>
      </c>
      <c r="H185" s="297">
        <v>248346.49</v>
      </c>
      <c r="J185">
        <v>181350.64</v>
      </c>
      <c r="K185">
        <v>448679.34</v>
      </c>
      <c r="N185">
        <v>0</v>
      </c>
      <c r="P185" s="297">
        <v>93725</v>
      </c>
      <c r="Q185" s="297">
        <v>172.64</v>
      </c>
      <c r="U185">
        <v>-452788.25</v>
      </c>
      <c r="V185">
        <v>1898710.57</v>
      </c>
      <c r="W185" s="297">
        <v>1446475</v>
      </c>
      <c r="X185" s="297">
        <v>69000</v>
      </c>
      <c r="Y185" s="297">
        <v>647.72</v>
      </c>
      <c r="AA185" s="297">
        <v>2929949.2</v>
      </c>
      <c r="AB185" s="297">
        <v>130000</v>
      </c>
      <c r="AC185">
        <v>3387673.2</v>
      </c>
      <c r="AD185">
        <v>25984</v>
      </c>
      <c r="AF185">
        <v>570449.54</v>
      </c>
      <c r="AG185">
        <v>130289.06</v>
      </c>
      <c r="AK185">
        <v>245064.65</v>
      </c>
      <c r="AM185" s="242">
        <f t="shared" si="17"/>
        <v>678266.64999999991</v>
      </c>
      <c r="AN185" s="249">
        <f t="shared" si="18"/>
        <v>93897.64</v>
      </c>
      <c r="AO185" s="262">
        <f t="shared" si="19"/>
        <v>584369.00999999989</v>
      </c>
      <c r="AP185" s="263">
        <f t="shared" si="20"/>
        <v>4576071.92</v>
      </c>
      <c r="AQ185" s="263">
        <f t="shared" si="21"/>
        <v>4359460.45</v>
      </c>
      <c r="AR185" s="244">
        <f t="shared" si="16"/>
        <v>216611.46999999974</v>
      </c>
    </row>
    <row r="186" spans="1:44" ht="14.4" thickBot="1" x14ac:dyDescent="0.3">
      <c r="A186" s="232" t="s">
        <v>321</v>
      </c>
      <c r="B186" s="232" t="s">
        <v>38</v>
      </c>
      <c r="C186" s="269">
        <v>4731</v>
      </c>
      <c r="D186" s="270" t="s">
        <v>971</v>
      </c>
      <c r="E186" t="s">
        <v>2747</v>
      </c>
      <c r="F186" s="297">
        <v>554901.73</v>
      </c>
      <c r="G186" s="297">
        <v>42440</v>
      </c>
      <c r="H186" s="297">
        <v>87054.97</v>
      </c>
      <c r="J186">
        <v>164606.42000000001</v>
      </c>
      <c r="K186">
        <v>835846.69</v>
      </c>
      <c r="N186">
        <v>4000</v>
      </c>
      <c r="P186" s="297">
        <v>77950</v>
      </c>
      <c r="Q186" s="297">
        <v>0</v>
      </c>
      <c r="U186">
        <v>-1031471.85</v>
      </c>
      <c r="V186">
        <v>2242933.0699999998</v>
      </c>
      <c r="W186" s="297">
        <v>1251682.8500000001</v>
      </c>
      <c r="Y186" s="297">
        <v>580.36</v>
      </c>
      <c r="AA186" s="297">
        <v>1709574</v>
      </c>
      <c r="AB186" s="297">
        <v>804600</v>
      </c>
      <c r="AC186">
        <v>2130330</v>
      </c>
      <c r="AF186">
        <v>518693.16</v>
      </c>
      <c r="AG186">
        <v>168909.83</v>
      </c>
      <c r="AK186">
        <v>223741.33</v>
      </c>
      <c r="AM186" s="242">
        <f t="shared" si="17"/>
        <v>684396.7</v>
      </c>
      <c r="AN186" s="249">
        <f t="shared" si="18"/>
        <v>77950</v>
      </c>
      <c r="AO186" s="262">
        <f t="shared" si="19"/>
        <v>606446.69999999995</v>
      </c>
      <c r="AP186" s="263">
        <f t="shared" si="20"/>
        <v>3766437.21</v>
      </c>
      <c r="AQ186" s="263">
        <f t="shared" si="21"/>
        <v>3041674.3200000003</v>
      </c>
      <c r="AR186" s="244">
        <f t="shared" si="16"/>
        <v>724762.88999999966</v>
      </c>
    </row>
    <row r="187" spans="1:44" ht="14.4" thickBot="1" x14ac:dyDescent="0.3">
      <c r="A187" s="232" t="s">
        <v>321</v>
      </c>
      <c r="B187" s="232" t="s">
        <v>38</v>
      </c>
      <c r="C187" s="269">
        <v>3338</v>
      </c>
      <c r="D187" s="270" t="s">
        <v>972</v>
      </c>
      <c r="E187" t="s">
        <v>2789</v>
      </c>
      <c r="F187" s="297">
        <v>424848.83</v>
      </c>
      <c r="G187" s="297">
        <v>86053.25</v>
      </c>
      <c r="H187" s="297">
        <v>161078.72</v>
      </c>
      <c r="J187">
        <v>406479.15</v>
      </c>
      <c r="K187">
        <v>350810.22</v>
      </c>
      <c r="N187">
        <v>17940</v>
      </c>
      <c r="Q187" s="297">
        <v>349</v>
      </c>
      <c r="U187">
        <v>-1557379.2</v>
      </c>
      <c r="V187">
        <v>3271789.71</v>
      </c>
      <c r="W187" s="297">
        <v>1135748.07</v>
      </c>
      <c r="Y187" s="297">
        <v>452.15</v>
      </c>
      <c r="AA187" s="297">
        <v>1594013.9</v>
      </c>
      <c r="AB187" s="297">
        <v>173400</v>
      </c>
      <c r="AC187">
        <v>1924617.9</v>
      </c>
      <c r="AD187">
        <v>2760</v>
      </c>
      <c r="AF187">
        <v>393100.42</v>
      </c>
      <c r="AG187">
        <v>310996.03000000003</v>
      </c>
      <c r="AK187">
        <v>189458.2</v>
      </c>
      <c r="AM187" s="242">
        <f t="shared" si="17"/>
        <v>671980.8</v>
      </c>
      <c r="AN187" s="249">
        <f t="shared" si="18"/>
        <v>349</v>
      </c>
      <c r="AO187" s="262">
        <f t="shared" si="19"/>
        <v>671631.8</v>
      </c>
      <c r="AP187" s="263">
        <f t="shared" si="20"/>
        <v>2903614.12</v>
      </c>
      <c r="AQ187" s="263">
        <f t="shared" si="21"/>
        <v>2820932.55</v>
      </c>
      <c r="AR187" s="244">
        <f t="shared" si="16"/>
        <v>82681.570000000298</v>
      </c>
    </row>
    <row r="188" spans="1:44" s="268" customFormat="1" ht="14.4" thickBot="1" x14ac:dyDescent="0.3">
      <c r="A188" s="232" t="s">
        <v>321</v>
      </c>
      <c r="B188" s="232" t="s">
        <v>38</v>
      </c>
      <c r="C188" s="269">
        <v>6544</v>
      </c>
      <c r="D188" s="270" t="s">
        <v>973</v>
      </c>
      <c r="E188" t="s">
        <v>2798</v>
      </c>
      <c r="F188" s="297">
        <v>467731.75</v>
      </c>
      <c r="G188" s="297">
        <v>55479.78</v>
      </c>
      <c r="H188" s="297">
        <v>436771.4</v>
      </c>
      <c r="I188" s="297"/>
      <c r="J188">
        <v>1385760.24</v>
      </c>
      <c r="K188">
        <v>265429.99</v>
      </c>
      <c r="L188"/>
      <c r="M188"/>
      <c r="N188">
        <v>3950</v>
      </c>
      <c r="O188" s="297"/>
      <c r="P188" s="297"/>
      <c r="Q188" s="297">
        <v>396.67</v>
      </c>
      <c r="R188" s="297"/>
      <c r="S188"/>
      <c r="T188"/>
      <c r="U188">
        <v>-92776.92</v>
      </c>
      <c r="V188">
        <v>3600900</v>
      </c>
      <c r="W188" s="297">
        <v>1398450.03</v>
      </c>
      <c r="X188" s="297">
        <v>4045</v>
      </c>
      <c r="Y188" s="297">
        <v>1137.1600000000001</v>
      </c>
      <c r="Z188" s="297"/>
      <c r="AA188" s="297">
        <v>1752010.7</v>
      </c>
      <c r="AB188" s="297">
        <v>151600</v>
      </c>
      <c r="AC188">
        <v>2227707.7000000002</v>
      </c>
      <c r="AD188">
        <v>1920</v>
      </c>
      <c r="AE188"/>
      <c r="AF188">
        <v>1061050.04</v>
      </c>
      <c r="AG188">
        <v>382466.25</v>
      </c>
      <c r="AH188"/>
      <c r="AI188"/>
      <c r="AJ188"/>
      <c r="AK188">
        <v>146537.21</v>
      </c>
      <c r="AL188"/>
      <c r="AM188" s="242">
        <f t="shared" si="17"/>
        <v>959982.93</v>
      </c>
      <c r="AN188" s="249">
        <f t="shared" si="18"/>
        <v>396.67</v>
      </c>
      <c r="AO188" s="262">
        <f t="shared" si="19"/>
        <v>959586.26</v>
      </c>
      <c r="AP188" s="263">
        <f t="shared" si="20"/>
        <v>3307242.8899999997</v>
      </c>
      <c r="AQ188" s="263">
        <f t="shared" si="21"/>
        <v>3819681.2</v>
      </c>
      <c r="AR188" s="244">
        <f t="shared" si="16"/>
        <v>-512438.31000000052</v>
      </c>
    </row>
    <row r="189" spans="1:44" ht="14.4" thickBot="1" x14ac:dyDescent="0.3">
      <c r="A189" s="232" t="s">
        <v>322</v>
      </c>
      <c r="B189" s="232" t="s">
        <v>39</v>
      </c>
      <c r="C189" s="269">
        <v>2511</v>
      </c>
      <c r="D189" s="270" t="s">
        <v>974</v>
      </c>
      <c r="E189" t="s">
        <v>2748</v>
      </c>
      <c r="F189" s="297">
        <v>138072.1</v>
      </c>
      <c r="G189" s="297">
        <v>5220</v>
      </c>
      <c r="H189" s="297">
        <v>123399.31</v>
      </c>
      <c r="J189">
        <v>626295.06000000006</v>
      </c>
      <c r="K189">
        <v>80006.91</v>
      </c>
      <c r="O189" s="297">
        <v>3000</v>
      </c>
      <c r="Q189" s="297">
        <v>11762.6</v>
      </c>
      <c r="U189">
        <v>-1689132.53</v>
      </c>
      <c r="V189">
        <v>2938659.03</v>
      </c>
      <c r="W189" s="297">
        <v>1288459.1100000001</v>
      </c>
      <c r="X189" s="297">
        <v>31020</v>
      </c>
      <c r="Y189" s="297">
        <v>623.24</v>
      </c>
      <c r="AA189" s="297">
        <v>864032.2</v>
      </c>
      <c r="AC189">
        <v>1398582.2</v>
      </c>
      <c r="AF189">
        <v>587516.27</v>
      </c>
      <c r="AG189">
        <v>87506.1</v>
      </c>
      <c r="AK189">
        <v>58079</v>
      </c>
      <c r="AM189" s="242">
        <f t="shared" si="17"/>
        <v>266691.41000000003</v>
      </c>
      <c r="AN189" s="249">
        <f t="shared" si="18"/>
        <v>14762.6</v>
      </c>
      <c r="AO189" s="262">
        <f t="shared" si="19"/>
        <v>251928.81000000003</v>
      </c>
      <c r="AP189" s="263">
        <f t="shared" si="20"/>
        <v>2184134.5499999998</v>
      </c>
      <c r="AQ189" s="263">
        <f t="shared" si="21"/>
        <v>2131683.5700000003</v>
      </c>
      <c r="AR189" s="244">
        <f t="shared" si="16"/>
        <v>52450.979999999516</v>
      </c>
    </row>
    <row r="190" spans="1:44" ht="14.4" thickBot="1" x14ac:dyDescent="0.3">
      <c r="A190" s="232" t="s">
        <v>322</v>
      </c>
      <c r="B190" s="232" t="s">
        <v>39</v>
      </c>
      <c r="C190" s="269">
        <v>3129</v>
      </c>
      <c r="D190" s="270" t="s">
        <v>975</v>
      </c>
      <c r="E190" t="s">
        <v>2749</v>
      </c>
      <c r="F190" s="297">
        <v>325786.99</v>
      </c>
      <c r="G190" s="297">
        <v>0</v>
      </c>
      <c r="H190" s="297">
        <v>544793.21</v>
      </c>
      <c r="J190">
        <v>1642262.3</v>
      </c>
      <c r="K190">
        <v>689924.34</v>
      </c>
      <c r="N190">
        <v>1500</v>
      </c>
      <c r="Q190" s="297">
        <v>36133.75</v>
      </c>
      <c r="U190">
        <v>2475812.37</v>
      </c>
      <c r="V190">
        <v>514242.15</v>
      </c>
      <c r="W190" s="297">
        <v>1101656.54</v>
      </c>
      <c r="X190" s="297">
        <v>143500</v>
      </c>
      <c r="Z190" s="297">
        <v>336.52</v>
      </c>
      <c r="AA190" s="297">
        <v>1819381</v>
      </c>
      <c r="AB190" s="297">
        <v>98587.02</v>
      </c>
      <c r="AC190">
        <v>2299495.02</v>
      </c>
      <c r="AD190">
        <v>320</v>
      </c>
      <c r="AE190">
        <v>1490</v>
      </c>
      <c r="AF190">
        <v>271237.78000000003</v>
      </c>
      <c r="AG190">
        <v>118019.16</v>
      </c>
      <c r="AM190" s="242">
        <f t="shared" si="17"/>
        <v>870580.2</v>
      </c>
      <c r="AN190" s="249">
        <f t="shared" si="18"/>
        <v>36133.75</v>
      </c>
      <c r="AO190" s="262">
        <f t="shared" si="19"/>
        <v>834446.45</v>
      </c>
      <c r="AP190" s="263">
        <f t="shared" si="20"/>
        <v>3163461.08</v>
      </c>
      <c r="AQ190" s="263">
        <f t="shared" si="21"/>
        <v>2690561.96</v>
      </c>
      <c r="AR190" s="244">
        <f t="shared" si="16"/>
        <v>472899.12000000011</v>
      </c>
    </row>
    <row r="191" spans="1:44" ht="14.4" thickBot="1" x14ac:dyDescent="0.3">
      <c r="A191" s="232" t="s">
        <v>322</v>
      </c>
      <c r="B191" s="232" t="s">
        <v>39</v>
      </c>
      <c r="C191" s="269">
        <v>5633</v>
      </c>
      <c r="D191" s="270" t="s">
        <v>976</v>
      </c>
      <c r="E191" t="s">
        <v>2750</v>
      </c>
      <c r="F191" s="297">
        <v>187886.69</v>
      </c>
      <c r="G191" s="297">
        <v>30000</v>
      </c>
      <c r="H191" s="297">
        <v>34412.79</v>
      </c>
      <c r="J191">
        <v>1927764.86</v>
      </c>
      <c r="K191">
        <v>458155.37</v>
      </c>
      <c r="N191">
        <v>0</v>
      </c>
      <c r="Q191" s="297">
        <v>341.38</v>
      </c>
      <c r="U191">
        <v>-28763.18</v>
      </c>
      <c r="V191">
        <v>2920045.89</v>
      </c>
      <c r="W191" s="297">
        <v>1629805.84</v>
      </c>
      <c r="X191" s="297">
        <v>393230</v>
      </c>
      <c r="Y191" s="297">
        <v>464.19</v>
      </c>
      <c r="AA191" s="297">
        <v>2021961.5</v>
      </c>
      <c r="AB191" s="297">
        <v>348600</v>
      </c>
      <c r="AC191">
        <v>2866182.5</v>
      </c>
      <c r="AD191">
        <v>6940</v>
      </c>
      <c r="AE191">
        <v>2584</v>
      </c>
      <c r="AF191">
        <v>954610.82</v>
      </c>
      <c r="AG191">
        <v>371128.59</v>
      </c>
      <c r="AM191" s="242">
        <f t="shared" si="17"/>
        <v>252299.48</v>
      </c>
      <c r="AN191" s="249">
        <f t="shared" si="18"/>
        <v>341.38</v>
      </c>
      <c r="AO191" s="262">
        <f t="shared" si="19"/>
        <v>251958.1</v>
      </c>
      <c r="AP191" s="263">
        <f t="shared" si="20"/>
        <v>4394061.53</v>
      </c>
      <c r="AQ191" s="263">
        <f t="shared" si="21"/>
        <v>4201445.91</v>
      </c>
      <c r="AR191" s="244">
        <f t="shared" si="16"/>
        <v>192615.62000000011</v>
      </c>
    </row>
    <row r="192" spans="1:44" ht="14.4" thickBot="1" x14ac:dyDescent="0.3">
      <c r="A192" s="232" t="s">
        <v>322</v>
      </c>
      <c r="B192" s="232" t="s">
        <v>39</v>
      </c>
      <c r="C192" s="269">
        <v>1850</v>
      </c>
      <c r="D192" s="270" t="s">
        <v>977</v>
      </c>
      <c r="E192" t="s">
        <v>2751</v>
      </c>
      <c r="F192" s="297">
        <v>571360.44999999995</v>
      </c>
      <c r="G192" s="297">
        <v>6467.61</v>
      </c>
      <c r="H192" s="297">
        <v>98123.15</v>
      </c>
      <c r="J192">
        <v>319831.65000000002</v>
      </c>
      <c r="K192">
        <v>296135.48</v>
      </c>
      <c r="N192">
        <v>-4500</v>
      </c>
      <c r="Q192" s="297">
        <v>7038.94</v>
      </c>
      <c r="U192">
        <v>-1614215.01</v>
      </c>
      <c r="V192">
        <v>2662416.9900000002</v>
      </c>
      <c r="W192" s="297">
        <v>872849.79</v>
      </c>
      <c r="X192" s="297">
        <v>247130</v>
      </c>
      <c r="Y192" s="297">
        <v>2226.44</v>
      </c>
      <c r="AA192" s="297">
        <v>863460.5</v>
      </c>
      <c r="AB192" s="297">
        <v>25500</v>
      </c>
      <c r="AC192">
        <v>1122477.5</v>
      </c>
      <c r="AF192">
        <v>267104.31</v>
      </c>
      <c r="AG192">
        <v>64963.96</v>
      </c>
      <c r="AK192">
        <v>24593.54</v>
      </c>
      <c r="AM192" s="242">
        <f t="shared" si="17"/>
        <v>675951.21</v>
      </c>
      <c r="AN192" s="249">
        <f t="shared" si="18"/>
        <v>7038.94</v>
      </c>
      <c r="AO192" s="262">
        <f t="shared" si="19"/>
        <v>668912.27</v>
      </c>
      <c r="AP192" s="263">
        <f t="shared" si="20"/>
        <v>2011166.73</v>
      </c>
      <c r="AQ192" s="263">
        <f t="shared" si="21"/>
        <v>1479139.31</v>
      </c>
      <c r="AR192" s="244">
        <f t="shared" si="16"/>
        <v>532027.41999999993</v>
      </c>
    </row>
    <row r="193" spans="1:44" ht="14.4" thickBot="1" x14ac:dyDescent="0.3">
      <c r="A193" s="232" t="s">
        <v>322</v>
      </c>
      <c r="B193" s="232" t="s">
        <v>39</v>
      </c>
      <c r="C193" s="269">
        <v>3330</v>
      </c>
      <c r="D193" s="270" t="s">
        <v>978</v>
      </c>
      <c r="E193" t="s">
        <v>2752</v>
      </c>
      <c r="F193" s="297">
        <v>614493.39</v>
      </c>
      <c r="G193" s="297">
        <v>-0.6</v>
      </c>
      <c r="H193" s="297">
        <v>31739.11</v>
      </c>
      <c r="J193">
        <v>154621.98000000001</v>
      </c>
      <c r="K193">
        <v>325280.03999999998</v>
      </c>
      <c r="N193">
        <v>-53273.07</v>
      </c>
      <c r="Q193" s="297">
        <v>6510.27</v>
      </c>
      <c r="U193">
        <v>-1391960.82</v>
      </c>
      <c r="V193">
        <v>2577037.9500000002</v>
      </c>
      <c r="W193" s="297">
        <v>1176243.3500000001</v>
      </c>
      <c r="Y193" s="297">
        <v>1186.25</v>
      </c>
      <c r="AA193" s="297">
        <v>382811</v>
      </c>
      <c r="AB193" s="297">
        <v>164670</v>
      </c>
      <c r="AC193">
        <v>960597</v>
      </c>
      <c r="AF193">
        <v>216096.82</v>
      </c>
      <c r="AG193">
        <v>17147.189999999999</v>
      </c>
      <c r="AK193">
        <v>217860</v>
      </c>
      <c r="AM193" s="242">
        <f t="shared" si="17"/>
        <v>646231.9</v>
      </c>
      <c r="AN193" s="249">
        <f t="shared" si="18"/>
        <v>6510.27</v>
      </c>
      <c r="AO193" s="262">
        <f t="shared" si="19"/>
        <v>639721.63</v>
      </c>
      <c r="AP193" s="263">
        <f t="shared" si="20"/>
        <v>1724910.6</v>
      </c>
      <c r="AQ193" s="263">
        <f t="shared" si="21"/>
        <v>1411701.01</v>
      </c>
      <c r="AR193" s="244">
        <f t="shared" si="16"/>
        <v>313209.59000000008</v>
      </c>
    </row>
    <row r="194" spans="1:44" ht="14.4" thickBot="1" x14ac:dyDescent="0.3">
      <c r="A194" s="232" t="s">
        <v>330</v>
      </c>
      <c r="B194" s="232" t="s">
        <v>40</v>
      </c>
      <c r="C194" s="269">
        <v>3397</v>
      </c>
      <c r="D194" s="270" t="s">
        <v>979</v>
      </c>
      <c r="E194" t="s">
        <v>2753</v>
      </c>
      <c r="F194" s="297">
        <v>1029938.95</v>
      </c>
      <c r="G194" s="297">
        <v>96423</v>
      </c>
      <c r="H194" s="297">
        <v>66300.320000000007</v>
      </c>
      <c r="J194">
        <v>288791.59000000003</v>
      </c>
      <c r="K194">
        <v>332577.58</v>
      </c>
      <c r="Q194" s="297">
        <v>61.29</v>
      </c>
      <c r="U194">
        <v>-1134062.27</v>
      </c>
      <c r="V194">
        <v>2987149.95</v>
      </c>
      <c r="W194" s="297">
        <v>1262482.53</v>
      </c>
      <c r="X194" s="297">
        <v>172810</v>
      </c>
      <c r="Y194" s="297">
        <v>1145.46</v>
      </c>
      <c r="AA194" s="297">
        <v>801100</v>
      </c>
      <c r="AB194" s="297">
        <v>120000</v>
      </c>
      <c r="AC194">
        <v>1148029</v>
      </c>
      <c r="AD194">
        <v>32740</v>
      </c>
      <c r="AF194">
        <v>424537.24</v>
      </c>
      <c r="AG194">
        <v>320689.28000000003</v>
      </c>
      <c r="AM194" s="242">
        <f t="shared" si="17"/>
        <v>1192662.27</v>
      </c>
      <c r="AN194" s="249">
        <f t="shared" si="18"/>
        <v>61.29</v>
      </c>
      <c r="AO194" s="262">
        <f t="shared" si="19"/>
        <v>1192600.98</v>
      </c>
      <c r="AP194" s="263">
        <f t="shared" si="20"/>
        <v>2357537.9900000002</v>
      </c>
      <c r="AQ194" s="263">
        <f t="shared" si="21"/>
        <v>1925995.52</v>
      </c>
      <c r="AR194" s="244">
        <f t="shared" si="16"/>
        <v>431542.4700000002</v>
      </c>
    </row>
    <row r="195" spans="1:44" ht="14.4" thickBot="1" x14ac:dyDescent="0.3">
      <c r="A195" s="232" t="s">
        <v>330</v>
      </c>
      <c r="B195" s="232" t="s">
        <v>40</v>
      </c>
      <c r="C195" s="269">
        <v>2599</v>
      </c>
      <c r="D195" s="270" t="s">
        <v>980</v>
      </c>
      <c r="E195" t="s">
        <v>2754</v>
      </c>
      <c r="F195" s="297">
        <v>439284.58</v>
      </c>
      <c r="G195" s="297">
        <v>77053.17</v>
      </c>
      <c r="H195" s="297">
        <v>21209</v>
      </c>
      <c r="J195">
        <v>3276508.37</v>
      </c>
      <c r="K195">
        <v>561377.17000000004</v>
      </c>
      <c r="N195">
        <v>0</v>
      </c>
      <c r="Q195" s="297">
        <v>13659.4</v>
      </c>
      <c r="U195">
        <v>1336257.1499999999</v>
      </c>
      <c r="V195">
        <v>2987149.95</v>
      </c>
      <c r="W195" s="297">
        <v>1505857.03</v>
      </c>
      <c r="X195" s="297">
        <v>45000</v>
      </c>
      <c r="Y195" s="297">
        <v>789.72</v>
      </c>
      <c r="AA195" s="297">
        <v>1860080</v>
      </c>
      <c r="AB195" s="297">
        <v>132960</v>
      </c>
      <c r="AC195">
        <v>2104168</v>
      </c>
      <c r="AF195">
        <v>941975.82</v>
      </c>
      <c r="AG195">
        <v>5905.9</v>
      </c>
      <c r="AK195">
        <v>8541.24</v>
      </c>
      <c r="AM195" s="242">
        <f t="shared" si="17"/>
        <v>537546.75</v>
      </c>
      <c r="AN195" s="249">
        <f t="shared" si="18"/>
        <v>13659.4</v>
      </c>
      <c r="AO195" s="262">
        <f t="shared" si="19"/>
        <v>523887.35</v>
      </c>
      <c r="AP195" s="263">
        <f t="shared" si="20"/>
        <v>3544686.75</v>
      </c>
      <c r="AQ195" s="263">
        <f t="shared" si="21"/>
        <v>3060590.96</v>
      </c>
      <c r="AR195" s="244">
        <f t="shared" si="16"/>
        <v>484095.79000000004</v>
      </c>
    </row>
    <row r="196" spans="1:44" ht="14.4" thickBot="1" x14ac:dyDescent="0.3">
      <c r="A196" s="232" t="s">
        <v>330</v>
      </c>
      <c r="B196" s="232" t="s">
        <v>40</v>
      </c>
      <c r="C196" s="269">
        <v>3184</v>
      </c>
      <c r="D196" s="270" t="s">
        <v>981</v>
      </c>
      <c r="E196" t="s">
        <v>2755</v>
      </c>
      <c r="F196" s="297">
        <v>1093007.46</v>
      </c>
      <c r="G196" s="297">
        <v>8800</v>
      </c>
      <c r="H196" s="297">
        <v>34880.86</v>
      </c>
      <c r="J196">
        <v>413905.66</v>
      </c>
      <c r="K196">
        <v>330388.81</v>
      </c>
      <c r="N196">
        <v>0</v>
      </c>
      <c r="Q196" s="297">
        <v>0</v>
      </c>
      <c r="U196">
        <v>-429932.22</v>
      </c>
      <c r="V196">
        <v>2090614.96</v>
      </c>
      <c r="W196" s="297">
        <v>1331281.67</v>
      </c>
      <c r="X196" s="297">
        <v>335000</v>
      </c>
      <c r="Y196" s="297">
        <v>1112.8499999999999</v>
      </c>
      <c r="AA196" s="297">
        <v>1482940.8</v>
      </c>
      <c r="AB196" s="297">
        <v>109000</v>
      </c>
      <c r="AC196">
        <v>1713396.8</v>
      </c>
      <c r="AD196">
        <v>9960</v>
      </c>
      <c r="AF196">
        <v>811457.14</v>
      </c>
      <c r="AG196">
        <v>198609.33</v>
      </c>
      <c r="AK196">
        <v>3301</v>
      </c>
      <c r="AM196" s="242">
        <f t="shared" si="17"/>
        <v>1136688.32</v>
      </c>
      <c r="AN196" s="249">
        <f t="shared" si="18"/>
        <v>0</v>
      </c>
      <c r="AO196" s="262">
        <f t="shared" si="19"/>
        <v>1136688.32</v>
      </c>
      <c r="AP196" s="263">
        <f t="shared" si="20"/>
        <v>3259335.3200000003</v>
      </c>
      <c r="AQ196" s="263">
        <f t="shared" si="21"/>
        <v>2736724.27</v>
      </c>
      <c r="AR196" s="244">
        <f t="shared" ref="AR196:AR219" si="22">AP196-AQ196</f>
        <v>522611.05000000028</v>
      </c>
    </row>
    <row r="197" spans="1:44" ht="14.4" thickBot="1" x14ac:dyDescent="0.3">
      <c r="A197" s="232" t="s">
        <v>330</v>
      </c>
      <c r="B197" s="232" t="s">
        <v>40</v>
      </c>
      <c r="C197" s="269">
        <v>4760</v>
      </c>
      <c r="D197" s="270" t="s">
        <v>982</v>
      </c>
      <c r="E197" t="s">
        <v>2756</v>
      </c>
      <c r="F197" s="297">
        <v>729630.37</v>
      </c>
      <c r="G197" s="297">
        <v>589563.25</v>
      </c>
      <c r="H197" s="297">
        <v>6894.46</v>
      </c>
      <c r="J197">
        <v>597811.49</v>
      </c>
      <c r="K197">
        <v>572662.23</v>
      </c>
      <c r="Q197" s="297">
        <v>90.25</v>
      </c>
      <c r="U197">
        <v>1645297.93</v>
      </c>
      <c r="V197">
        <v>433496.95</v>
      </c>
      <c r="W197" s="297">
        <v>2072710.03</v>
      </c>
      <c r="X197" s="297">
        <v>385000</v>
      </c>
      <c r="Y197" s="297">
        <v>968.6</v>
      </c>
      <c r="AA197" s="297">
        <v>1656630</v>
      </c>
      <c r="AB197" s="297">
        <v>137000</v>
      </c>
      <c r="AC197">
        <v>2193074</v>
      </c>
      <c r="AD197">
        <v>1200</v>
      </c>
      <c r="AF197">
        <v>1012231.89</v>
      </c>
      <c r="AG197">
        <v>228100</v>
      </c>
      <c r="AK197">
        <v>70000</v>
      </c>
      <c r="AM197" s="242">
        <f t="shared" si="17"/>
        <v>1326088.08</v>
      </c>
      <c r="AN197" s="249">
        <f t="shared" si="18"/>
        <v>90.25</v>
      </c>
      <c r="AO197" s="262">
        <f t="shared" si="19"/>
        <v>1325997.83</v>
      </c>
      <c r="AP197" s="263">
        <f t="shared" si="20"/>
        <v>4252308.6300000008</v>
      </c>
      <c r="AQ197" s="263">
        <f t="shared" si="21"/>
        <v>3504605.89</v>
      </c>
      <c r="AR197" s="244">
        <f t="shared" si="22"/>
        <v>747702.74000000069</v>
      </c>
    </row>
    <row r="198" spans="1:44" ht="14.4" thickBot="1" x14ac:dyDescent="0.3">
      <c r="A198" s="232" t="s">
        <v>333</v>
      </c>
      <c r="B198" s="232" t="s">
        <v>41</v>
      </c>
      <c r="C198" s="269">
        <v>3288</v>
      </c>
      <c r="D198" s="270" t="s">
        <v>983</v>
      </c>
      <c r="E198" t="s">
        <v>2757</v>
      </c>
      <c r="F198" s="297">
        <v>920206.26</v>
      </c>
      <c r="G198" s="297">
        <v>14700</v>
      </c>
      <c r="H198" s="297">
        <v>20882.62</v>
      </c>
      <c r="J198">
        <v>42709.77</v>
      </c>
      <c r="K198">
        <v>988432.98</v>
      </c>
      <c r="N198">
        <v>3500</v>
      </c>
      <c r="Q198" s="297">
        <v>305</v>
      </c>
      <c r="T198">
        <v>-8100056.1100000003</v>
      </c>
      <c r="U198">
        <v>5476929.1100000003</v>
      </c>
      <c r="V198">
        <v>4047651.72</v>
      </c>
      <c r="W198" s="297">
        <v>2265568.29</v>
      </c>
      <c r="X198" s="297">
        <v>249750</v>
      </c>
      <c r="Y198" s="297">
        <v>2352.92</v>
      </c>
      <c r="AA198" s="297">
        <v>295500</v>
      </c>
      <c r="AC198">
        <v>936272</v>
      </c>
      <c r="AD198">
        <v>7408</v>
      </c>
      <c r="AF198">
        <v>700941.84</v>
      </c>
      <c r="AG198">
        <v>209985.46</v>
      </c>
      <c r="AK198">
        <v>3000</v>
      </c>
      <c r="AM198" s="242">
        <f t="shared" si="17"/>
        <v>955788.88</v>
      </c>
      <c r="AN198" s="249">
        <f t="shared" si="18"/>
        <v>305</v>
      </c>
      <c r="AO198" s="262">
        <f t="shared" si="19"/>
        <v>955483.88</v>
      </c>
      <c r="AP198" s="263">
        <f t="shared" si="20"/>
        <v>2813171.21</v>
      </c>
      <c r="AQ198" s="263">
        <f t="shared" si="21"/>
        <v>1857607.2999999998</v>
      </c>
      <c r="AR198" s="244">
        <f t="shared" si="22"/>
        <v>955563.91000000015</v>
      </c>
    </row>
    <row r="199" spans="1:44" ht="14.4" thickBot="1" x14ac:dyDescent="0.3">
      <c r="A199" s="232" t="s">
        <v>333</v>
      </c>
      <c r="B199" s="232" t="s">
        <v>41</v>
      </c>
      <c r="C199" s="269">
        <v>2561</v>
      </c>
      <c r="D199" s="270" t="s">
        <v>984</v>
      </c>
      <c r="E199" t="s">
        <v>2758</v>
      </c>
      <c r="F199" s="297">
        <v>481087.07</v>
      </c>
      <c r="G199" s="297">
        <v>32180</v>
      </c>
      <c r="H199" s="297">
        <v>367793.89</v>
      </c>
      <c r="J199">
        <v>640469.02</v>
      </c>
      <c r="K199">
        <v>124175.7</v>
      </c>
      <c r="N199">
        <v>8900</v>
      </c>
      <c r="Q199" s="297">
        <v>3063</v>
      </c>
      <c r="T199">
        <v>327749.2</v>
      </c>
      <c r="U199">
        <v>286684.55</v>
      </c>
      <c r="V199">
        <v>769808.6</v>
      </c>
      <c r="W199" s="297">
        <v>1479318.21</v>
      </c>
      <c r="X199" s="297">
        <v>186063</v>
      </c>
      <c r="AA199" s="297">
        <v>878344.1</v>
      </c>
      <c r="AB199" s="297">
        <v>31200</v>
      </c>
      <c r="AC199">
        <v>1211831.1000000001</v>
      </c>
      <c r="AE199">
        <v>11000</v>
      </c>
      <c r="AF199">
        <v>613252.64</v>
      </c>
      <c r="AG199">
        <v>106141.24</v>
      </c>
      <c r="AM199" s="242">
        <f t="shared" si="17"/>
        <v>881060.96</v>
      </c>
      <c r="AN199" s="249">
        <f t="shared" si="18"/>
        <v>3063</v>
      </c>
      <c r="AO199" s="262">
        <f t="shared" si="19"/>
        <v>877997.96</v>
      </c>
      <c r="AP199" s="263">
        <f t="shared" si="20"/>
        <v>2574925.31</v>
      </c>
      <c r="AQ199" s="263">
        <f t="shared" si="21"/>
        <v>1942224.9800000002</v>
      </c>
      <c r="AR199" s="244">
        <f t="shared" si="22"/>
        <v>632700.32999999984</v>
      </c>
    </row>
    <row r="200" spans="1:44" ht="14.4" thickBot="1" x14ac:dyDescent="0.3">
      <c r="A200" s="232" t="s">
        <v>333</v>
      </c>
      <c r="B200" s="232" t="s">
        <v>41</v>
      </c>
      <c r="C200" s="269">
        <v>3118</v>
      </c>
      <c r="D200" s="270" t="s">
        <v>985</v>
      </c>
      <c r="E200" t="s">
        <v>2759</v>
      </c>
      <c r="F200" s="297">
        <v>817506.84</v>
      </c>
      <c r="G200" s="297">
        <v>39000</v>
      </c>
      <c r="H200" s="297">
        <v>64042.17</v>
      </c>
      <c r="J200">
        <v>1586551.22</v>
      </c>
      <c r="K200">
        <v>226597.78</v>
      </c>
      <c r="N200">
        <v>2672</v>
      </c>
      <c r="P200" s="297">
        <v>57679</v>
      </c>
      <c r="Q200" s="297">
        <v>-4816</v>
      </c>
      <c r="U200">
        <v>1037012.25</v>
      </c>
      <c r="V200">
        <v>1268762.8700000001</v>
      </c>
      <c r="W200" s="297">
        <v>2069050.77</v>
      </c>
      <c r="X200" s="297">
        <v>801.88</v>
      </c>
      <c r="Z200" s="297">
        <v>975800</v>
      </c>
      <c r="AA200" s="297">
        <v>47040</v>
      </c>
      <c r="AC200">
        <v>593028</v>
      </c>
      <c r="AE200">
        <v>20521</v>
      </c>
      <c r="AF200">
        <v>831497.49</v>
      </c>
      <c r="AG200">
        <v>138674.97</v>
      </c>
      <c r="AM200" s="242">
        <f t="shared" si="17"/>
        <v>920549.01</v>
      </c>
      <c r="AN200" s="249">
        <f t="shared" si="18"/>
        <v>52863</v>
      </c>
      <c r="AO200" s="262">
        <f t="shared" si="19"/>
        <v>867686.01</v>
      </c>
      <c r="AP200" s="263">
        <f t="shared" si="20"/>
        <v>3092692.65</v>
      </c>
      <c r="AQ200" s="263">
        <f t="shared" si="21"/>
        <v>1583721.46</v>
      </c>
      <c r="AR200" s="244">
        <f t="shared" si="22"/>
        <v>1508971.19</v>
      </c>
    </row>
    <row r="201" spans="1:44" ht="14.4" thickBot="1" x14ac:dyDescent="0.3">
      <c r="A201" s="232" t="s">
        <v>333</v>
      </c>
      <c r="B201" s="232" t="s">
        <v>41</v>
      </c>
      <c r="C201" s="269">
        <v>1408</v>
      </c>
      <c r="D201" s="270" t="s">
        <v>986</v>
      </c>
      <c r="E201" t="s">
        <v>2760</v>
      </c>
      <c r="F201" s="297">
        <v>456262.68</v>
      </c>
      <c r="G201" s="297">
        <v>30384.2</v>
      </c>
      <c r="H201" s="297">
        <v>33284.21</v>
      </c>
      <c r="J201">
        <v>676781.7</v>
      </c>
      <c r="K201">
        <v>167001.51</v>
      </c>
      <c r="N201">
        <v>3500</v>
      </c>
      <c r="Q201" s="297">
        <v>0</v>
      </c>
      <c r="U201">
        <v>-1382014.75</v>
      </c>
      <c r="V201">
        <v>2464354.4300000002</v>
      </c>
      <c r="W201" s="297">
        <v>970629.07</v>
      </c>
      <c r="X201" s="297">
        <v>105970</v>
      </c>
      <c r="Y201" s="297">
        <v>304.14</v>
      </c>
      <c r="AA201" s="297">
        <v>426800</v>
      </c>
      <c r="AC201">
        <v>650151</v>
      </c>
      <c r="AD201">
        <v>5596</v>
      </c>
      <c r="AE201">
        <v>1944</v>
      </c>
      <c r="AF201">
        <v>221447.96</v>
      </c>
      <c r="AG201">
        <v>158089.63</v>
      </c>
      <c r="AM201" s="242">
        <f t="shared" si="17"/>
        <v>519931.09</v>
      </c>
      <c r="AN201" s="249">
        <f t="shared" si="18"/>
        <v>0</v>
      </c>
      <c r="AO201" s="262">
        <f t="shared" si="19"/>
        <v>519931.09</v>
      </c>
      <c r="AP201" s="263">
        <f t="shared" si="20"/>
        <v>1503703.2099999997</v>
      </c>
      <c r="AQ201" s="263">
        <f t="shared" si="21"/>
        <v>1037228.59</v>
      </c>
      <c r="AR201" s="244">
        <f t="shared" si="22"/>
        <v>466474.61999999976</v>
      </c>
    </row>
    <row r="202" spans="1:44" ht="14.4" thickBot="1" x14ac:dyDescent="0.3">
      <c r="A202" s="232" t="s">
        <v>333</v>
      </c>
      <c r="B202" s="232" t="s">
        <v>41</v>
      </c>
      <c r="C202" s="269">
        <v>1888</v>
      </c>
      <c r="D202" s="270" t="s">
        <v>987</v>
      </c>
      <c r="E202" t="s">
        <v>2761</v>
      </c>
      <c r="F202" s="297">
        <v>912529.52</v>
      </c>
      <c r="G202" s="297">
        <v>6900</v>
      </c>
      <c r="H202" s="297">
        <v>124661.6</v>
      </c>
      <c r="J202">
        <v>1097722.17</v>
      </c>
      <c r="K202">
        <v>5364.69</v>
      </c>
      <c r="N202">
        <v>46580</v>
      </c>
      <c r="Q202" s="297">
        <v>-253</v>
      </c>
      <c r="T202">
        <v>-759421.69</v>
      </c>
      <c r="U202">
        <v>800763.73</v>
      </c>
      <c r="W202" s="297">
        <v>1280432.93</v>
      </c>
      <c r="Z202" s="297">
        <v>1295200</v>
      </c>
      <c r="AA202" s="297">
        <v>46590</v>
      </c>
      <c r="AC202">
        <v>358150</v>
      </c>
      <c r="AE202">
        <v>12982</v>
      </c>
      <c r="AF202">
        <v>383429.92</v>
      </c>
      <c r="AG202">
        <v>132465.68</v>
      </c>
      <c r="AM202" s="242">
        <f t="shared" si="17"/>
        <v>1044091.12</v>
      </c>
      <c r="AN202" s="249">
        <f t="shared" si="18"/>
        <v>-253</v>
      </c>
      <c r="AO202" s="262">
        <f t="shared" si="19"/>
        <v>1044344.12</v>
      </c>
      <c r="AP202" s="263">
        <f t="shared" si="20"/>
        <v>2622222.9299999997</v>
      </c>
      <c r="AQ202" s="263">
        <f t="shared" si="21"/>
        <v>887027.59999999986</v>
      </c>
      <c r="AR202" s="244">
        <f t="shared" si="22"/>
        <v>1735195.3299999998</v>
      </c>
    </row>
    <row r="203" spans="1:44" ht="14.4" thickBot="1" x14ac:dyDescent="0.3">
      <c r="A203" s="232" t="s">
        <v>333</v>
      </c>
      <c r="B203" s="232" t="s">
        <v>41</v>
      </c>
      <c r="C203" s="269">
        <v>1058</v>
      </c>
      <c r="D203" s="270" t="s">
        <v>988</v>
      </c>
      <c r="E203" t="s">
        <v>2762</v>
      </c>
      <c r="F203" s="297">
        <v>719073.41</v>
      </c>
      <c r="G203" s="297">
        <v>7768</v>
      </c>
      <c r="H203" s="297">
        <v>8476.94</v>
      </c>
      <c r="J203">
        <v>206725.22</v>
      </c>
      <c r="K203">
        <v>302705.64</v>
      </c>
      <c r="N203">
        <v>8000</v>
      </c>
      <c r="Q203" s="297">
        <v>0</v>
      </c>
      <c r="U203">
        <v>-1598957.63</v>
      </c>
      <c r="V203">
        <v>2328715.77</v>
      </c>
      <c r="W203" s="297">
        <v>1015331.3</v>
      </c>
      <c r="X203" s="297">
        <v>344600</v>
      </c>
      <c r="Y203" s="297">
        <v>583.21</v>
      </c>
      <c r="AA203" s="297">
        <v>1043700</v>
      </c>
      <c r="AC203">
        <v>1120546</v>
      </c>
      <c r="AD203">
        <v>800</v>
      </c>
      <c r="AE203">
        <v>24100</v>
      </c>
      <c r="AF203">
        <v>359467.93</v>
      </c>
      <c r="AG203">
        <v>69580</v>
      </c>
      <c r="AM203" s="242">
        <f t="shared" ref="AM203:AM219" si="23">SUM(F203:I203)</f>
        <v>735318.35</v>
      </c>
      <c r="AN203" s="249">
        <f t="shared" ref="AN203:AN219" si="24">SUM(O203:R203)</f>
        <v>0</v>
      </c>
      <c r="AO203" s="262">
        <f t="shared" ref="AO203:AO219" si="25">AM203-AN203</f>
        <v>735318.35</v>
      </c>
      <c r="AP203" s="263">
        <f t="shared" ref="AP203:AP219" si="26">SUM(W203:AB203)</f>
        <v>2404214.5099999998</v>
      </c>
      <c r="AQ203" s="263">
        <f t="shared" ref="AQ203:AQ219" si="27">SUM(AC203:AL203)</f>
        <v>1574493.93</v>
      </c>
      <c r="AR203" s="244">
        <f t="shared" si="22"/>
        <v>829720.57999999984</v>
      </c>
    </row>
    <row r="204" spans="1:44" ht="14.4" thickBot="1" x14ac:dyDescent="0.3">
      <c r="A204" s="232" t="s">
        <v>333</v>
      </c>
      <c r="B204" s="232" t="s">
        <v>41</v>
      </c>
      <c r="C204" s="269">
        <v>3487</v>
      </c>
      <c r="D204" s="270" t="s">
        <v>989</v>
      </c>
      <c r="E204" t="s">
        <v>2763</v>
      </c>
      <c r="F204" s="297">
        <v>1670524.9</v>
      </c>
      <c r="G204" s="297">
        <v>0</v>
      </c>
      <c r="H204" s="297">
        <v>134171.51</v>
      </c>
      <c r="J204">
        <v>2239979.54</v>
      </c>
      <c r="K204">
        <v>273806.92</v>
      </c>
      <c r="Q204" s="297">
        <v>0</v>
      </c>
      <c r="U204">
        <v>-559766.5</v>
      </c>
      <c r="V204">
        <v>4119895.74</v>
      </c>
      <c r="W204" s="297">
        <v>1547617.49</v>
      </c>
      <c r="X204" s="297">
        <v>285237</v>
      </c>
      <c r="Y204" s="297">
        <v>1402.31</v>
      </c>
      <c r="AA204" s="297">
        <v>1052763</v>
      </c>
      <c r="AB204" s="297">
        <v>108350</v>
      </c>
      <c r="AC204">
        <v>1502740</v>
      </c>
      <c r="AE204">
        <v>6258</v>
      </c>
      <c r="AF204">
        <v>372535.97</v>
      </c>
      <c r="AG204">
        <v>65252.2</v>
      </c>
      <c r="AM204" s="242">
        <f t="shared" si="23"/>
        <v>1804696.41</v>
      </c>
      <c r="AN204" s="249">
        <f t="shared" si="24"/>
        <v>0</v>
      </c>
      <c r="AO204" s="262">
        <f t="shared" si="25"/>
        <v>1804696.41</v>
      </c>
      <c r="AP204" s="263">
        <f t="shared" si="26"/>
        <v>2995369.8</v>
      </c>
      <c r="AQ204" s="263">
        <f t="shared" si="27"/>
        <v>1946786.17</v>
      </c>
      <c r="AR204" s="244">
        <f t="shared" si="22"/>
        <v>1048583.6299999999</v>
      </c>
    </row>
    <row r="205" spans="1:44" ht="14.4" thickBot="1" x14ac:dyDescent="0.3">
      <c r="A205" s="232" t="s">
        <v>333</v>
      </c>
      <c r="B205" s="232" t="s">
        <v>41</v>
      </c>
      <c r="C205" s="233">
        <v>2685</v>
      </c>
      <c r="D205" s="234" t="s">
        <v>990</v>
      </c>
      <c r="E205" t="s">
        <v>2787</v>
      </c>
      <c r="F205" s="297">
        <v>1010874.76</v>
      </c>
      <c r="G205" s="297">
        <v>6900</v>
      </c>
      <c r="H205" s="297">
        <v>312978.82</v>
      </c>
      <c r="J205">
        <v>496530.54</v>
      </c>
      <c r="K205">
        <v>39331.589999999997</v>
      </c>
      <c r="N205">
        <v>36129</v>
      </c>
      <c r="Q205" s="297">
        <v>1383</v>
      </c>
      <c r="U205">
        <v>-1789040.43</v>
      </c>
      <c r="V205">
        <v>2992215.82</v>
      </c>
      <c r="W205" s="297">
        <v>1446735.26</v>
      </c>
      <c r="X205" s="297">
        <v>200665</v>
      </c>
      <c r="Y205" s="297">
        <v>3169.15</v>
      </c>
      <c r="AA205" s="297">
        <v>1319700</v>
      </c>
      <c r="AC205">
        <v>1612686</v>
      </c>
      <c r="AD205">
        <v>1040</v>
      </c>
      <c r="AE205">
        <v>16800</v>
      </c>
      <c r="AF205">
        <v>201430.08</v>
      </c>
      <c r="AG205">
        <v>126485.01</v>
      </c>
      <c r="AM205" s="242">
        <f t="shared" si="23"/>
        <v>1330753.58</v>
      </c>
      <c r="AN205" s="249">
        <f t="shared" si="24"/>
        <v>1383</v>
      </c>
      <c r="AO205" s="262">
        <f t="shared" si="25"/>
        <v>1329370.58</v>
      </c>
      <c r="AP205" s="263">
        <f t="shared" si="26"/>
        <v>2970269.41</v>
      </c>
      <c r="AQ205" s="263">
        <f t="shared" si="27"/>
        <v>1958441.09</v>
      </c>
      <c r="AR205" s="244">
        <f t="shared" si="22"/>
        <v>1011828.3200000001</v>
      </c>
    </row>
    <row r="206" spans="1:44" s="253" customFormat="1" ht="14.4" thickBot="1" x14ac:dyDescent="0.3">
      <c r="A206" s="235" t="s">
        <v>333</v>
      </c>
      <c r="B206" s="235" t="s">
        <v>41</v>
      </c>
      <c r="C206" s="236">
        <v>996</v>
      </c>
      <c r="D206" s="237" t="s">
        <v>991</v>
      </c>
      <c r="E206" t="s">
        <v>2799</v>
      </c>
      <c r="F206" s="297">
        <v>419134.99</v>
      </c>
      <c r="G206" s="297">
        <v>31905.1</v>
      </c>
      <c r="H206" s="297">
        <v>180247.84</v>
      </c>
      <c r="I206" s="297"/>
      <c r="J206">
        <v>1068103.51</v>
      </c>
      <c r="K206">
        <v>200069.87</v>
      </c>
      <c r="L206"/>
      <c r="M206"/>
      <c r="N206"/>
      <c r="O206" s="297"/>
      <c r="P206" s="297"/>
      <c r="Q206" s="297">
        <v>-404</v>
      </c>
      <c r="R206" s="297"/>
      <c r="S206"/>
      <c r="T206"/>
      <c r="U206">
        <v>751825.18</v>
      </c>
      <c r="V206">
        <v>889745.48</v>
      </c>
      <c r="W206" s="297">
        <v>1065935.01</v>
      </c>
      <c r="X206" s="297"/>
      <c r="Y206" s="297"/>
      <c r="Z206" s="297"/>
      <c r="AA206" s="297"/>
      <c r="AB206" s="297">
        <v>337.55</v>
      </c>
      <c r="AC206">
        <v>115079</v>
      </c>
      <c r="AD206">
        <v>160</v>
      </c>
      <c r="AE206">
        <v>1000</v>
      </c>
      <c r="AF206">
        <v>368862.34</v>
      </c>
      <c r="AG206">
        <v>27248.11</v>
      </c>
      <c r="AH206"/>
      <c r="AI206"/>
      <c r="AJ206"/>
      <c r="AK206"/>
      <c r="AL206"/>
      <c r="AM206" s="242">
        <f t="shared" si="23"/>
        <v>631287.92999999993</v>
      </c>
      <c r="AN206" s="249">
        <f t="shared" si="24"/>
        <v>-404</v>
      </c>
      <c r="AO206" s="262">
        <f t="shared" si="25"/>
        <v>631691.92999999993</v>
      </c>
      <c r="AP206" s="263">
        <f t="shared" si="26"/>
        <v>1066272.56</v>
      </c>
      <c r="AQ206" s="263">
        <f t="shared" si="27"/>
        <v>512349.45</v>
      </c>
      <c r="AR206" s="244">
        <f t="shared" si="22"/>
        <v>553923.1100000001</v>
      </c>
    </row>
    <row r="207" spans="1:44" ht="14.4" thickBot="1" x14ac:dyDescent="0.3">
      <c r="A207" s="232" t="s">
        <v>27</v>
      </c>
      <c r="B207" s="232" t="s">
        <v>28</v>
      </c>
      <c r="C207" s="233">
        <v>3443</v>
      </c>
      <c r="D207" s="234" t="s">
        <v>992</v>
      </c>
      <c r="E207" t="s">
        <v>2764</v>
      </c>
      <c r="F207" s="297">
        <v>804620.21</v>
      </c>
      <c r="G207" s="297">
        <v>7881</v>
      </c>
      <c r="H207" s="297">
        <v>77961.66</v>
      </c>
      <c r="J207">
        <v>1678672.05</v>
      </c>
      <c r="K207">
        <v>214005.6</v>
      </c>
      <c r="Q207" s="297">
        <v>0</v>
      </c>
      <c r="U207">
        <v>1859638.48</v>
      </c>
      <c r="V207">
        <v>574807.30000000005</v>
      </c>
      <c r="W207" s="297">
        <v>2171727</v>
      </c>
      <c r="Y207" s="297">
        <v>692.02</v>
      </c>
      <c r="AA207" s="297">
        <v>1662044.7</v>
      </c>
      <c r="AB207" s="297">
        <v>114667.84</v>
      </c>
      <c r="AC207">
        <v>2046685.54</v>
      </c>
      <c r="AD207">
        <v>11600</v>
      </c>
      <c r="AF207">
        <v>616452.89</v>
      </c>
      <c r="AG207">
        <v>243208.54</v>
      </c>
      <c r="AK207">
        <v>350433</v>
      </c>
      <c r="AM207" s="242">
        <f t="shared" si="23"/>
        <v>890462.87</v>
      </c>
      <c r="AN207" s="249">
        <f t="shared" si="24"/>
        <v>0</v>
      </c>
      <c r="AO207" s="262">
        <f t="shared" si="25"/>
        <v>890462.87</v>
      </c>
      <c r="AP207" s="263">
        <f t="shared" si="26"/>
        <v>3949131.5599999996</v>
      </c>
      <c r="AQ207" s="263">
        <f t="shared" si="27"/>
        <v>3268379.97</v>
      </c>
      <c r="AR207" s="244">
        <f t="shared" si="22"/>
        <v>680751.58999999939</v>
      </c>
    </row>
    <row r="208" spans="1:44" ht="14.4" thickBot="1" x14ac:dyDescent="0.3">
      <c r="A208" s="232" t="s">
        <v>27</v>
      </c>
      <c r="B208" s="232" t="s">
        <v>28</v>
      </c>
      <c r="C208" s="233">
        <v>2891</v>
      </c>
      <c r="D208" s="234" t="s">
        <v>993</v>
      </c>
      <c r="E208" t="s">
        <v>2765</v>
      </c>
      <c r="F208" s="297">
        <v>567123.07999999996</v>
      </c>
      <c r="G208" s="297">
        <v>30500</v>
      </c>
      <c r="H208" s="297">
        <v>89952.35</v>
      </c>
      <c r="J208">
        <v>753301.81</v>
      </c>
      <c r="K208">
        <v>339217.5</v>
      </c>
      <c r="N208">
        <v>22170</v>
      </c>
      <c r="O208" s="297">
        <v>0</v>
      </c>
      <c r="Q208" s="297">
        <v>431</v>
      </c>
      <c r="U208">
        <v>-960217.59</v>
      </c>
      <c r="V208">
        <v>2085517.75</v>
      </c>
      <c r="W208" s="297">
        <v>1468861.77</v>
      </c>
      <c r="Y208" s="297">
        <v>420.05</v>
      </c>
      <c r="AA208" s="297">
        <v>523914.5</v>
      </c>
      <c r="AB208" s="297">
        <v>761637</v>
      </c>
      <c r="AC208">
        <v>947233.5</v>
      </c>
      <c r="AF208">
        <v>701924.26</v>
      </c>
      <c r="AG208">
        <v>91687.360000000001</v>
      </c>
      <c r="AK208">
        <v>90259</v>
      </c>
      <c r="AM208" s="242">
        <f t="shared" si="23"/>
        <v>687575.42999999993</v>
      </c>
      <c r="AN208" s="249">
        <f t="shared" si="24"/>
        <v>431</v>
      </c>
      <c r="AO208" s="262">
        <f t="shared" si="25"/>
        <v>687144.42999999993</v>
      </c>
      <c r="AP208" s="263">
        <f t="shared" si="26"/>
        <v>2754833.3200000003</v>
      </c>
      <c r="AQ208" s="263">
        <f t="shared" si="27"/>
        <v>1831104.12</v>
      </c>
      <c r="AR208" s="244">
        <f t="shared" si="22"/>
        <v>923729.20000000019</v>
      </c>
    </row>
    <row r="209" spans="1:44" ht="14.4" thickBot="1" x14ac:dyDescent="0.3">
      <c r="A209" s="232" t="s">
        <v>27</v>
      </c>
      <c r="B209" s="232" t="s">
        <v>28</v>
      </c>
      <c r="C209" s="233">
        <v>5426</v>
      </c>
      <c r="D209" s="234" t="s">
        <v>994</v>
      </c>
      <c r="E209" t="s">
        <v>2766</v>
      </c>
      <c r="F209" s="297">
        <v>1816423.31</v>
      </c>
      <c r="G209" s="297">
        <v>131163</v>
      </c>
      <c r="H209" s="297">
        <v>152893.97</v>
      </c>
      <c r="J209">
        <v>683115.15</v>
      </c>
      <c r="K209">
        <v>1070783.6299999999</v>
      </c>
      <c r="N209">
        <v>0</v>
      </c>
      <c r="Q209" s="297">
        <v>0</v>
      </c>
      <c r="U209">
        <v>-469426.4</v>
      </c>
      <c r="V209">
        <v>2982894.62</v>
      </c>
      <c r="W209" s="297">
        <v>2343800.12</v>
      </c>
      <c r="X209" s="297">
        <v>45400</v>
      </c>
      <c r="Y209" s="297">
        <v>1764.1</v>
      </c>
      <c r="AA209" s="297">
        <v>2885966.5</v>
      </c>
      <c r="AB209" s="297">
        <v>1080037</v>
      </c>
      <c r="AC209">
        <v>3289877.5</v>
      </c>
      <c r="AE209">
        <v>18425</v>
      </c>
      <c r="AF209">
        <v>728727.38</v>
      </c>
      <c r="AG209">
        <v>295124.27</v>
      </c>
      <c r="AH209">
        <v>60000</v>
      </c>
      <c r="AK209">
        <v>217159</v>
      </c>
      <c r="AM209" s="242">
        <f t="shared" si="23"/>
        <v>2100480.2800000003</v>
      </c>
      <c r="AN209" s="249">
        <f t="shared" si="24"/>
        <v>0</v>
      </c>
      <c r="AO209" s="262">
        <f t="shared" si="25"/>
        <v>2100480.2800000003</v>
      </c>
      <c r="AP209" s="263">
        <f t="shared" si="26"/>
        <v>6356967.7200000007</v>
      </c>
      <c r="AQ209" s="263">
        <f t="shared" si="27"/>
        <v>4609313.1500000004</v>
      </c>
      <c r="AR209" s="244">
        <f t="shared" si="22"/>
        <v>1747654.5700000003</v>
      </c>
    </row>
    <row r="210" spans="1:44" ht="14.4" thickBot="1" x14ac:dyDescent="0.3">
      <c r="A210" s="232" t="s">
        <v>27</v>
      </c>
      <c r="B210" s="232" t="s">
        <v>28</v>
      </c>
      <c r="C210" s="269">
        <v>3183</v>
      </c>
      <c r="D210" s="270" t="s">
        <v>995</v>
      </c>
      <c r="E210" t="s">
        <v>2790</v>
      </c>
      <c r="F210" s="297">
        <v>573423.9</v>
      </c>
      <c r="G210" s="297">
        <v>78016</v>
      </c>
      <c r="H210" s="297">
        <v>45674.15</v>
      </c>
      <c r="J210">
        <v>1936528.98</v>
      </c>
      <c r="K210">
        <v>604614.67000000004</v>
      </c>
      <c r="Q210" s="297">
        <v>-7381</v>
      </c>
      <c r="U210">
        <v>547860.67000000004</v>
      </c>
      <c r="V210">
        <v>2454994.11</v>
      </c>
      <c r="W210" s="297">
        <v>1710907.7</v>
      </c>
      <c r="Y210" s="297">
        <v>372.38</v>
      </c>
      <c r="AA210" s="297">
        <v>933955.2</v>
      </c>
      <c r="AB210" s="297">
        <v>165200</v>
      </c>
      <c r="AC210">
        <v>1188192.2</v>
      </c>
      <c r="AD210">
        <v>11788</v>
      </c>
      <c r="AF210">
        <v>666431.62</v>
      </c>
      <c r="AG210">
        <v>315991.56</v>
      </c>
      <c r="AK210">
        <v>53859.34</v>
      </c>
      <c r="AM210" s="242">
        <f t="shared" si="23"/>
        <v>697114.05</v>
      </c>
      <c r="AN210" s="249">
        <f t="shared" si="24"/>
        <v>-7381</v>
      </c>
      <c r="AO210" s="262">
        <f t="shared" si="25"/>
        <v>704495.05</v>
      </c>
      <c r="AP210" s="263">
        <f t="shared" si="26"/>
        <v>2810435.28</v>
      </c>
      <c r="AQ210" s="263">
        <f t="shared" si="27"/>
        <v>2236262.7199999997</v>
      </c>
      <c r="AR210" s="244">
        <f t="shared" si="22"/>
        <v>574172.56000000006</v>
      </c>
    </row>
    <row r="211" spans="1:44" ht="14.4" thickBot="1" x14ac:dyDescent="0.3">
      <c r="A211" s="232" t="s">
        <v>341</v>
      </c>
      <c r="B211" s="232" t="s">
        <v>42</v>
      </c>
      <c r="C211" s="269">
        <v>3850</v>
      </c>
      <c r="D211" s="270" t="s">
        <v>996</v>
      </c>
      <c r="E211" t="s">
        <v>2767</v>
      </c>
      <c r="F211" s="297">
        <v>1237473.8799999999</v>
      </c>
      <c r="G211" s="297">
        <v>402588.84</v>
      </c>
      <c r="H211" s="297">
        <v>142239.28</v>
      </c>
      <c r="J211">
        <v>1137878.78</v>
      </c>
      <c r="K211">
        <v>472557.15</v>
      </c>
      <c r="N211">
        <v>51100</v>
      </c>
      <c r="Q211" s="297">
        <v>2374</v>
      </c>
      <c r="U211">
        <v>208805.78</v>
      </c>
      <c r="V211">
        <v>3281871.5</v>
      </c>
      <c r="W211" s="297">
        <v>1473208.59</v>
      </c>
      <c r="X211" s="297">
        <v>58690</v>
      </c>
      <c r="Y211" s="297">
        <v>1490.99</v>
      </c>
      <c r="AA211" s="297">
        <v>701110</v>
      </c>
      <c r="AB211" s="297">
        <v>61200</v>
      </c>
      <c r="AC211">
        <v>1039990</v>
      </c>
      <c r="AD211">
        <v>10450</v>
      </c>
      <c r="AF211">
        <v>847462.87</v>
      </c>
      <c r="AG211">
        <v>197352.76</v>
      </c>
      <c r="AI211">
        <v>6730.68</v>
      </c>
      <c r="AM211" s="242">
        <f t="shared" si="23"/>
        <v>1782302</v>
      </c>
      <c r="AN211" s="249">
        <f t="shared" si="24"/>
        <v>2374</v>
      </c>
      <c r="AO211" s="262">
        <f t="shared" si="25"/>
        <v>1779928</v>
      </c>
      <c r="AP211" s="263">
        <f t="shared" si="26"/>
        <v>2295699.58</v>
      </c>
      <c r="AQ211" s="263">
        <f t="shared" si="27"/>
        <v>2101986.31</v>
      </c>
      <c r="AR211" s="244">
        <f t="shared" si="22"/>
        <v>193713.27000000002</v>
      </c>
    </row>
    <row r="212" spans="1:44" ht="14.4" thickBot="1" x14ac:dyDescent="0.3">
      <c r="A212" s="232" t="s">
        <v>341</v>
      </c>
      <c r="B212" s="232" t="s">
        <v>42</v>
      </c>
      <c r="C212" s="269">
        <v>3381</v>
      </c>
      <c r="D212" s="270" t="s">
        <v>997</v>
      </c>
      <c r="E212" t="s">
        <v>2768</v>
      </c>
      <c r="F212" s="297">
        <v>617789.53</v>
      </c>
      <c r="G212" s="297">
        <v>32837.160000000003</v>
      </c>
      <c r="H212" s="297">
        <v>405142.41</v>
      </c>
      <c r="J212">
        <v>667930.75</v>
      </c>
      <c r="K212">
        <v>501912.98</v>
      </c>
      <c r="Q212" s="297">
        <v>0</v>
      </c>
      <c r="T212">
        <v>26928</v>
      </c>
      <c r="U212">
        <v>-48387.360000000001</v>
      </c>
      <c r="V212">
        <v>1463394.66</v>
      </c>
      <c r="W212" s="297">
        <v>1226727.6299999999</v>
      </c>
      <c r="X212" s="297">
        <v>28320</v>
      </c>
      <c r="Y212" s="297">
        <v>680.14</v>
      </c>
      <c r="AA212" s="297">
        <v>1227230</v>
      </c>
      <c r="AB212" s="297">
        <v>790710.84</v>
      </c>
      <c r="AC212">
        <v>1634675</v>
      </c>
      <c r="AD212">
        <v>1840</v>
      </c>
      <c r="AF212">
        <v>371099.64</v>
      </c>
      <c r="AG212">
        <v>119710.6</v>
      </c>
      <c r="AI212">
        <v>1775.84</v>
      </c>
      <c r="AM212" s="242">
        <f t="shared" si="23"/>
        <v>1055769.1000000001</v>
      </c>
      <c r="AN212" s="249">
        <f t="shared" si="24"/>
        <v>0</v>
      </c>
      <c r="AO212" s="262">
        <f t="shared" si="25"/>
        <v>1055769.1000000001</v>
      </c>
      <c r="AP212" s="263">
        <f t="shared" si="26"/>
        <v>3273668.6099999994</v>
      </c>
      <c r="AQ212" s="263">
        <f t="shared" si="27"/>
        <v>2129101.08</v>
      </c>
      <c r="AR212" s="244">
        <f t="shared" si="22"/>
        <v>1144567.5299999993</v>
      </c>
    </row>
    <row r="213" spans="1:44" ht="14.4" thickBot="1" x14ac:dyDescent="0.3">
      <c r="A213" s="232" t="s">
        <v>341</v>
      </c>
      <c r="B213" s="232" t="s">
        <v>42</v>
      </c>
      <c r="C213" s="269">
        <v>2640</v>
      </c>
      <c r="D213" s="270" t="s">
        <v>998</v>
      </c>
      <c r="E213" t="s">
        <v>2769</v>
      </c>
      <c r="F213" s="297">
        <v>849158.3</v>
      </c>
      <c r="G213" s="297">
        <v>198642.58</v>
      </c>
      <c r="H213" s="297">
        <v>103701.09</v>
      </c>
      <c r="J213">
        <v>1583089.1</v>
      </c>
      <c r="K213">
        <v>188998.58</v>
      </c>
      <c r="N213">
        <v>-2275</v>
      </c>
      <c r="Q213" s="297">
        <v>-2405.63</v>
      </c>
      <c r="V213">
        <v>2681365.84</v>
      </c>
      <c r="W213" s="297">
        <v>1382408.41</v>
      </c>
      <c r="X213" s="297">
        <v>121600</v>
      </c>
      <c r="Y213" s="297">
        <v>887.65</v>
      </c>
      <c r="AA213" s="297">
        <v>1199680</v>
      </c>
      <c r="AC213">
        <v>1605417</v>
      </c>
      <c r="AE213">
        <v>2100</v>
      </c>
      <c r="AF213">
        <v>280640.73</v>
      </c>
      <c r="AG213">
        <v>147734.70000000001</v>
      </c>
      <c r="AI213">
        <v>11307.92</v>
      </c>
      <c r="AK213">
        <v>21000</v>
      </c>
      <c r="AM213" s="242">
        <f t="shared" si="23"/>
        <v>1151501.97</v>
      </c>
      <c r="AN213" s="249">
        <f t="shared" si="24"/>
        <v>-2405.63</v>
      </c>
      <c r="AO213" s="262">
        <f t="shared" si="25"/>
        <v>1153907.5999999999</v>
      </c>
      <c r="AP213" s="263">
        <f t="shared" si="26"/>
        <v>2704576.0599999996</v>
      </c>
      <c r="AQ213" s="263">
        <f t="shared" si="27"/>
        <v>2068200.3499999999</v>
      </c>
      <c r="AR213" s="244">
        <f t="shared" si="22"/>
        <v>636375.70999999973</v>
      </c>
    </row>
    <row r="214" spans="1:44" ht="14.4" thickBot="1" x14ac:dyDescent="0.3">
      <c r="A214" s="232" t="s">
        <v>341</v>
      </c>
      <c r="B214" s="232" t="s">
        <v>42</v>
      </c>
      <c r="C214" s="269">
        <v>5792</v>
      </c>
      <c r="D214" s="270" t="s">
        <v>999</v>
      </c>
      <c r="E214" t="s">
        <v>2770</v>
      </c>
      <c r="F214" s="297">
        <v>1236920.3</v>
      </c>
      <c r="G214" s="297">
        <v>67753.990000000005</v>
      </c>
      <c r="H214" s="297">
        <v>190694.38</v>
      </c>
      <c r="J214">
        <v>460268.53</v>
      </c>
      <c r="K214">
        <v>993564.74</v>
      </c>
      <c r="N214">
        <v>9138</v>
      </c>
      <c r="Q214" s="297">
        <v>1107.8</v>
      </c>
      <c r="U214">
        <v>-2556891</v>
      </c>
      <c r="V214">
        <v>5060758.04</v>
      </c>
      <c r="W214" s="297">
        <v>2610561.7599999998</v>
      </c>
      <c r="X214" s="297">
        <v>46700</v>
      </c>
      <c r="Y214" s="297">
        <v>1239.02</v>
      </c>
      <c r="AA214" s="297">
        <v>1706250</v>
      </c>
      <c r="AC214">
        <v>2358846</v>
      </c>
      <c r="AD214">
        <v>42000</v>
      </c>
      <c r="AE214">
        <v>7610</v>
      </c>
      <c r="AF214">
        <v>749020.21</v>
      </c>
      <c r="AG214">
        <v>180315.8</v>
      </c>
      <c r="AI214">
        <v>5027.51</v>
      </c>
      <c r="AK214">
        <v>4900</v>
      </c>
      <c r="AM214" s="242">
        <f t="shared" si="23"/>
        <v>1495368.67</v>
      </c>
      <c r="AN214" s="249">
        <f t="shared" si="24"/>
        <v>1107.8</v>
      </c>
      <c r="AO214" s="262">
        <f t="shared" si="25"/>
        <v>1494260.8699999999</v>
      </c>
      <c r="AP214" s="263">
        <f t="shared" si="26"/>
        <v>4364750.7799999993</v>
      </c>
      <c r="AQ214" s="263">
        <f t="shared" si="27"/>
        <v>3347719.5199999996</v>
      </c>
      <c r="AR214" s="244">
        <f t="shared" si="22"/>
        <v>1017031.2599999998</v>
      </c>
    </row>
    <row r="215" spans="1:44" ht="14.4" thickBot="1" x14ac:dyDescent="0.3">
      <c r="A215" s="232" t="s">
        <v>341</v>
      </c>
      <c r="B215" s="232" t="s">
        <v>42</v>
      </c>
      <c r="C215" s="269">
        <v>1533</v>
      </c>
      <c r="D215" s="270" t="s">
        <v>1000</v>
      </c>
      <c r="E215" t="s">
        <v>2791</v>
      </c>
      <c r="F215" s="297">
        <v>712367.56</v>
      </c>
      <c r="G215" s="297">
        <v>19459.580000000002</v>
      </c>
      <c r="H215" s="297">
        <v>87273.51</v>
      </c>
      <c r="J215">
        <v>138516.01</v>
      </c>
      <c r="K215">
        <v>417664</v>
      </c>
      <c r="N215">
        <v>4260</v>
      </c>
      <c r="Q215" s="297">
        <v>324.45999999999998</v>
      </c>
      <c r="U215">
        <v>-662450.73</v>
      </c>
      <c r="V215">
        <v>1741122.88</v>
      </c>
      <c r="W215" s="297">
        <v>1022517.06</v>
      </c>
      <c r="X215" s="297">
        <v>13525</v>
      </c>
      <c r="Y215" s="297">
        <v>723.34</v>
      </c>
      <c r="AA215" s="297">
        <v>434400</v>
      </c>
      <c r="AB215" s="297">
        <v>131190</v>
      </c>
      <c r="AC215">
        <v>583417.81999999995</v>
      </c>
      <c r="AD215">
        <v>12380</v>
      </c>
      <c r="AF215">
        <v>323392.75</v>
      </c>
      <c r="AG215">
        <v>124189.14</v>
      </c>
      <c r="AI215">
        <v>479.92</v>
      </c>
      <c r="AK215">
        <v>500</v>
      </c>
      <c r="AM215" s="242">
        <f t="shared" si="23"/>
        <v>819100.65</v>
      </c>
      <c r="AN215" s="249">
        <f t="shared" si="24"/>
        <v>324.45999999999998</v>
      </c>
      <c r="AO215" s="262">
        <f t="shared" si="25"/>
        <v>818776.19000000006</v>
      </c>
      <c r="AP215" s="263">
        <f t="shared" si="26"/>
        <v>1602355.4</v>
      </c>
      <c r="AQ215" s="263">
        <f t="shared" si="27"/>
        <v>1044359.63</v>
      </c>
      <c r="AR215" s="244">
        <f t="shared" si="22"/>
        <v>557995.7699999999</v>
      </c>
    </row>
    <row r="216" spans="1:44" ht="14.4" thickBot="1" x14ac:dyDescent="0.3">
      <c r="A216" s="232" t="s">
        <v>344</v>
      </c>
      <c r="B216" s="232" t="s">
        <v>31</v>
      </c>
      <c r="C216" s="269">
        <v>6007</v>
      </c>
      <c r="D216" s="270" t="s">
        <v>1001</v>
      </c>
      <c r="E216" t="s">
        <v>2635</v>
      </c>
      <c r="F216" s="297">
        <v>528951.47</v>
      </c>
      <c r="G216" s="297">
        <v>37382</v>
      </c>
      <c r="H216" s="297">
        <v>95303.49</v>
      </c>
      <c r="J216">
        <v>596451.30000000005</v>
      </c>
      <c r="K216">
        <v>603661.81999999995</v>
      </c>
      <c r="N216">
        <v>0</v>
      </c>
      <c r="Q216" s="297">
        <v>4177.3900000000003</v>
      </c>
      <c r="S216">
        <v>1752</v>
      </c>
      <c r="U216">
        <v>-1648201.72</v>
      </c>
      <c r="V216">
        <v>3760347.17</v>
      </c>
      <c r="W216" s="297">
        <v>1695664.28</v>
      </c>
      <c r="X216" s="297">
        <v>337160</v>
      </c>
      <c r="Y216" s="297">
        <v>972.44</v>
      </c>
      <c r="AA216" s="297">
        <v>1102844.95</v>
      </c>
      <c r="AB216" s="297">
        <v>215379.99</v>
      </c>
      <c r="AC216">
        <v>1419407.95</v>
      </c>
      <c r="AF216">
        <v>1292068.82</v>
      </c>
      <c r="AG216">
        <v>348317.9</v>
      </c>
      <c r="AK216">
        <v>66163.75</v>
      </c>
      <c r="AM216" s="242">
        <f t="shared" si="23"/>
        <v>661636.96</v>
      </c>
      <c r="AN216" s="249">
        <f t="shared" si="24"/>
        <v>4177.3900000000003</v>
      </c>
      <c r="AO216" s="262">
        <f t="shared" si="25"/>
        <v>657459.56999999995</v>
      </c>
      <c r="AP216" s="263">
        <f t="shared" si="26"/>
        <v>3352021.66</v>
      </c>
      <c r="AQ216" s="263">
        <f t="shared" si="27"/>
        <v>3125958.42</v>
      </c>
      <c r="AR216" s="244">
        <f t="shared" si="22"/>
        <v>226063.24000000022</v>
      </c>
    </row>
    <row r="217" spans="1:44" ht="14.4" thickBot="1" x14ac:dyDescent="0.3">
      <c r="A217" s="232" t="s">
        <v>344</v>
      </c>
      <c r="B217" s="232" t="s">
        <v>31</v>
      </c>
      <c r="C217" s="269">
        <v>2330</v>
      </c>
      <c r="D217" s="270" t="s">
        <v>1002</v>
      </c>
      <c r="E217" t="s">
        <v>2638</v>
      </c>
      <c r="F217" s="297">
        <v>755737.94</v>
      </c>
      <c r="G217" s="297">
        <v>33308.75</v>
      </c>
      <c r="H217" s="297">
        <v>80301.600000000006</v>
      </c>
      <c r="J217">
        <v>-95437.37</v>
      </c>
      <c r="K217">
        <v>258427.56</v>
      </c>
      <c r="N217">
        <v>2500</v>
      </c>
      <c r="Q217" s="297">
        <v>3259.98</v>
      </c>
      <c r="U217">
        <v>-1408380.61</v>
      </c>
      <c r="V217">
        <v>2267172.48</v>
      </c>
      <c r="W217" s="297">
        <v>1144511.18</v>
      </c>
      <c r="X217" s="297">
        <v>111330</v>
      </c>
      <c r="Y217" s="297">
        <v>895.23</v>
      </c>
      <c r="AA217" s="297">
        <v>772873.95</v>
      </c>
      <c r="AB217" s="297">
        <v>30915</v>
      </c>
      <c r="AC217">
        <v>1020866.95</v>
      </c>
      <c r="AF217">
        <v>482629.07</v>
      </c>
      <c r="AG217">
        <v>85304.26</v>
      </c>
      <c r="AJ217">
        <v>107520.41</v>
      </c>
      <c r="AK217">
        <v>477.4</v>
      </c>
      <c r="AM217" s="242">
        <f t="shared" si="23"/>
        <v>869348.28999999992</v>
      </c>
      <c r="AN217" s="249">
        <f t="shared" si="24"/>
        <v>3259.98</v>
      </c>
      <c r="AO217" s="262">
        <f t="shared" si="25"/>
        <v>866088.30999999994</v>
      </c>
      <c r="AP217" s="263">
        <f t="shared" si="26"/>
        <v>2060525.3599999999</v>
      </c>
      <c r="AQ217" s="263">
        <f t="shared" si="27"/>
        <v>1696798.0899999999</v>
      </c>
      <c r="AR217" s="244">
        <f t="shared" si="22"/>
        <v>363727.27</v>
      </c>
    </row>
    <row r="218" spans="1:44" ht="14.4" thickBot="1" x14ac:dyDescent="0.3">
      <c r="A218" s="232" t="s">
        <v>344</v>
      </c>
      <c r="B218" s="232" t="s">
        <v>31</v>
      </c>
      <c r="C218" s="269">
        <v>2684</v>
      </c>
      <c r="D218" s="270" t="s">
        <v>1003</v>
      </c>
      <c r="E218" t="s">
        <v>2639</v>
      </c>
      <c r="F218" s="297">
        <v>242497.41</v>
      </c>
      <c r="G218" s="297">
        <v>26503.25</v>
      </c>
      <c r="H218" s="297">
        <v>79750.64</v>
      </c>
      <c r="J218">
        <v>220002.08</v>
      </c>
      <c r="K218">
        <v>347549.92</v>
      </c>
      <c r="N218">
        <v>38452</v>
      </c>
      <c r="Q218" s="297">
        <v>50458.27</v>
      </c>
      <c r="S218">
        <v>1815</v>
      </c>
      <c r="U218">
        <v>-1052181.5900000001</v>
      </c>
      <c r="V218">
        <v>1878069.39</v>
      </c>
      <c r="W218" s="297">
        <v>1205670.3899999999</v>
      </c>
      <c r="X218" s="297">
        <v>124750</v>
      </c>
      <c r="Y218" s="297">
        <v>569.65</v>
      </c>
      <c r="AA218" s="297">
        <v>1321710</v>
      </c>
      <c r="AB218" s="297">
        <v>31940</v>
      </c>
      <c r="AC218">
        <v>1532977.8</v>
      </c>
      <c r="AF218">
        <v>751866.01</v>
      </c>
      <c r="AG218">
        <v>39480</v>
      </c>
      <c r="AK218">
        <v>110061</v>
      </c>
      <c r="AM218" s="242">
        <f t="shared" si="23"/>
        <v>348751.30000000005</v>
      </c>
      <c r="AN218" s="249">
        <f t="shared" si="24"/>
        <v>50458.27</v>
      </c>
      <c r="AO218" s="262">
        <f t="shared" si="25"/>
        <v>298293.03000000003</v>
      </c>
      <c r="AP218" s="263">
        <f t="shared" si="26"/>
        <v>2684640.04</v>
      </c>
      <c r="AQ218" s="263">
        <f t="shared" si="27"/>
        <v>2434384.81</v>
      </c>
      <c r="AR218" s="244">
        <f t="shared" si="22"/>
        <v>250255.22999999998</v>
      </c>
    </row>
    <row r="219" spans="1:44" ht="14.4" thickBot="1" x14ac:dyDescent="0.3">
      <c r="A219" s="232" t="s">
        <v>344</v>
      </c>
      <c r="B219" s="232" t="s">
        <v>31</v>
      </c>
      <c r="C219" s="269">
        <v>7170</v>
      </c>
      <c r="D219" s="270" t="s">
        <v>1004</v>
      </c>
      <c r="E219" t="s">
        <v>2643</v>
      </c>
      <c r="F219" s="297">
        <v>587284.87</v>
      </c>
      <c r="G219" s="297">
        <v>74870.28</v>
      </c>
      <c r="H219" s="297">
        <v>173269.7</v>
      </c>
      <c r="J219">
        <v>11</v>
      </c>
      <c r="K219">
        <v>608398.05000000005</v>
      </c>
      <c r="N219">
        <v>0</v>
      </c>
      <c r="Q219" s="297">
        <v>2895.11</v>
      </c>
      <c r="S219">
        <v>0</v>
      </c>
      <c r="U219">
        <v>-2316604.64</v>
      </c>
      <c r="V219">
        <v>4524693.96</v>
      </c>
      <c r="W219" s="297">
        <v>2393010.34</v>
      </c>
      <c r="X219" s="297">
        <v>443289</v>
      </c>
      <c r="Y219" s="297">
        <v>1141.3900000000001</v>
      </c>
      <c r="AA219" s="297">
        <v>2373575.6</v>
      </c>
      <c r="AB219" s="297">
        <v>834286.85</v>
      </c>
      <c r="AC219">
        <v>3519908.6</v>
      </c>
      <c r="AD219">
        <v>29655</v>
      </c>
      <c r="AF219">
        <v>2110687.16</v>
      </c>
      <c r="AG219">
        <v>302107.14</v>
      </c>
      <c r="AK219">
        <v>485895.81</v>
      </c>
      <c r="AM219" s="242">
        <f t="shared" si="23"/>
        <v>835424.85000000009</v>
      </c>
      <c r="AN219" s="249">
        <f t="shared" si="24"/>
        <v>2895.11</v>
      </c>
      <c r="AO219" s="262">
        <f t="shared" si="25"/>
        <v>832529.74000000011</v>
      </c>
      <c r="AP219" s="263">
        <f t="shared" si="26"/>
        <v>6045303.1799999997</v>
      </c>
      <c r="AQ219" s="263">
        <f t="shared" si="27"/>
        <v>6448253.709999999</v>
      </c>
      <c r="AR219" s="244">
        <f t="shared" si="22"/>
        <v>-402950.52999999933</v>
      </c>
    </row>
  </sheetData>
  <autoFilter ref="B1:B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0"/>
  <sheetViews>
    <sheetView topLeftCell="R1" zoomScale="112" zoomScaleNormal="112" workbookViewId="0">
      <selection sqref="A1:AH1048576"/>
    </sheetView>
  </sheetViews>
  <sheetFormatPr defaultRowHeight="13.8" x14ac:dyDescent="0.25"/>
  <cols>
    <col min="1" max="1" width="30.19921875" customWidth="1"/>
  </cols>
  <sheetData>
    <row r="1" spans="1:34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2447</v>
      </c>
      <c r="I1" t="s">
        <v>3181</v>
      </c>
      <c r="J1" t="s">
        <v>2448</v>
      </c>
      <c r="K1" t="s">
        <v>2449</v>
      </c>
      <c r="L1" t="s">
        <v>2450</v>
      </c>
      <c r="M1" t="s">
        <v>2451</v>
      </c>
      <c r="N1" t="s">
        <v>2582</v>
      </c>
      <c r="O1" t="s">
        <v>2452</v>
      </c>
      <c r="P1" t="s">
        <v>2453</v>
      </c>
      <c r="Q1" t="s">
        <v>2454</v>
      </c>
      <c r="R1" t="s">
        <v>2455</v>
      </c>
      <c r="S1" t="s">
        <v>2457</v>
      </c>
      <c r="T1" t="s">
        <v>2458</v>
      </c>
      <c r="U1" t="s">
        <v>2459</v>
      </c>
      <c r="V1" t="s">
        <v>2802</v>
      </c>
      <c r="W1" t="s">
        <v>2460</v>
      </c>
      <c r="X1" t="s">
        <v>2461</v>
      </c>
      <c r="Y1" t="s">
        <v>2462</v>
      </c>
      <c r="Z1" t="s">
        <v>2463</v>
      </c>
      <c r="AA1" t="s">
        <v>2464</v>
      </c>
      <c r="AB1" t="s">
        <v>2465</v>
      </c>
      <c r="AC1" t="s">
        <v>2466</v>
      </c>
      <c r="AD1" t="s">
        <v>2583</v>
      </c>
      <c r="AE1" t="s">
        <v>2584</v>
      </c>
      <c r="AF1" t="s">
        <v>2585</v>
      </c>
      <c r="AG1" t="s">
        <v>2467</v>
      </c>
      <c r="AH1" t="s">
        <v>2586</v>
      </c>
    </row>
    <row r="2" spans="1:34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2475</v>
      </c>
      <c r="I2" t="s">
        <v>3182</v>
      </c>
      <c r="J2" t="s">
        <v>2476</v>
      </c>
      <c r="K2" t="s">
        <v>2477</v>
      </c>
      <c r="L2" t="s">
        <v>2478</v>
      </c>
      <c r="M2" t="s">
        <v>2479</v>
      </c>
      <c r="N2" t="s">
        <v>2587</v>
      </c>
      <c r="O2" t="s">
        <v>2480</v>
      </c>
      <c r="P2" t="s">
        <v>2481</v>
      </c>
      <c r="Q2" t="s">
        <v>2482</v>
      </c>
      <c r="R2" t="s">
        <v>2483</v>
      </c>
      <c r="S2" t="s">
        <v>2485</v>
      </c>
      <c r="T2" t="s">
        <v>2486</v>
      </c>
      <c r="U2" t="s">
        <v>2487</v>
      </c>
      <c r="V2" t="s">
        <v>2803</v>
      </c>
      <c r="W2" t="s">
        <v>2488</v>
      </c>
      <c r="X2" t="s">
        <v>2489</v>
      </c>
      <c r="Y2" t="s">
        <v>2490</v>
      </c>
      <c r="Z2" t="s">
        <v>2491</v>
      </c>
      <c r="AA2" t="s">
        <v>2492</v>
      </c>
      <c r="AB2" t="s">
        <v>2493</v>
      </c>
      <c r="AC2" t="s">
        <v>2494</v>
      </c>
      <c r="AD2" t="s">
        <v>2588</v>
      </c>
      <c r="AE2" t="s">
        <v>2589</v>
      </c>
      <c r="AF2" t="s">
        <v>2590</v>
      </c>
      <c r="AG2" t="s">
        <v>2495</v>
      </c>
      <c r="AH2" t="s">
        <v>2591</v>
      </c>
    </row>
    <row r="3" spans="1:34" x14ac:dyDescent="0.25">
      <c r="A3" t="s">
        <v>2496</v>
      </c>
      <c r="B3">
        <v>77983608.349999994</v>
      </c>
      <c r="C3">
        <v>4086023.11</v>
      </c>
      <c r="D3">
        <v>12520794.439999999</v>
      </c>
      <c r="E3">
        <v>0</v>
      </c>
      <c r="F3">
        <v>116139333.98</v>
      </c>
      <c r="G3">
        <v>42827565.07</v>
      </c>
      <c r="H3">
        <v>0</v>
      </c>
      <c r="I3">
        <v>0</v>
      </c>
      <c r="J3">
        <v>292186.28999999998</v>
      </c>
      <c r="K3">
        <v>92200</v>
      </c>
      <c r="L3">
        <v>5290618.6100000003</v>
      </c>
      <c r="M3">
        <v>171460.95</v>
      </c>
      <c r="N3">
        <v>0</v>
      </c>
      <c r="O3">
        <v>12557621.73</v>
      </c>
      <c r="P3">
        <v>4031982.02</v>
      </c>
      <c r="Q3">
        <v>23562729.690000001</v>
      </c>
      <c r="R3">
        <v>213131610.75</v>
      </c>
      <c r="S3">
        <v>127292469.90000001</v>
      </c>
      <c r="T3">
        <v>4830801.1500000004</v>
      </c>
      <c r="U3">
        <v>94776.19</v>
      </c>
      <c r="V3">
        <v>5536</v>
      </c>
      <c r="W3">
        <v>159767391.37</v>
      </c>
      <c r="X3">
        <v>14613842.66</v>
      </c>
      <c r="Y3">
        <v>186178438.80000001</v>
      </c>
      <c r="Z3">
        <v>629924</v>
      </c>
      <c r="AA3">
        <v>378600.73</v>
      </c>
      <c r="AB3">
        <v>58982018.270000003</v>
      </c>
      <c r="AC3">
        <v>21740768.670000002</v>
      </c>
      <c r="AD3">
        <v>374410</v>
      </c>
      <c r="AE3">
        <v>23445</v>
      </c>
      <c r="AF3">
        <v>3062</v>
      </c>
      <c r="AG3">
        <v>4442646.46</v>
      </c>
      <c r="AH3">
        <v>1000</v>
      </c>
    </row>
    <row r="4" spans="1:34" x14ac:dyDescent="0.25">
      <c r="A4" t="s">
        <v>2804</v>
      </c>
      <c r="B4">
        <v>1460005.78</v>
      </c>
      <c r="C4">
        <v>0</v>
      </c>
      <c r="D4">
        <v>84140.479999999996</v>
      </c>
      <c r="F4">
        <v>4283749.87</v>
      </c>
      <c r="G4">
        <v>614553.31000000006</v>
      </c>
      <c r="J4">
        <v>0</v>
      </c>
      <c r="M4">
        <v>1337.09</v>
      </c>
      <c r="O4">
        <v>669951</v>
      </c>
      <c r="Q4">
        <v>4705343.8099999996</v>
      </c>
      <c r="R4">
        <v>1723269</v>
      </c>
      <c r="S4">
        <v>1105822.1299999999</v>
      </c>
      <c r="U4">
        <v>1086.82</v>
      </c>
      <c r="W4">
        <v>1751531.5</v>
      </c>
      <c r="X4">
        <v>773870</v>
      </c>
      <c r="Y4">
        <v>2210313.5</v>
      </c>
      <c r="AB4">
        <v>593826.23</v>
      </c>
      <c r="AC4">
        <v>431459.18</v>
      </c>
      <c r="AG4">
        <v>516468</v>
      </c>
    </row>
    <row r="5" spans="1:34" x14ac:dyDescent="0.25">
      <c r="A5" t="s">
        <v>2805</v>
      </c>
      <c r="B5">
        <v>501418.74</v>
      </c>
      <c r="C5">
        <v>47228.9</v>
      </c>
      <c r="D5">
        <v>233147.93</v>
      </c>
      <c r="F5">
        <v>448012.91</v>
      </c>
      <c r="G5">
        <v>131523.17000000001</v>
      </c>
      <c r="J5">
        <v>0</v>
      </c>
      <c r="M5">
        <v>92.91</v>
      </c>
      <c r="O5">
        <v>162830</v>
      </c>
      <c r="Q5">
        <v>-682774.91</v>
      </c>
      <c r="R5">
        <v>1740746.12</v>
      </c>
      <c r="S5">
        <v>691723.86</v>
      </c>
      <c r="U5">
        <v>191.68</v>
      </c>
      <c r="W5">
        <v>1170062.3</v>
      </c>
      <c r="X5">
        <v>169923.56</v>
      </c>
      <c r="Y5">
        <v>1276591.3</v>
      </c>
      <c r="Z5">
        <v>2700</v>
      </c>
      <c r="AB5">
        <v>308628.42</v>
      </c>
      <c r="AC5">
        <v>136984.15</v>
      </c>
    </row>
    <row r="6" spans="1:34" x14ac:dyDescent="0.25">
      <c r="A6" t="s">
        <v>2806</v>
      </c>
      <c r="B6">
        <v>650220.87</v>
      </c>
      <c r="C6">
        <v>15526</v>
      </c>
      <c r="D6">
        <v>84784.2</v>
      </c>
      <c r="F6">
        <v>492479.88</v>
      </c>
      <c r="G6">
        <v>48814.89</v>
      </c>
      <c r="J6">
        <v>0</v>
      </c>
      <c r="L6">
        <v>133800</v>
      </c>
      <c r="M6">
        <v>231.24</v>
      </c>
      <c r="O6">
        <v>89300</v>
      </c>
      <c r="Q6">
        <v>-819550.85</v>
      </c>
      <c r="R6">
        <v>2169071.4500000002</v>
      </c>
      <c r="S6">
        <v>2666786.0699999998</v>
      </c>
      <c r="T6">
        <v>354363</v>
      </c>
      <c r="U6">
        <v>802.79</v>
      </c>
      <c r="V6">
        <v>395</v>
      </c>
      <c r="W6">
        <v>1316559.5</v>
      </c>
      <c r="X6">
        <v>591780</v>
      </c>
      <c r="Y6">
        <v>2099959.5</v>
      </c>
      <c r="Z6">
        <v>5520</v>
      </c>
      <c r="AA6">
        <v>1896</v>
      </c>
      <c r="AB6">
        <v>1510557.56</v>
      </c>
      <c r="AC6">
        <v>101672.5</v>
      </c>
      <c r="AG6">
        <v>737149.5</v>
      </c>
    </row>
    <row r="7" spans="1:34" x14ac:dyDescent="0.25">
      <c r="A7" t="s">
        <v>2807</v>
      </c>
      <c r="B7">
        <v>863075.31</v>
      </c>
      <c r="C7">
        <v>55</v>
      </c>
      <c r="D7">
        <v>183568.66</v>
      </c>
      <c r="F7">
        <v>303691.63</v>
      </c>
      <c r="G7">
        <v>83314.929999999993</v>
      </c>
      <c r="M7">
        <v>407.52</v>
      </c>
      <c r="O7">
        <v>150282</v>
      </c>
      <c r="Q7">
        <v>976341.26</v>
      </c>
      <c r="R7">
        <v>235221.96</v>
      </c>
      <c r="S7">
        <v>987249.69</v>
      </c>
      <c r="U7">
        <v>749.42</v>
      </c>
      <c r="W7">
        <v>1620469.7</v>
      </c>
      <c r="X7">
        <v>132000</v>
      </c>
      <c r="Y7">
        <v>1703443.7</v>
      </c>
      <c r="Z7">
        <v>33380</v>
      </c>
      <c r="AA7">
        <v>11249.93</v>
      </c>
      <c r="AB7">
        <v>439395.95</v>
      </c>
      <c r="AC7">
        <v>104346.44</v>
      </c>
      <c r="AG7">
        <v>1760</v>
      </c>
    </row>
    <row r="8" spans="1:34" x14ac:dyDescent="0.25">
      <c r="A8" t="s">
        <v>2808</v>
      </c>
      <c r="B8">
        <v>524626.86</v>
      </c>
      <c r="C8">
        <v>23004</v>
      </c>
      <c r="D8">
        <v>66206.44</v>
      </c>
      <c r="F8">
        <v>599424.97</v>
      </c>
      <c r="G8">
        <v>557608.89</v>
      </c>
      <c r="J8">
        <v>75000</v>
      </c>
      <c r="M8">
        <v>80.099999999999994</v>
      </c>
      <c r="O8">
        <v>89255</v>
      </c>
      <c r="Q8">
        <v>-87573.96</v>
      </c>
      <c r="R8">
        <v>1649277.25</v>
      </c>
      <c r="S8">
        <v>888532.06</v>
      </c>
      <c r="T8">
        <v>50100</v>
      </c>
      <c r="U8">
        <v>287.77999999999997</v>
      </c>
      <c r="W8">
        <v>920225.6</v>
      </c>
      <c r="X8">
        <v>165960</v>
      </c>
      <c r="Y8">
        <v>1130390.6000000001</v>
      </c>
      <c r="Z8">
        <v>4400</v>
      </c>
      <c r="AB8">
        <v>421802.38</v>
      </c>
      <c r="AC8">
        <v>128405.69</v>
      </c>
    </row>
    <row r="9" spans="1:34" x14ac:dyDescent="0.25">
      <c r="A9" t="s">
        <v>2809</v>
      </c>
      <c r="B9">
        <v>875437.35</v>
      </c>
      <c r="C9">
        <v>17103.5</v>
      </c>
      <c r="D9">
        <v>112455.87</v>
      </c>
      <c r="F9">
        <v>243223.92</v>
      </c>
      <c r="G9">
        <v>310303.42</v>
      </c>
      <c r="J9">
        <v>0</v>
      </c>
      <c r="M9">
        <v>1383.17</v>
      </c>
      <c r="O9">
        <v>49752</v>
      </c>
      <c r="Q9">
        <v>355960.45</v>
      </c>
      <c r="R9">
        <v>991159.3</v>
      </c>
      <c r="S9">
        <v>975835.41</v>
      </c>
      <c r="T9">
        <v>68800</v>
      </c>
      <c r="U9">
        <v>903.11</v>
      </c>
      <c r="W9">
        <v>1279534.7</v>
      </c>
      <c r="X9">
        <v>218250</v>
      </c>
      <c r="Y9">
        <v>1503890.7</v>
      </c>
      <c r="Z9">
        <v>26968</v>
      </c>
      <c r="AB9">
        <v>336422.46</v>
      </c>
      <c r="AC9">
        <v>96822.92</v>
      </c>
      <c r="AG9">
        <v>500</v>
      </c>
    </row>
    <row r="10" spans="1:34" x14ac:dyDescent="0.25">
      <c r="A10" t="s">
        <v>2810</v>
      </c>
      <c r="B10">
        <v>738407.48</v>
      </c>
      <c r="C10">
        <v>28081.75</v>
      </c>
      <c r="D10">
        <v>145048.21</v>
      </c>
      <c r="F10">
        <v>744556.85</v>
      </c>
      <c r="G10">
        <v>136781.10999999999</v>
      </c>
      <c r="M10">
        <v>0</v>
      </c>
      <c r="O10">
        <v>347600</v>
      </c>
      <c r="Q10">
        <v>1015889.02</v>
      </c>
      <c r="R10">
        <v>169383.81</v>
      </c>
      <c r="S10">
        <v>844540.55</v>
      </c>
      <c r="T10">
        <v>49070</v>
      </c>
      <c r="U10">
        <v>727.08</v>
      </c>
      <c r="W10">
        <v>2130781.16</v>
      </c>
      <c r="X10">
        <v>199200</v>
      </c>
      <c r="Y10">
        <v>2249981.16</v>
      </c>
      <c r="Z10">
        <v>2480</v>
      </c>
      <c r="AA10">
        <v>9040</v>
      </c>
      <c r="AB10">
        <v>412127.69</v>
      </c>
      <c r="AC10">
        <v>61181.38</v>
      </c>
      <c r="AG10">
        <v>3597</v>
      </c>
    </row>
    <row r="11" spans="1:34" x14ac:dyDescent="0.25">
      <c r="A11" t="s">
        <v>2811</v>
      </c>
      <c r="B11">
        <v>2164036.4700000002</v>
      </c>
      <c r="C11">
        <v>13561</v>
      </c>
      <c r="D11">
        <v>86703.86</v>
      </c>
      <c r="F11">
        <v>712080.77</v>
      </c>
      <c r="G11">
        <v>789974.52</v>
      </c>
      <c r="J11">
        <v>0</v>
      </c>
      <c r="M11">
        <v>308.41000000000003</v>
      </c>
      <c r="O11">
        <v>213830</v>
      </c>
      <c r="Q11">
        <v>2082069.36</v>
      </c>
      <c r="R11">
        <v>668274.24</v>
      </c>
      <c r="S11">
        <v>2293378.2000000002</v>
      </c>
      <c r="T11">
        <v>294740</v>
      </c>
      <c r="U11">
        <v>2322.08</v>
      </c>
      <c r="W11">
        <v>2552760</v>
      </c>
      <c r="X11">
        <v>633026</v>
      </c>
      <c r="Y11">
        <v>2994076</v>
      </c>
      <c r="Z11">
        <v>4960</v>
      </c>
      <c r="AB11">
        <v>790551.37</v>
      </c>
      <c r="AC11">
        <v>311884.3</v>
      </c>
    </row>
    <row r="12" spans="1:34" x14ac:dyDescent="0.25">
      <c r="A12" t="s">
        <v>2812</v>
      </c>
      <c r="B12">
        <v>759812.02</v>
      </c>
      <c r="C12">
        <v>14348</v>
      </c>
      <c r="D12">
        <v>87543.42</v>
      </c>
      <c r="F12">
        <v>828886.99</v>
      </c>
      <c r="G12">
        <v>196686.86</v>
      </c>
      <c r="J12">
        <v>1350</v>
      </c>
      <c r="M12">
        <v>518.26</v>
      </c>
      <c r="O12">
        <v>16750</v>
      </c>
      <c r="Q12">
        <v>-267352.69</v>
      </c>
      <c r="R12">
        <v>2102009.77</v>
      </c>
      <c r="S12">
        <v>804064.45</v>
      </c>
      <c r="T12">
        <v>-8250</v>
      </c>
      <c r="U12">
        <v>797.51</v>
      </c>
      <c r="W12">
        <v>2136846</v>
      </c>
      <c r="X12">
        <v>195942</v>
      </c>
      <c r="Y12">
        <v>2384969</v>
      </c>
      <c r="Z12">
        <v>2200</v>
      </c>
      <c r="AB12">
        <v>283457.15000000002</v>
      </c>
      <c r="AC12">
        <v>164631.85999999999</v>
      </c>
      <c r="AG12">
        <v>3540</v>
      </c>
    </row>
    <row r="13" spans="1:34" x14ac:dyDescent="0.25">
      <c r="A13" t="s">
        <v>2813</v>
      </c>
      <c r="B13">
        <v>1223333.79</v>
      </c>
      <c r="C13">
        <v>102306.25</v>
      </c>
      <c r="D13">
        <v>47638.6</v>
      </c>
      <c r="F13">
        <v>1001729.29</v>
      </c>
      <c r="G13">
        <v>194979.29</v>
      </c>
      <c r="J13">
        <v>0</v>
      </c>
      <c r="M13">
        <v>873.68</v>
      </c>
      <c r="O13">
        <v>37700</v>
      </c>
      <c r="Q13">
        <v>1032022.74</v>
      </c>
      <c r="R13">
        <v>1442563.02</v>
      </c>
      <c r="S13">
        <v>1031537.91</v>
      </c>
      <c r="T13">
        <v>24511.5</v>
      </c>
      <c r="U13">
        <v>1197.77</v>
      </c>
      <c r="W13">
        <v>1243652</v>
      </c>
      <c r="X13">
        <v>319875</v>
      </c>
      <c r="Y13">
        <v>1402352</v>
      </c>
      <c r="Z13">
        <v>5696</v>
      </c>
      <c r="AA13">
        <v>4040</v>
      </c>
      <c r="AB13">
        <v>563649.84</v>
      </c>
      <c r="AC13">
        <v>165279.56</v>
      </c>
      <c r="AG13">
        <v>500</v>
      </c>
    </row>
    <row r="14" spans="1:34" x14ac:dyDescent="0.25">
      <c r="A14" t="s">
        <v>2814</v>
      </c>
      <c r="B14">
        <v>234619.22</v>
      </c>
      <c r="C14">
        <v>3405</v>
      </c>
      <c r="D14">
        <v>63489.01</v>
      </c>
      <c r="F14">
        <v>827301.03</v>
      </c>
      <c r="G14">
        <v>182160.22</v>
      </c>
      <c r="M14">
        <v>33.369999999999997</v>
      </c>
      <c r="O14">
        <v>159340</v>
      </c>
      <c r="Q14">
        <v>698117.37</v>
      </c>
      <c r="R14">
        <v>484200</v>
      </c>
      <c r="S14">
        <v>995845.29</v>
      </c>
      <c r="T14">
        <v>10200</v>
      </c>
      <c r="U14">
        <v>319.95</v>
      </c>
      <c r="V14">
        <v>30</v>
      </c>
      <c r="W14">
        <v>1683458.5</v>
      </c>
      <c r="X14">
        <v>152450</v>
      </c>
      <c r="Y14">
        <v>1769208.5</v>
      </c>
      <c r="AA14">
        <v>4400</v>
      </c>
      <c r="AB14">
        <v>524519.44999999995</v>
      </c>
      <c r="AC14">
        <v>107942.05</v>
      </c>
      <c r="AG14">
        <v>500</v>
      </c>
    </row>
    <row r="15" spans="1:34" x14ac:dyDescent="0.25">
      <c r="A15" t="s">
        <v>2815</v>
      </c>
      <c r="B15">
        <v>1651939.22</v>
      </c>
      <c r="C15">
        <v>12880</v>
      </c>
      <c r="D15">
        <v>41217.17</v>
      </c>
      <c r="F15">
        <v>473205.81</v>
      </c>
      <c r="G15">
        <v>235656.77</v>
      </c>
      <c r="J15">
        <v>0</v>
      </c>
      <c r="L15">
        <v>90000</v>
      </c>
      <c r="M15">
        <v>1270.03</v>
      </c>
      <c r="O15">
        <v>164195</v>
      </c>
      <c r="Q15">
        <v>99524.18</v>
      </c>
      <c r="R15">
        <v>1884119.29</v>
      </c>
      <c r="S15">
        <v>1227781.3400000001</v>
      </c>
      <c r="T15">
        <v>133335</v>
      </c>
      <c r="U15">
        <v>1482.19</v>
      </c>
      <c r="V15">
        <v>235</v>
      </c>
      <c r="W15">
        <v>1641211</v>
      </c>
      <c r="X15">
        <v>514800</v>
      </c>
      <c r="Y15">
        <v>2012188</v>
      </c>
      <c r="Z15">
        <v>23136</v>
      </c>
      <c r="AA15">
        <v>20400</v>
      </c>
      <c r="AB15">
        <v>728655.35</v>
      </c>
      <c r="AC15">
        <v>119049.21</v>
      </c>
      <c r="AG15">
        <v>500</v>
      </c>
    </row>
    <row r="16" spans="1:34" x14ac:dyDescent="0.25">
      <c r="A16" t="s">
        <v>2816</v>
      </c>
      <c r="B16">
        <v>709428.38</v>
      </c>
      <c r="C16">
        <v>43040</v>
      </c>
      <c r="D16">
        <v>122954.12</v>
      </c>
      <c r="F16">
        <v>534849.31999999995</v>
      </c>
      <c r="G16">
        <v>195349.58</v>
      </c>
      <c r="L16">
        <v>22300</v>
      </c>
      <c r="M16">
        <v>7</v>
      </c>
      <c r="O16">
        <v>193707</v>
      </c>
      <c r="Q16">
        <v>-1191644.3899999999</v>
      </c>
      <c r="R16">
        <v>2403607</v>
      </c>
      <c r="S16">
        <v>1040867.35</v>
      </c>
      <c r="U16">
        <v>508.89</v>
      </c>
      <c r="W16">
        <v>2004716.8</v>
      </c>
      <c r="X16">
        <v>176000</v>
      </c>
      <c r="Y16">
        <v>2102416.7999999998</v>
      </c>
      <c r="AB16">
        <v>545803.56999999995</v>
      </c>
      <c r="AC16">
        <v>143077.88</v>
      </c>
    </row>
    <row r="17" spans="1:33" x14ac:dyDescent="0.25">
      <c r="A17" t="s">
        <v>2817</v>
      </c>
      <c r="B17">
        <v>1157281.28</v>
      </c>
      <c r="C17">
        <v>0</v>
      </c>
      <c r="D17">
        <v>271167.49</v>
      </c>
      <c r="F17">
        <v>289169.03999999998</v>
      </c>
      <c r="G17">
        <v>411683.45</v>
      </c>
      <c r="J17">
        <v>23910</v>
      </c>
      <c r="M17">
        <v>3</v>
      </c>
      <c r="O17">
        <v>161385</v>
      </c>
      <c r="Q17">
        <v>-709922.72</v>
      </c>
      <c r="R17">
        <v>2696435.34</v>
      </c>
      <c r="S17">
        <v>1192732.26</v>
      </c>
      <c r="U17">
        <v>1127.72</v>
      </c>
      <c r="W17">
        <v>2533780</v>
      </c>
      <c r="X17">
        <v>202400</v>
      </c>
      <c r="Y17">
        <v>2781304</v>
      </c>
      <c r="Z17">
        <v>5280</v>
      </c>
      <c r="AA17">
        <v>840</v>
      </c>
      <c r="AB17">
        <v>672710.51</v>
      </c>
      <c r="AC17">
        <v>131038.83</v>
      </c>
      <c r="AF17">
        <v>3300</v>
      </c>
      <c r="AG17">
        <v>56976</v>
      </c>
    </row>
    <row r="18" spans="1:33" x14ac:dyDescent="0.25">
      <c r="A18" t="s">
        <v>2818</v>
      </c>
      <c r="B18">
        <v>1109407.1299999999</v>
      </c>
      <c r="C18">
        <v>6990</v>
      </c>
      <c r="D18">
        <v>106411.59</v>
      </c>
      <c r="F18">
        <v>689248.46</v>
      </c>
      <c r="G18">
        <v>298547.94</v>
      </c>
      <c r="J18">
        <v>8200</v>
      </c>
      <c r="M18">
        <v>702.01</v>
      </c>
      <c r="O18">
        <v>126285</v>
      </c>
      <c r="Q18">
        <v>-346112.26</v>
      </c>
      <c r="R18">
        <v>2510757.66</v>
      </c>
      <c r="S18">
        <v>1263348.2</v>
      </c>
      <c r="T18">
        <v>50300</v>
      </c>
      <c r="U18">
        <v>986.97</v>
      </c>
      <c r="W18">
        <v>2781511.98</v>
      </c>
      <c r="X18">
        <v>562855</v>
      </c>
      <c r="Y18">
        <v>3133994.98</v>
      </c>
      <c r="Z18">
        <v>4400</v>
      </c>
      <c r="AB18">
        <v>699258.96</v>
      </c>
      <c r="AC18">
        <v>244566.5</v>
      </c>
      <c r="AG18">
        <v>500</v>
      </c>
    </row>
    <row r="19" spans="1:33" x14ac:dyDescent="0.25">
      <c r="A19" t="s">
        <v>2819</v>
      </c>
      <c r="B19">
        <v>943007.51</v>
      </c>
      <c r="C19">
        <v>10919</v>
      </c>
      <c r="D19">
        <v>57129.25</v>
      </c>
      <c r="F19">
        <v>3190703.45</v>
      </c>
      <c r="G19">
        <v>687432.76</v>
      </c>
      <c r="J19">
        <v>0</v>
      </c>
      <c r="L19">
        <v>53875</v>
      </c>
      <c r="M19">
        <v>1980</v>
      </c>
      <c r="O19">
        <v>184647</v>
      </c>
      <c r="Q19">
        <v>4126451.45</v>
      </c>
      <c r="R19">
        <v>684118.79</v>
      </c>
      <c r="S19">
        <v>1038819.28</v>
      </c>
      <c r="T19">
        <v>80000</v>
      </c>
      <c r="U19">
        <v>638.62</v>
      </c>
      <c r="W19">
        <v>1292555</v>
      </c>
      <c r="X19">
        <v>255840</v>
      </c>
      <c r="Y19">
        <v>1601841</v>
      </c>
      <c r="Z19">
        <v>18192</v>
      </c>
      <c r="AA19">
        <v>2368</v>
      </c>
      <c r="AB19">
        <v>489242.31</v>
      </c>
      <c r="AC19">
        <v>427849.86</v>
      </c>
    </row>
    <row r="20" spans="1:33" x14ac:dyDescent="0.25">
      <c r="A20" t="s">
        <v>2820</v>
      </c>
      <c r="B20">
        <v>394824.11</v>
      </c>
      <c r="C20">
        <v>35327.5</v>
      </c>
      <c r="D20">
        <v>94319.71</v>
      </c>
      <c r="F20">
        <v>1372490.7</v>
      </c>
      <c r="G20">
        <v>236474.97</v>
      </c>
      <c r="M20">
        <v>215.82</v>
      </c>
      <c r="O20">
        <v>221500</v>
      </c>
      <c r="Q20">
        <v>1366151.42</v>
      </c>
      <c r="R20">
        <v>865361.67</v>
      </c>
      <c r="S20">
        <v>570126.27</v>
      </c>
      <c r="T20">
        <v>3000</v>
      </c>
      <c r="U20">
        <v>427.84</v>
      </c>
      <c r="W20">
        <v>1519950</v>
      </c>
      <c r="X20">
        <v>135540</v>
      </c>
      <c r="Y20">
        <v>1705388</v>
      </c>
      <c r="AB20">
        <v>528732.24</v>
      </c>
      <c r="AC20">
        <v>171316.24</v>
      </c>
    </row>
    <row r="21" spans="1:33" x14ac:dyDescent="0.25">
      <c r="A21" t="s">
        <v>2821</v>
      </c>
      <c r="B21">
        <v>587033.80000000005</v>
      </c>
      <c r="C21">
        <v>17269.75</v>
      </c>
      <c r="D21">
        <v>61715.1</v>
      </c>
      <c r="F21">
        <v>355551.03</v>
      </c>
      <c r="G21">
        <v>197477.84</v>
      </c>
      <c r="J21">
        <v>0</v>
      </c>
      <c r="L21">
        <v>11240</v>
      </c>
      <c r="M21">
        <v>45.75</v>
      </c>
      <c r="P21">
        <v>310</v>
      </c>
      <c r="Q21">
        <v>-543861.84</v>
      </c>
      <c r="R21">
        <v>1709584.67</v>
      </c>
      <c r="S21">
        <v>662432.5</v>
      </c>
      <c r="U21">
        <v>627.99</v>
      </c>
      <c r="W21">
        <v>807813</v>
      </c>
      <c r="X21">
        <v>156400</v>
      </c>
      <c r="Y21">
        <v>944781</v>
      </c>
      <c r="AB21">
        <v>274549.53999999998</v>
      </c>
      <c r="AC21">
        <v>160404.01</v>
      </c>
    </row>
    <row r="22" spans="1:33" x14ac:dyDescent="0.25">
      <c r="A22" t="s">
        <v>2925</v>
      </c>
      <c r="B22">
        <v>768212.44</v>
      </c>
      <c r="C22">
        <v>37684</v>
      </c>
      <c r="D22">
        <v>157063.74</v>
      </c>
      <c r="F22">
        <v>441718.07</v>
      </c>
      <c r="G22">
        <v>208943.39</v>
      </c>
      <c r="M22">
        <v>3</v>
      </c>
      <c r="O22">
        <v>142954</v>
      </c>
      <c r="Q22">
        <v>-912755.47</v>
      </c>
      <c r="R22">
        <v>2287426.9300000002</v>
      </c>
      <c r="S22">
        <v>792613.56</v>
      </c>
      <c r="U22">
        <v>535.4</v>
      </c>
      <c r="W22">
        <v>1412988.8</v>
      </c>
      <c r="X22">
        <v>119650</v>
      </c>
      <c r="Y22">
        <v>1544542.6</v>
      </c>
      <c r="AB22">
        <v>211753.05</v>
      </c>
      <c r="AC22">
        <v>186268.93</v>
      </c>
      <c r="AG22">
        <v>3900</v>
      </c>
    </row>
    <row r="23" spans="1:33" x14ac:dyDescent="0.25">
      <c r="A23" t="s">
        <v>2822</v>
      </c>
      <c r="B23">
        <v>633709.98</v>
      </c>
      <c r="C23">
        <v>0</v>
      </c>
      <c r="D23">
        <v>66549.789999999994</v>
      </c>
      <c r="F23">
        <v>525622.23</v>
      </c>
      <c r="G23">
        <v>195874.14</v>
      </c>
      <c r="J23">
        <v>0</v>
      </c>
      <c r="M23">
        <v>450</v>
      </c>
      <c r="Q23">
        <v>-776738.44</v>
      </c>
      <c r="R23">
        <v>2091979.99</v>
      </c>
      <c r="S23">
        <v>802585.55</v>
      </c>
      <c r="U23">
        <v>808.77</v>
      </c>
      <c r="W23">
        <v>817816.8</v>
      </c>
      <c r="X23">
        <v>115000</v>
      </c>
      <c r="Y23">
        <v>922333.8</v>
      </c>
      <c r="AA23">
        <v>6600</v>
      </c>
      <c r="AB23">
        <v>246868.27</v>
      </c>
      <c r="AC23">
        <v>191110.56</v>
      </c>
      <c r="AG23">
        <v>28313.9</v>
      </c>
    </row>
    <row r="24" spans="1:33" x14ac:dyDescent="0.25">
      <c r="A24" t="s">
        <v>2823</v>
      </c>
      <c r="B24">
        <v>1266602.99</v>
      </c>
      <c r="C24">
        <v>0</v>
      </c>
      <c r="D24">
        <v>28133.84</v>
      </c>
      <c r="F24">
        <v>474015.44</v>
      </c>
      <c r="G24">
        <v>136038.79999999999</v>
      </c>
      <c r="J24">
        <v>0</v>
      </c>
      <c r="M24">
        <v>128.94</v>
      </c>
      <c r="O24">
        <v>536325</v>
      </c>
      <c r="Q24">
        <v>1879630.68</v>
      </c>
      <c r="S24">
        <v>1097454.28</v>
      </c>
      <c r="U24">
        <v>1261.8399999999999</v>
      </c>
      <c r="W24">
        <v>1571566.5</v>
      </c>
      <c r="Y24">
        <v>1704212.3</v>
      </c>
      <c r="AA24">
        <v>4400</v>
      </c>
      <c r="AB24">
        <v>874303.46</v>
      </c>
      <c r="AC24">
        <v>155953.41</v>
      </c>
      <c r="AD24">
        <v>80000</v>
      </c>
      <c r="AG24">
        <v>2907</v>
      </c>
    </row>
    <row r="25" spans="1:33" x14ac:dyDescent="0.25">
      <c r="A25" t="s">
        <v>2824</v>
      </c>
      <c r="B25">
        <v>268252.90999999997</v>
      </c>
      <c r="C25">
        <v>0</v>
      </c>
      <c r="D25">
        <v>30656.17</v>
      </c>
      <c r="F25">
        <v>793467.96</v>
      </c>
      <c r="G25">
        <v>147162.57999999999</v>
      </c>
      <c r="J25">
        <v>0</v>
      </c>
      <c r="M25">
        <v>954.86</v>
      </c>
      <c r="Q25">
        <v>-577049.86</v>
      </c>
      <c r="R25">
        <v>1967042.37</v>
      </c>
      <c r="S25">
        <v>766644.2</v>
      </c>
      <c r="U25">
        <v>345.62</v>
      </c>
      <c r="W25">
        <v>1213995</v>
      </c>
      <c r="X25">
        <v>136840</v>
      </c>
      <c r="Y25">
        <v>1588821</v>
      </c>
      <c r="Z25">
        <v>12756</v>
      </c>
      <c r="AB25">
        <v>279786.87</v>
      </c>
      <c r="AC25">
        <v>168868.7</v>
      </c>
    </row>
    <row r="26" spans="1:33" x14ac:dyDescent="0.25">
      <c r="A26" t="s">
        <v>2825</v>
      </c>
      <c r="B26">
        <v>448429.48</v>
      </c>
      <c r="C26">
        <v>0</v>
      </c>
      <c r="D26">
        <v>12920.34</v>
      </c>
      <c r="F26">
        <v>354170.03</v>
      </c>
      <c r="G26">
        <v>138883.51999999999</v>
      </c>
      <c r="M26">
        <v>104.9</v>
      </c>
      <c r="Q26">
        <v>-413343.31</v>
      </c>
      <c r="R26">
        <v>1301651.56</v>
      </c>
      <c r="S26">
        <v>449669.16</v>
      </c>
      <c r="U26">
        <v>341.78</v>
      </c>
      <c r="W26">
        <v>392823.2</v>
      </c>
      <c r="X26">
        <v>519830</v>
      </c>
      <c r="Y26">
        <v>497046.2</v>
      </c>
      <c r="Z26">
        <v>6600</v>
      </c>
      <c r="AB26">
        <v>290737.53999999998</v>
      </c>
      <c r="AC26">
        <v>185749.58</v>
      </c>
      <c r="AG26">
        <v>9800.6</v>
      </c>
    </row>
    <row r="27" spans="1:33" x14ac:dyDescent="0.25">
      <c r="A27" t="s">
        <v>2826</v>
      </c>
      <c r="B27">
        <v>870275.75</v>
      </c>
      <c r="C27">
        <v>0</v>
      </c>
      <c r="D27">
        <v>5668.75</v>
      </c>
      <c r="F27">
        <v>1364484.84</v>
      </c>
      <c r="G27">
        <v>171196.03</v>
      </c>
      <c r="J27">
        <v>0</v>
      </c>
      <c r="M27">
        <v>453</v>
      </c>
      <c r="O27">
        <v>51580</v>
      </c>
      <c r="Q27">
        <v>475482.2</v>
      </c>
      <c r="R27">
        <v>1776680.82</v>
      </c>
      <c r="S27">
        <v>705100.97</v>
      </c>
      <c r="U27">
        <v>728.03</v>
      </c>
      <c r="W27">
        <v>1594277.3</v>
      </c>
      <c r="X27">
        <v>315080</v>
      </c>
      <c r="Y27">
        <v>1609509.3</v>
      </c>
      <c r="AB27">
        <v>268497.36</v>
      </c>
      <c r="AC27">
        <v>322513.28999999998</v>
      </c>
      <c r="AG27">
        <v>787</v>
      </c>
    </row>
    <row r="28" spans="1:33" x14ac:dyDescent="0.25">
      <c r="A28" t="s">
        <v>2827</v>
      </c>
      <c r="B28">
        <v>1450321.99</v>
      </c>
      <c r="C28">
        <v>41493</v>
      </c>
      <c r="D28">
        <v>50230.41</v>
      </c>
      <c r="F28">
        <v>936947.42</v>
      </c>
      <c r="G28">
        <v>594410.44999999995</v>
      </c>
      <c r="J28">
        <v>3400</v>
      </c>
      <c r="L28">
        <v>111808</v>
      </c>
      <c r="M28">
        <v>13.31</v>
      </c>
      <c r="O28">
        <v>328742.82</v>
      </c>
      <c r="Q28">
        <v>85469.17</v>
      </c>
      <c r="R28">
        <v>2074982.75</v>
      </c>
      <c r="S28">
        <v>1743339.49</v>
      </c>
      <c r="U28">
        <v>1283.96</v>
      </c>
      <c r="W28">
        <v>2639480.81</v>
      </c>
      <c r="X28">
        <v>161645</v>
      </c>
      <c r="Y28">
        <v>2908631.81</v>
      </c>
      <c r="Z28">
        <v>8930</v>
      </c>
      <c r="AA28">
        <v>1880</v>
      </c>
      <c r="AB28">
        <v>542583.26</v>
      </c>
      <c r="AC28">
        <v>260576.97</v>
      </c>
    </row>
    <row r="29" spans="1:33" x14ac:dyDescent="0.25">
      <c r="A29" t="s">
        <v>2828</v>
      </c>
      <c r="B29">
        <v>632767.48</v>
      </c>
      <c r="C29">
        <v>8413</v>
      </c>
      <c r="D29">
        <v>109078.66</v>
      </c>
      <c r="F29">
        <v>463075.98</v>
      </c>
      <c r="G29">
        <v>281583.59999999998</v>
      </c>
      <c r="L29">
        <v>200300.16</v>
      </c>
      <c r="M29">
        <v>0</v>
      </c>
      <c r="Q29">
        <v>-559664.48</v>
      </c>
      <c r="R29">
        <v>1942599.48</v>
      </c>
      <c r="S29">
        <v>672004.15</v>
      </c>
      <c r="U29">
        <v>628.70000000000005</v>
      </c>
      <c r="W29">
        <v>774410.5</v>
      </c>
      <c r="X29">
        <v>65644</v>
      </c>
      <c r="Y29">
        <v>888210.5</v>
      </c>
      <c r="AA29">
        <v>11220</v>
      </c>
      <c r="AB29">
        <v>407737.8</v>
      </c>
      <c r="AC29">
        <v>171103.89</v>
      </c>
    </row>
    <row r="30" spans="1:33" x14ac:dyDescent="0.25">
      <c r="A30" t="s">
        <v>2829</v>
      </c>
      <c r="B30">
        <v>1129622.8899999999</v>
      </c>
      <c r="C30">
        <v>16977</v>
      </c>
      <c r="D30">
        <v>68228.42</v>
      </c>
      <c r="F30">
        <v>689495.12</v>
      </c>
      <c r="G30">
        <v>445548.91</v>
      </c>
      <c r="J30">
        <v>0</v>
      </c>
      <c r="M30">
        <v>31</v>
      </c>
      <c r="O30">
        <v>134963.82</v>
      </c>
      <c r="Q30">
        <v>653626.42000000004</v>
      </c>
      <c r="R30">
        <v>1357301.45</v>
      </c>
      <c r="S30">
        <v>991929.43</v>
      </c>
      <c r="U30">
        <v>1197.9000000000001</v>
      </c>
      <c r="W30">
        <v>1688549</v>
      </c>
      <c r="X30">
        <v>23000</v>
      </c>
      <c r="Y30">
        <v>1779679</v>
      </c>
      <c r="Z30">
        <v>8180</v>
      </c>
      <c r="AA30">
        <v>1210</v>
      </c>
      <c r="AB30">
        <v>354718.41</v>
      </c>
      <c r="AC30">
        <v>162032.69</v>
      </c>
    </row>
    <row r="31" spans="1:33" x14ac:dyDescent="0.25">
      <c r="A31" t="s">
        <v>2830</v>
      </c>
      <c r="B31">
        <v>744357.32</v>
      </c>
      <c r="C31">
        <v>0</v>
      </c>
      <c r="D31">
        <v>89282.83</v>
      </c>
      <c r="F31">
        <v>376192.02</v>
      </c>
      <c r="G31">
        <v>473322.27</v>
      </c>
      <c r="J31">
        <v>22240</v>
      </c>
      <c r="L31">
        <v>0.19</v>
      </c>
      <c r="M31">
        <v>14.02</v>
      </c>
      <c r="O31">
        <v>9040.66</v>
      </c>
      <c r="Q31">
        <v>148794.04</v>
      </c>
      <c r="R31">
        <v>1339755.76</v>
      </c>
      <c r="S31">
        <v>930824.94</v>
      </c>
      <c r="T31">
        <v>14890</v>
      </c>
      <c r="U31">
        <v>852.47</v>
      </c>
      <c r="W31">
        <v>2829547</v>
      </c>
      <c r="X31">
        <v>157714</v>
      </c>
      <c r="Y31">
        <v>2922187</v>
      </c>
      <c r="AB31">
        <v>465316.13</v>
      </c>
      <c r="AC31">
        <v>121702.11</v>
      </c>
    </row>
    <row r="32" spans="1:33" x14ac:dyDescent="0.25">
      <c r="A32" t="s">
        <v>2831</v>
      </c>
      <c r="B32">
        <v>538393.76</v>
      </c>
      <c r="C32">
        <v>17880</v>
      </c>
      <c r="D32">
        <v>53456.71</v>
      </c>
      <c r="F32">
        <v>696605.67</v>
      </c>
      <c r="G32">
        <v>661322.07999999996</v>
      </c>
      <c r="J32">
        <v>1500</v>
      </c>
      <c r="M32">
        <v>15</v>
      </c>
      <c r="O32">
        <v>59900</v>
      </c>
      <c r="Q32">
        <v>-291221.26</v>
      </c>
      <c r="R32">
        <v>2103448.6</v>
      </c>
      <c r="S32">
        <v>894390.29</v>
      </c>
      <c r="T32">
        <v>74730</v>
      </c>
      <c r="U32">
        <v>476.2</v>
      </c>
      <c r="W32">
        <v>1359145.5</v>
      </c>
      <c r="X32">
        <v>117857</v>
      </c>
      <c r="Y32">
        <v>1646312.5</v>
      </c>
      <c r="AB32">
        <v>329561.32</v>
      </c>
      <c r="AC32">
        <v>218151.71</v>
      </c>
    </row>
    <row r="33" spans="1:34" x14ac:dyDescent="0.25">
      <c r="A33" t="s">
        <v>2832</v>
      </c>
      <c r="B33">
        <v>617179.61</v>
      </c>
      <c r="C33">
        <v>4400</v>
      </c>
      <c r="D33">
        <v>92467.51</v>
      </c>
      <c r="F33">
        <v>201269.8</v>
      </c>
      <c r="G33">
        <v>89403.95</v>
      </c>
      <c r="O33">
        <v>160809.81</v>
      </c>
      <c r="Q33">
        <v>-877002.78</v>
      </c>
      <c r="R33">
        <v>1634028.2</v>
      </c>
      <c r="S33">
        <v>650966.4</v>
      </c>
      <c r="U33">
        <v>624.12</v>
      </c>
      <c r="W33">
        <v>991442</v>
      </c>
      <c r="X33">
        <v>86294</v>
      </c>
      <c r="Y33">
        <v>1071512</v>
      </c>
      <c r="Z33">
        <v>19240</v>
      </c>
      <c r="AA33">
        <v>4360</v>
      </c>
      <c r="AB33">
        <v>244621.44</v>
      </c>
      <c r="AC33">
        <v>137440.63</v>
      </c>
      <c r="AF33">
        <v>2</v>
      </c>
    </row>
    <row r="34" spans="1:34" x14ac:dyDescent="0.25">
      <c r="A34" t="s">
        <v>2833</v>
      </c>
      <c r="B34">
        <v>420414.65</v>
      </c>
      <c r="C34">
        <v>13123</v>
      </c>
      <c r="D34">
        <v>24212.57</v>
      </c>
      <c r="F34">
        <v>462093.94</v>
      </c>
      <c r="G34">
        <v>370203.16</v>
      </c>
      <c r="J34">
        <v>0</v>
      </c>
      <c r="M34">
        <v>208.18</v>
      </c>
      <c r="Q34">
        <v>816478.99</v>
      </c>
      <c r="R34">
        <v>391756.52</v>
      </c>
      <c r="S34">
        <v>752309.34</v>
      </c>
      <c r="U34">
        <v>431.79</v>
      </c>
      <c r="W34">
        <v>2359136.41</v>
      </c>
      <c r="X34">
        <v>47100</v>
      </c>
      <c r="Y34">
        <v>2474996.41</v>
      </c>
      <c r="Z34">
        <v>11050</v>
      </c>
      <c r="AB34">
        <v>247166.18</v>
      </c>
      <c r="AC34">
        <v>124341.57</v>
      </c>
      <c r="AG34">
        <v>139</v>
      </c>
      <c r="AH34">
        <v>500</v>
      </c>
    </row>
    <row r="35" spans="1:34" x14ac:dyDescent="0.25">
      <c r="A35" t="s">
        <v>2834</v>
      </c>
      <c r="B35">
        <v>562945.24</v>
      </c>
      <c r="C35">
        <v>614</v>
      </c>
      <c r="D35">
        <v>48782.19</v>
      </c>
      <c r="F35">
        <v>363828.96</v>
      </c>
      <c r="G35">
        <v>549649.39</v>
      </c>
      <c r="J35">
        <v>13500</v>
      </c>
      <c r="M35">
        <v>1315.42</v>
      </c>
      <c r="O35">
        <v>126024.88</v>
      </c>
      <c r="Q35">
        <v>628203.06999999995</v>
      </c>
      <c r="R35">
        <v>459399.49</v>
      </c>
      <c r="S35">
        <v>621231.06999999995</v>
      </c>
      <c r="U35">
        <v>1531.38</v>
      </c>
      <c r="W35">
        <v>675899</v>
      </c>
      <c r="X35">
        <v>267684</v>
      </c>
      <c r="Y35">
        <v>744899</v>
      </c>
      <c r="AB35">
        <v>299827.49</v>
      </c>
      <c r="AC35">
        <v>70227.520000000004</v>
      </c>
    </row>
    <row r="36" spans="1:34" x14ac:dyDescent="0.25">
      <c r="A36" t="s">
        <v>2835</v>
      </c>
      <c r="B36">
        <v>620971.87</v>
      </c>
      <c r="C36">
        <v>11811.62</v>
      </c>
      <c r="D36">
        <v>59892.51</v>
      </c>
      <c r="F36">
        <v>611506.57999999996</v>
      </c>
      <c r="G36">
        <v>70196.3</v>
      </c>
      <c r="J36">
        <v>0</v>
      </c>
      <c r="M36">
        <v>816.77</v>
      </c>
      <c r="O36">
        <v>170501.1</v>
      </c>
      <c r="Q36">
        <v>1141323.6200000001</v>
      </c>
      <c r="R36">
        <v>556569.79</v>
      </c>
      <c r="S36">
        <v>828254.71999999997</v>
      </c>
      <c r="U36">
        <v>567.74</v>
      </c>
      <c r="W36">
        <v>941627</v>
      </c>
      <c r="X36">
        <v>57794</v>
      </c>
      <c r="Y36">
        <v>1130659</v>
      </c>
      <c r="AA36">
        <v>2076</v>
      </c>
      <c r="AB36">
        <v>344346.81</v>
      </c>
      <c r="AC36">
        <v>702597.05</v>
      </c>
      <c r="AF36">
        <v>2</v>
      </c>
    </row>
    <row r="37" spans="1:34" x14ac:dyDescent="0.25">
      <c r="A37" t="s">
        <v>2836</v>
      </c>
      <c r="B37">
        <v>726798.14</v>
      </c>
      <c r="C37">
        <v>0</v>
      </c>
      <c r="D37">
        <v>181490.09</v>
      </c>
      <c r="F37">
        <v>329655.32</v>
      </c>
      <c r="G37">
        <v>221450.13</v>
      </c>
      <c r="J37">
        <v>0</v>
      </c>
      <c r="M37">
        <v>0</v>
      </c>
      <c r="O37">
        <v>209471.98</v>
      </c>
      <c r="Q37">
        <v>-584756.04</v>
      </c>
      <c r="R37">
        <v>1714982.69</v>
      </c>
      <c r="S37">
        <v>712930.58</v>
      </c>
      <c r="U37">
        <v>632.52</v>
      </c>
      <c r="W37">
        <v>1529986.5</v>
      </c>
      <c r="X37">
        <v>81894</v>
      </c>
      <c r="Y37">
        <v>1617116.5</v>
      </c>
      <c r="Z37">
        <v>8340</v>
      </c>
      <c r="AA37">
        <v>3186</v>
      </c>
      <c r="AB37">
        <v>269237.38</v>
      </c>
      <c r="AC37">
        <v>143514.93</v>
      </c>
    </row>
    <row r="38" spans="1:34" x14ac:dyDescent="0.25">
      <c r="A38" t="s">
        <v>2837</v>
      </c>
      <c r="B38">
        <v>382862.13</v>
      </c>
      <c r="C38">
        <v>0</v>
      </c>
      <c r="D38">
        <v>74388.09</v>
      </c>
      <c r="F38">
        <v>610687.89</v>
      </c>
      <c r="G38">
        <v>322683.95</v>
      </c>
      <c r="M38">
        <v>0</v>
      </c>
      <c r="O38">
        <v>197080</v>
      </c>
      <c r="Q38">
        <v>-979977.08</v>
      </c>
      <c r="R38">
        <v>2179663.7000000002</v>
      </c>
      <c r="S38">
        <v>828089.47</v>
      </c>
      <c r="U38">
        <v>256.58</v>
      </c>
      <c r="W38">
        <v>736932</v>
      </c>
      <c r="X38">
        <v>126194</v>
      </c>
      <c r="Y38">
        <v>982432</v>
      </c>
      <c r="Z38">
        <v>4276</v>
      </c>
      <c r="AA38">
        <v>6696.8</v>
      </c>
      <c r="AB38">
        <v>323497.5</v>
      </c>
      <c r="AC38">
        <v>171694.31</v>
      </c>
    </row>
    <row r="39" spans="1:34" x14ac:dyDescent="0.25">
      <c r="A39" t="s">
        <v>2838</v>
      </c>
      <c r="B39">
        <v>1042714.61</v>
      </c>
      <c r="C39">
        <v>466</v>
      </c>
      <c r="D39">
        <v>17073.32</v>
      </c>
      <c r="F39">
        <v>217013.78</v>
      </c>
      <c r="G39">
        <v>545510.72</v>
      </c>
      <c r="M39">
        <v>12.5</v>
      </c>
      <c r="O39">
        <v>13160</v>
      </c>
      <c r="Q39">
        <v>-173936.87</v>
      </c>
      <c r="R39">
        <v>1994257.35</v>
      </c>
      <c r="S39">
        <v>804890.07</v>
      </c>
      <c r="U39">
        <v>1123.4000000000001</v>
      </c>
      <c r="W39">
        <v>850356.5</v>
      </c>
      <c r="X39">
        <v>53494</v>
      </c>
      <c r="Y39">
        <v>930876.5</v>
      </c>
      <c r="AB39">
        <v>344233.13</v>
      </c>
      <c r="AC39">
        <v>225148.89</v>
      </c>
    </row>
    <row r="40" spans="1:34" x14ac:dyDescent="0.25">
      <c r="A40" t="s">
        <v>2839</v>
      </c>
      <c r="B40">
        <v>604811.04</v>
      </c>
      <c r="C40">
        <v>61507.08</v>
      </c>
      <c r="D40">
        <v>81137.919999999998</v>
      </c>
      <c r="F40">
        <v>454858.38</v>
      </c>
      <c r="G40">
        <v>458782.52</v>
      </c>
      <c r="L40">
        <v>310540</v>
      </c>
      <c r="M40">
        <v>0</v>
      </c>
      <c r="O40">
        <v>323690</v>
      </c>
      <c r="Q40">
        <v>-520471.8</v>
      </c>
      <c r="R40">
        <v>1560653.49</v>
      </c>
      <c r="S40">
        <v>790158.9</v>
      </c>
      <c r="U40">
        <v>680.49</v>
      </c>
      <c r="W40">
        <v>1998234</v>
      </c>
      <c r="X40">
        <v>140044</v>
      </c>
      <c r="Y40">
        <v>2114284</v>
      </c>
      <c r="Z40">
        <v>9450</v>
      </c>
      <c r="AB40">
        <v>396280.42</v>
      </c>
      <c r="AC40">
        <v>226598.84</v>
      </c>
    </row>
    <row r="41" spans="1:34" x14ac:dyDescent="0.25">
      <c r="A41" t="s">
        <v>2918</v>
      </c>
      <c r="B41">
        <v>725065.65</v>
      </c>
      <c r="C41">
        <v>0</v>
      </c>
      <c r="D41">
        <v>23970.43</v>
      </c>
      <c r="F41">
        <v>364892.29</v>
      </c>
      <c r="G41">
        <v>397944.75</v>
      </c>
      <c r="L41">
        <v>35000</v>
      </c>
      <c r="M41">
        <v>2839.76</v>
      </c>
      <c r="O41">
        <v>145600</v>
      </c>
      <c r="Q41">
        <v>-79435.34</v>
      </c>
      <c r="R41">
        <v>1367149.29</v>
      </c>
      <c r="S41">
        <v>802590.48</v>
      </c>
      <c r="U41">
        <v>529.36</v>
      </c>
      <c r="W41">
        <v>2017792.5</v>
      </c>
      <c r="X41">
        <v>63494</v>
      </c>
      <c r="Y41">
        <v>2112992.5</v>
      </c>
      <c r="Z41">
        <v>19000</v>
      </c>
      <c r="AA41">
        <v>6222</v>
      </c>
      <c r="AB41">
        <v>421839.5</v>
      </c>
      <c r="AC41">
        <v>143941.91</v>
      </c>
    </row>
    <row r="42" spans="1:34" x14ac:dyDescent="0.25">
      <c r="A42" t="s">
        <v>2840</v>
      </c>
      <c r="B42">
        <v>281167.64</v>
      </c>
      <c r="C42">
        <v>0</v>
      </c>
      <c r="D42">
        <v>84862.32</v>
      </c>
      <c r="F42">
        <v>815429.28</v>
      </c>
      <c r="G42">
        <v>390101.65</v>
      </c>
      <c r="M42">
        <v>8552.8700000000008</v>
      </c>
      <c r="O42">
        <v>165670.85999999999</v>
      </c>
      <c r="Q42">
        <v>-433847.48</v>
      </c>
      <c r="R42">
        <v>1747176.74</v>
      </c>
      <c r="S42">
        <v>1460246.93</v>
      </c>
      <c r="T42">
        <v>28456.59</v>
      </c>
      <c r="U42">
        <v>595.32000000000005</v>
      </c>
      <c r="W42">
        <v>1119122</v>
      </c>
      <c r="X42">
        <v>48388.1</v>
      </c>
      <c r="Y42">
        <v>1800816</v>
      </c>
      <c r="Z42">
        <v>1040</v>
      </c>
      <c r="AA42">
        <v>1772</v>
      </c>
      <c r="AB42">
        <v>340540.02</v>
      </c>
      <c r="AC42">
        <v>145770.92000000001</v>
      </c>
      <c r="AG42">
        <v>20342.099999999999</v>
      </c>
    </row>
    <row r="43" spans="1:34" x14ac:dyDescent="0.25">
      <c r="A43" t="s">
        <v>2841</v>
      </c>
      <c r="B43">
        <v>615098.73</v>
      </c>
      <c r="C43">
        <v>0</v>
      </c>
      <c r="D43">
        <v>460460.98</v>
      </c>
      <c r="F43">
        <v>286438.78999999998</v>
      </c>
      <c r="G43">
        <v>396631.75</v>
      </c>
      <c r="J43">
        <v>0</v>
      </c>
      <c r="M43">
        <v>568.69000000000005</v>
      </c>
      <c r="O43">
        <v>159400</v>
      </c>
      <c r="Q43">
        <v>-962709.08</v>
      </c>
      <c r="R43">
        <v>2580473.12</v>
      </c>
      <c r="S43">
        <v>2295779.4900000002</v>
      </c>
      <c r="U43">
        <v>937.12</v>
      </c>
      <c r="W43">
        <v>1428607.2</v>
      </c>
      <c r="X43">
        <v>29500</v>
      </c>
      <c r="Y43">
        <v>1779802.2</v>
      </c>
      <c r="Z43">
        <v>1120</v>
      </c>
      <c r="AA43">
        <v>13160</v>
      </c>
      <c r="AB43">
        <v>1134677.83</v>
      </c>
      <c r="AC43">
        <v>143777.47</v>
      </c>
      <c r="AG43">
        <v>214732.46</v>
      </c>
    </row>
    <row r="44" spans="1:34" x14ac:dyDescent="0.25">
      <c r="A44" t="s">
        <v>2842</v>
      </c>
      <c r="B44">
        <v>436013.73</v>
      </c>
      <c r="C44">
        <v>0</v>
      </c>
      <c r="D44">
        <v>103711.86</v>
      </c>
      <c r="F44">
        <v>230227.21</v>
      </c>
      <c r="G44">
        <v>280346.26</v>
      </c>
      <c r="J44">
        <v>0</v>
      </c>
      <c r="M44">
        <v>0</v>
      </c>
      <c r="Q44">
        <v>-506113.58</v>
      </c>
      <c r="R44">
        <v>1682922.85</v>
      </c>
      <c r="S44">
        <v>1340953.6200000001</v>
      </c>
      <c r="U44">
        <v>937.4</v>
      </c>
      <c r="W44">
        <v>987817.4</v>
      </c>
      <c r="X44">
        <v>15180</v>
      </c>
      <c r="Y44">
        <v>1531138.4</v>
      </c>
      <c r="AA44">
        <v>660</v>
      </c>
      <c r="AB44">
        <v>456055.88</v>
      </c>
      <c r="AC44">
        <v>80190.490000000005</v>
      </c>
      <c r="AG44">
        <v>95594.26</v>
      </c>
    </row>
    <row r="45" spans="1:34" x14ac:dyDescent="0.25">
      <c r="A45" t="s">
        <v>2843</v>
      </c>
      <c r="B45">
        <v>525687.99</v>
      </c>
      <c r="C45">
        <v>39397.08</v>
      </c>
      <c r="D45">
        <v>117891.02</v>
      </c>
      <c r="F45">
        <v>508749.18</v>
      </c>
      <c r="G45">
        <v>286466.21000000002</v>
      </c>
      <c r="M45">
        <v>0</v>
      </c>
      <c r="O45">
        <v>264190</v>
      </c>
      <c r="Q45">
        <v>-270241.74</v>
      </c>
      <c r="R45">
        <v>1664645.88</v>
      </c>
      <c r="S45">
        <v>799662.83</v>
      </c>
      <c r="U45">
        <v>556.91999999999996</v>
      </c>
      <c r="W45">
        <v>799189.1</v>
      </c>
      <c r="X45">
        <v>85240</v>
      </c>
      <c r="Y45">
        <v>1001870.1</v>
      </c>
      <c r="Z45">
        <v>9170</v>
      </c>
      <c r="AA45">
        <v>4210</v>
      </c>
      <c r="AB45">
        <v>404867.17</v>
      </c>
      <c r="AC45">
        <v>126653.24</v>
      </c>
      <c r="AF45">
        <v>6</v>
      </c>
      <c r="AG45">
        <v>80565</v>
      </c>
    </row>
    <row r="46" spans="1:34" x14ac:dyDescent="0.25">
      <c r="A46" t="s">
        <v>2844</v>
      </c>
      <c r="B46">
        <v>636961.69999999995</v>
      </c>
      <c r="C46">
        <v>0</v>
      </c>
      <c r="D46">
        <v>96156.3</v>
      </c>
      <c r="F46">
        <v>2589278.64</v>
      </c>
      <c r="G46">
        <v>596166.28</v>
      </c>
      <c r="J46">
        <v>0</v>
      </c>
      <c r="L46">
        <v>258000</v>
      </c>
      <c r="M46">
        <v>0</v>
      </c>
      <c r="O46">
        <v>366120</v>
      </c>
      <c r="Q46">
        <v>3621698.18</v>
      </c>
      <c r="S46">
        <v>1222416.72</v>
      </c>
      <c r="U46">
        <v>504.21</v>
      </c>
      <c r="W46">
        <v>1585756.6</v>
      </c>
      <c r="X46">
        <v>80580</v>
      </c>
      <c r="Y46">
        <v>1959171.6</v>
      </c>
      <c r="Z46">
        <v>720</v>
      </c>
      <c r="AA46">
        <v>400</v>
      </c>
      <c r="AB46">
        <v>578972.30000000005</v>
      </c>
      <c r="AC46">
        <v>319187.73</v>
      </c>
      <c r="AG46">
        <v>33901.9</v>
      </c>
    </row>
    <row r="47" spans="1:34" x14ac:dyDescent="0.25">
      <c r="A47" t="s">
        <v>2845</v>
      </c>
      <c r="B47">
        <v>578846.51</v>
      </c>
      <c r="C47">
        <v>0</v>
      </c>
      <c r="D47">
        <v>90392.22</v>
      </c>
      <c r="F47">
        <v>844911.04</v>
      </c>
      <c r="G47">
        <v>253215.73</v>
      </c>
      <c r="M47">
        <v>101</v>
      </c>
      <c r="O47">
        <v>90000</v>
      </c>
      <c r="Q47">
        <v>269022.73</v>
      </c>
      <c r="R47">
        <v>1610762.41</v>
      </c>
      <c r="S47">
        <v>917251.78</v>
      </c>
      <c r="U47">
        <v>775.85</v>
      </c>
      <c r="W47">
        <v>1244037.1000000001</v>
      </c>
      <c r="X47">
        <v>19560</v>
      </c>
      <c r="Y47">
        <v>1428429.1</v>
      </c>
      <c r="Z47">
        <v>33940</v>
      </c>
      <c r="AA47">
        <v>5112</v>
      </c>
      <c r="AB47">
        <v>395713.82</v>
      </c>
      <c r="AC47">
        <v>170489.45</v>
      </c>
      <c r="AG47">
        <v>41791</v>
      </c>
    </row>
    <row r="48" spans="1:34" x14ac:dyDescent="0.25">
      <c r="A48" t="s">
        <v>2846</v>
      </c>
      <c r="B48">
        <v>495336.04</v>
      </c>
      <c r="C48">
        <v>0</v>
      </c>
      <c r="D48">
        <v>95332.800000000003</v>
      </c>
      <c r="F48">
        <v>436830.01</v>
      </c>
      <c r="G48">
        <v>333551.35999999999</v>
      </c>
      <c r="J48">
        <v>0</v>
      </c>
      <c r="M48">
        <v>430.86</v>
      </c>
      <c r="Q48">
        <v>-1235898.1100000001</v>
      </c>
      <c r="R48">
        <v>2707380.46</v>
      </c>
      <c r="S48">
        <v>1088643.47</v>
      </c>
      <c r="T48">
        <v>174880</v>
      </c>
      <c r="U48">
        <v>840.48</v>
      </c>
      <c r="W48">
        <v>1302728</v>
      </c>
      <c r="X48">
        <v>117340</v>
      </c>
      <c r="Y48">
        <v>1878087</v>
      </c>
      <c r="Z48">
        <v>10560</v>
      </c>
      <c r="AA48">
        <v>4110</v>
      </c>
      <c r="AB48">
        <v>463109.78</v>
      </c>
      <c r="AC48">
        <v>107747.12</v>
      </c>
      <c r="AG48">
        <v>33014.050000000003</v>
      </c>
    </row>
    <row r="49" spans="1:33" x14ac:dyDescent="0.25">
      <c r="A49" t="s">
        <v>2919</v>
      </c>
      <c r="B49">
        <v>700820.66</v>
      </c>
      <c r="C49">
        <v>0</v>
      </c>
      <c r="D49">
        <v>15874.17</v>
      </c>
      <c r="F49">
        <v>247411.88</v>
      </c>
      <c r="G49">
        <v>309954.68</v>
      </c>
      <c r="L49">
        <v>67180</v>
      </c>
      <c r="M49">
        <v>0</v>
      </c>
      <c r="O49">
        <v>296015</v>
      </c>
      <c r="Q49">
        <v>-1327479.58</v>
      </c>
      <c r="R49">
        <v>2321309.19</v>
      </c>
      <c r="S49">
        <v>813251.08</v>
      </c>
      <c r="U49">
        <v>695.34</v>
      </c>
      <c r="W49">
        <v>485631.6</v>
      </c>
      <c r="X49">
        <v>85090</v>
      </c>
      <c r="Y49">
        <v>759315.6</v>
      </c>
      <c r="Z49">
        <v>320</v>
      </c>
      <c r="AA49">
        <v>1260</v>
      </c>
      <c r="AB49">
        <v>267822.52</v>
      </c>
      <c r="AC49">
        <v>193868.22</v>
      </c>
      <c r="AG49">
        <v>63891</v>
      </c>
    </row>
    <row r="50" spans="1:33" x14ac:dyDescent="0.25">
      <c r="A50" t="s">
        <v>2929</v>
      </c>
      <c r="B50">
        <v>638620.93999999994</v>
      </c>
      <c r="C50">
        <v>0</v>
      </c>
      <c r="D50">
        <v>81116.78</v>
      </c>
      <c r="F50">
        <v>1204774.8799999999</v>
      </c>
      <c r="G50">
        <v>316434.28000000003</v>
      </c>
      <c r="J50">
        <v>0</v>
      </c>
      <c r="M50">
        <v>0</v>
      </c>
      <c r="O50">
        <v>25900</v>
      </c>
      <c r="Q50">
        <v>1358044.26</v>
      </c>
      <c r="R50">
        <v>991778.49</v>
      </c>
      <c r="S50">
        <v>614545.93999999994</v>
      </c>
      <c r="U50">
        <v>840.09</v>
      </c>
      <c r="W50">
        <v>214271</v>
      </c>
      <c r="X50">
        <v>111860</v>
      </c>
      <c r="Y50">
        <v>388880</v>
      </c>
      <c r="Z50">
        <v>560</v>
      </c>
      <c r="AB50">
        <v>277767.75</v>
      </c>
      <c r="AC50">
        <v>162018.54</v>
      </c>
      <c r="AG50">
        <v>23187.5</v>
      </c>
    </row>
    <row r="51" spans="1:33" x14ac:dyDescent="0.25">
      <c r="A51" t="s">
        <v>2930</v>
      </c>
      <c r="B51">
        <v>636562.54</v>
      </c>
      <c r="C51">
        <v>0</v>
      </c>
      <c r="D51">
        <v>73424.929999999993</v>
      </c>
      <c r="F51">
        <v>2457842.3199999998</v>
      </c>
      <c r="G51">
        <v>239767.71</v>
      </c>
      <c r="J51">
        <v>0</v>
      </c>
      <c r="M51">
        <v>125.05</v>
      </c>
      <c r="O51">
        <v>174055</v>
      </c>
      <c r="Q51">
        <v>2543646.4900000002</v>
      </c>
      <c r="R51">
        <v>667821.93000000005</v>
      </c>
      <c r="S51">
        <v>694143.03</v>
      </c>
      <c r="U51">
        <v>665.91</v>
      </c>
      <c r="W51">
        <v>1238474.8</v>
      </c>
      <c r="X51">
        <v>94830</v>
      </c>
      <c r="Y51">
        <v>1373882.48</v>
      </c>
      <c r="AB51">
        <v>226202.76</v>
      </c>
      <c r="AC51">
        <v>178873.51</v>
      </c>
      <c r="AG51">
        <v>60300.18</v>
      </c>
    </row>
    <row r="52" spans="1:33" x14ac:dyDescent="0.25">
      <c r="A52" t="s">
        <v>2847</v>
      </c>
      <c r="B52">
        <v>488209.86</v>
      </c>
      <c r="C52">
        <v>45669.5</v>
      </c>
      <c r="D52">
        <v>45796.58</v>
      </c>
      <c r="F52">
        <v>543651.91</v>
      </c>
      <c r="G52">
        <v>76046</v>
      </c>
      <c r="J52">
        <v>12000</v>
      </c>
      <c r="M52">
        <v>2425.38</v>
      </c>
      <c r="Q52">
        <v>-776367.8</v>
      </c>
      <c r="R52">
        <v>2139773.89</v>
      </c>
      <c r="S52">
        <v>622947.09</v>
      </c>
      <c r="U52">
        <v>713.33</v>
      </c>
      <c r="W52">
        <v>648189</v>
      </c>
      <c r="Y52">
        <v>654189</v>
      </c>
      <c r="AB52">
        <v>378235.52</v>
      </c>
      <c r="AC52">
        <v>180265.52</v>
      </c>
      <c r="AG52">
        <v>21598</v>
      </c>
    </row>
    <row r="53" spans="1:33" x14ac:dyDescent="0.25">
      <c r="A53" t="s">
        <v>2848</v>
      </c>
      <c r="B53">
        <v>532048.25</v>
      </c>
      <c r="C53">
        <v>23761.68</v>
      </c>
      <c r="D53">
        <v>11342</v>
      </c>
      <c r="F53">
        <v>314790.23</v>
      </c>
      <c r="G53">
        <v>36878.129999999997</v>
      </c>
      <c r="J53">
        <v>6800</v>
      </c>
      <c r="M53">
        <v>972</v>
      </c>
      <c r="Q53">
        <v>672515</v>
      </c>
      <c r="R53">
        <v>293207.49</v>
      </c>
      <c r="S53">
        <v>617173.64</v>
      </c>
      <c r="U53">
        <v>755.64</v>
      </c>
      <c r="W53">
        <v>432096</v>
      </c>
      <c r="Y53">
        <v>558842</v>
      </c>
      <c r="AB53">
        <v>249161.64</v>
      </c>
      <c r="AC53">
        <v>64591.1</v>
      </c>
      <c r="AG53">
        <v>117363.5</v>
      </c>
    </row>
    <row r="54" spans="1:33" x14ac:dyDescent="0.25">
      <c r="A54" t="s">
        <v>2849</v>
      </c>
      <c r="B54">
        <v>159570.01</v>
      </c>
      <c r="C54">
        <v>190253</v>
      </c>
      <c r="D54">
        <v>56692.959999999999</v>
      </c>
      <c r="F54">
        <v>5751195.0999999996</v>
      </c>
      <c r="G54">
        <v>103219.99</v>
      </c>
      <c r="J54">
        <v>12114</v>
      </c>
      <c r="M54">
        <v>9236.75</v>
      </c>
      <c r="Q54">
        <v>4466367.12</v>
      </c>
      <c r="R54">
        <v>1946315.03</v>
      </c>
      <c r="S54">
        <v>1375999.11</v>
      </c>
      <c r="T54">
        <v>119374</v>
      </c>
      <c r="U54">
        <v>451.85</v>
      </c>
      <c r="W54">
        <v>937806</v>
      </c>
      <c r="Y54">
        <v>1105635</v>
      </c>
      <c r="Z54">
        <v>5520</v>
      </c>
      <c r="AA54">
        <v>600</v>
      </c>
      <c r="AB54">
        <v>749973.91</v>
      </c>
      <c r="AC54">
        <v>166781.22</v>
      </c>
      <c r="AG54">
        <v>260342.5</v>
      </c>
    </row>
    <row r="55" spans="1:33" x14ac:dyDescent="0.25">
      <c r="A55" t="s">
        <v>2850</v>
      </c>
      <c r="B55">
        <v>720380.18</v>
      </c>
      <c r="C55">
        <v>110037</v>
      </c>
      <c r="D55">
        <v>75729.27</v>
      </c>
      <c r="F55">
        <v>689865.41</v>
      </c>
      <c r="G55">
        <v>242147.39</v>
      </c>
      <c r="J55">
        <v>60500</v>
      </c>
      <c r="M55">
        <v>6227</v>
      </c>
      <c r="Q55">
        <v>-299734.24</v>
      </c>
      <c r="R55">
        <v>2217512.62</v>
      </c>
      <c r="S55">
        <v>1217936.8899999999</v>
      </c>
      <c r="U55">
        <v>1591.06</v>
      </c>
      <c r="W55">
        <v>1673207</v>
      </c>
      <c r="Y55">
        <v>1673207</v>
      </c>
      <c r="Z55">
        <v>660</v>
      </c>
      <c r="AA55">
        <v>280</v>
      </c>
      <c r="AB55">
        <v>703545.48</v>
      </c>
      <c r="AC55">
        <v>160723.71</v>
      </c>
      <c r="AG55">
        <v>13259</v>
      </c>
    </row>
    <row r="56" spans="1:33" x14ac:dyDescent="0.25">
      <c r="A56" t="s">
        <v>2851</v>
      </c>
      <c r="B56">
        <v>664311.26</v>
      </c>
      <c r="C56">
        <v>30429</v>
      </c>
      <c r="D56">
        <v>36487.800000000003</v>
      </c>
      <c r="F56">
        <v>501158.16</v>
      </c>
      <c r="G56">
        <v>79560.78</v>
      </c>
      <c r="J56">
        <v>13300</v>
      </c>
      <c r="M56">
        <v>6441</v>
      </c>
      <c r="Q56">
        <v>-565206.22</v>
      </c>
      <c r="R56">
        <v>1921030.3</v>
      </c>
      <c r="S56">
        <v>923623.5</v>
      </c>
      <c r="T56">
        <v>88441</v>
      </c>
      <c r="U56">
        <v>1396.14</v>
      </c>
      <c r="W56">
        <v>1204952</v>
      </c>
      <c r="Y56">
        <v>1263752</v>
      </c>
      <c r="AB56">
        <v>515207.36</v>
      </c>
      <c r="AC56">
        <v>118913.65</v>
      </c>
      <c r="AG56">
        <v>1769</v>
      </c>
    </row>
    <row r="57" spans="1:33" x14ac:dyDescent="0.25">
      <c r="A57" t="s">
        <v>2852</v>
      </c>
      <c r="B57">
        <v>453663.95</v>
      </c>
      <c r="C57">
        <v>8120</v>
      </c>
      <c r="D57">
        <v>31057.1</v>
      </c>
      <c r="F57">
        <v>510960.52</v>
      </c>
      <c r="G57">
        <v>75804.509999999995</v>
      </c>
      <c r="J57">
        <v>14420</v>
      </c>
      <c r="M57">
        <v>1211.58</v>
      </c>
      <c r="Q57">
        <v>-799593.5</v>
      </c>
      <c r="R57">
        <v>1915444.77</v>
      </c>
      <c r="S57">
        <v>1142576.72</v>
      </c>
      <c r="T57">
        <v>38503</v>
      </c>
      <c r="U57">
        <v>638.99</v>
      </c>
      <c r="W57">
        <v>919598.8</v>
      </c>
      <c r="Y57">
        <v>1201293.8</v>
      </c>
      <c r="Z57">
        <v>960</v>
      </c>
      <c r="AA57">
        <v>900</v>
      </c>
      <c r="AB57">
        <v>477537.31</v>
      </c>
      <c r="AC57">
        <v>111145.67</v>
      </c>
      <c r="AG57">
        <v>30922.5</v>
      </c>
    </row>
    <row r="58" spans="1:33" x14ac:dyDescent="0.25">
      <c r="A58" t="s">
        <v>2853</v>
      </c>
      <c r="B58">
        <v>454485.4</v>
      </c>
      <c r="C58">
        <v>78980</v>
      </c>
      <c r="D58">
        <v>19266.27</v>
      </c>
      <c r="F58">
        <v>475918.35</v>
      </c>
      <c r="G58">
        <v>65082.64</v>
      </c>
      <c r="J58">
        <v>13748</v>
      </c>
      <c r="M58">
        <v>1809</v>
      </c>
      <c r="Q58">
        <v>-643190.81000000006</v>
      </c>
      <c r="R58">
        <v>1650781.62</v>
      </c>
      <c r="S58">
        <v>1143982.49</v>
      </c>
      <c r="T58">
        <v>16586</v>
      </c>
      <c r="U58">
        <v>671.85</v>
      </c>
      <c r="W58">
        <v>355128.5</v>
      </c>
      <c r="Y58">
        <v>647051.5</v>
      </c>
      <c r="Z58">
        <v>320</v>
      </c>
      <c r="AA58">
        <v>600</v>
      </c>
      <c r="AB58">
        <v>387551.31</v>
      </c>
      <c r="AC58">
        <v>83065.41</v>
      </c>
      <c r="AG58">
        <v>12571</v>
      </c>
    </row>
    <row r="59" spans="1:33" x14ac:dyDescent="0.25">
      <c r="A59" t="s">
        <v>2854</v>
      </c>
      <c r="B59">
        <v>597251.85</v>
      </c>
      <c r="C59">
        <v>82368.899999999994</v>
      </c>
      <c r="D59">
        <v>50143.37</v>
      </c>
      <c r="F59">
        <v>582171.37</v>
      </c>
      <c r="G59">
        <v>117885.07</v>
      </c>
      <c r="J59">
        <v>8952.5</v>
      </c>
      <c r="M59">
        <v>1498.99</v>
      </c>
      <c r="Q59">
        <v>-670490.56999999995</v>
      </c>
      <c r="R59">
        <v>2032099.69</v>
      </c>
      <c r="S59">
        <v>1017015.1</v>
      </c>
      <c r="T59">
        <v>73562.8</v>
      </c>
      <c r="U59">
        <v>707.82</v>
      </c>
      <c r="W59">
        <v>364234.5</v>
      </c>
      <c r="Y59">
        <v>414934.5</v>
      </c>
      <c r="Z59">
        <v>6520</v>
      </c>
      <c r="AA59">
        <v>1704</v>
      </c>
      <c r="AB59">
        <v>442791.59</v>
      </c>
      <c r="AC59">
        <v>170326.27</v>
      </c>
      <c r="AG59">
        <v>65328.1</v>
      </c>
    </row>
    <row r="60" spans="1:33" x14ac:dyDescent="0.25">
      <c r="A60" t="s">
        <v>2855</v>
      </c>
      <c r="B60">
        <v>591299.31999999995</v>
      </c>
      <c r="C60">
        <v>170490</v>
      </c>
      <c r="D60">
        <v>57300</v>
      </c>
      <c r="F60">
        <v>1268200.54</v>
      </c>
      <c r="G60">
        <v>185088.92</v>
      </c>
      <c r="J60">
        <v>14100</v>
      </c>
      <c r="M60">
        <v>7383</v>
      </c>
      <c r="Q60">
        <v>918987.67</v>
      </c>
      <c r="R60">
        <v>1174038.5</v>
      </c>
      <c r="S60">
        <v>1680258.13</v>
      </c>
      <c r="T60">
        <v>88140</v>
      </c>
      <c r="U60">
        <v>751.27</v>
      </c>
      <c r="W60">
        <v>1557212</v>
      </c>
      <c r="Y60">
        <v>1606876</v>
      </c>
      <c r="Z60">
        <v>14860</v>
      </c>
      <c r="AA60">
        <v>2700</v>
      </c>
      <c r="AB60">
        <v>724353.7</v>
      </c>
      <c r="AC60">
        <v>148337.47</v>
      </c>
      <c r="AG60">
        <v>93129</v>
      </c>
    </row>
    <row r="61" spans="1:33" x14ac:dyDescent="0.25">
      <c r="A61" t="s">
        <v>2856</v>
      </c>
      <c r="B61">
        <v>895632.93</v>
      </c>
      <c r="C61">
        <v>468907.7</v>
      </c>
      <c r="D61">
        <v>85452.34</v>
      </c>
      <c r="F61">
        <v>549908.14</v>
      </c>
      <c r="G61">
        <v>317543.75</v>
      </c>
      <c r="J61">
        <v>14400</v>
      </c>
      <c r="M61">
        <v>8366.23</v>
      </c>
      <c r="Q61">
        <v>-1294365.95</v>
      </c>
      <c r="R61">
        <v>3795531.45</v>
      </c>
      <c r="S61">
        <v>1838751.38</v>
      </c>
      <c r="T61">
        <v>349950</v>
      </c>
      <c r="U61">
        <v>1607.73</v>
      </c>
      <c r="W61">
        <v>1586116.9</v>
      </c>
      <c r="Y61">
        <v>1953374.9</v>
      </c>
      <c r="Z61">
        <v>6920</v>
      </c>
      <c r="AA61">
        <v>5680</v>
      </c>
      <c r="AB61">
        <v>918469.86</v>
      </c>
      <c r="AC61">
        <v>324012.71999999997</v>
      </c>
      <c r="AG61">
        <v>162413</v>
      </c>
    </row>
    <row r="62" spans="1:33" x14ac:dyDescent="0.25">
      <c r="A62" t="s">
        <v>2857</v>
      </c>
      <c r="B62">
        <v>303046.44</v>
      </c>
      <c r="C62">
        <v>408765</v>
      </c>
      <c r="D62">
        <v>51563.6</v>
      </c>
      <c r="F62">
        <v>322992.17</v>
      </c>
      <c r="G62">
        <v>210202.86</v>
      </c>
      <c r="J62">
        <v>7910</v>
      </c>
      <c r="M62">
        <v>4467</v>
      </c>
      <c r="Q62">
        <v>-546930.31999999995</v>
      </c>
      <c r="R62">
        <v>1606269.64</v>
      </c>
      <c r="S62">
        <v>1364626.71</v>
      </c>
      <c r="U62">
        <v>616.11</v>
      </c>
      <c r="W62">
        <v>1003117.5</v>
      </c>
      <c r="X62">
        <v>171000</v>
      </c>
      <c r="Y62">
        <v>1036717.5</v>
      </c>
      <c r="Z62">
        <v>160</v>
      </c>
      <c r="AA62">
        <v>300</v>
      </c>
      <c r="AB62">
        <v>713725.45</v>
      </c>
      <c r="AC62">
        <v>132967.62</v>
      </c>
      <c r="AG62">
        <v>52237</v>
      </c>
    </row>
    <row r="63" spans="1:33" x14ac:dyDescent="0.25">
      <c r="A63" t="s">
        <v>2858</v>
      </c>
      <c r="B63">
        <v>240694.1</v>
      </c>
      <c r="C63">
        <v>123304</v>
      </c>
      <c r="D63">
        <v>43737.32</v>
      </c>
      <c r="F63">
        <v>422001.52</v>
      </c>
      <c r="G63">
        <v>183245.7</v>
      </c>
      <c r="J63">
        <v>12000</v>
      </c>
      <c r="M63">
        <v>11227.74</v>
      </c>
      <c r="Q63">
        <v>-1629671.85</v>
      </c>
      <c r="R63">
        <v>2640334.33</v>
      </c>
      <c r="S63">
        <v>1021979.67</v>
      </c>
      <c r="T63">
        <v>124852.4</v>
      </c>
      <c r="U63">
        <v>369.4</v>
      </c>
      <c r="W63">
        <v>881804.5</v>
      </c>
      <c r="X63">
        <v>100000</v>
      </c>
      <c r="Y63">
        <v>881804.5</v>
      </c>
      <c r="Z63">
        <v>9680</v>
      </c>
      <c r="AB63">
        <v>802607.34</v>
      </c>
      <c r="AC63">
        <v>108356.33</v>
      </c>
      <c r="AG63">
        <v>22219.5</v>
      </c>
    </row>
    <row r="64" spans="1:33" x14ac:dyDescent="0.25">
      <c r="A64" t="s">
        <v>2920</v>
      </c>
      <c r="B64">
        <v>476232.63</v>
      </c>
      <c r="C64">
        <v>70707.5</v>
      </c>
      <c r="D64">
        <v>12300.86</v>
      </c>
      <c r="F64">
        <v>1178175.53</v>
      </c>
      <c r="G64">
        <v>22124.959999999999</v>
      </c>
      <c r="J64">
        <v>8000</v>
      </c>
      <c r="M64">
        <v>2288</v>
      </c>
      <c r="Q64">
        <v>-162131.32</v>
      </c>
      <c r="R64">
        <v>2029021.21</v>
      </c>
      <c r="S64">
        <v>875244.9</v>
      </c>
      <c r="T64">
        <v>99653</v>
      </c>
      <c r="U64">
        <v>529.78</v>
      </c>
      <c r="W64">
        <v>633369.51</v>
      </c>
      <c r="Y64">
        <v>807899.51</v>
      </c>
      <c r="Z64">
        <v>4400</v>
      </c>
      <c r="AB64">
        <v>413222.46</v>
      </c>
      <c r="AC64">
        <v>185907.41</v>
      </c>
      <c r="AG64">
        <v>25076</v>
      </c>
    </row>
    <row r="65" spans="1:34" x14ac:dyDescent="0.25">
      <c r="A65" t="s">
        <v>2859</v>
      </c>
      <c r="B65">
        <v>656655.51</v>
      </c>
      <c r="C65">
        <v>0</v>
      </c>
      <c r="D65">
        <v>42447.92</v>
      </c>
      <c r="F65">
        <v>2039365.43</v>
      </c>
      <c r="G65">
        <v>17028</v>
      </c>
      <c r="J65">
        <v>15705</v>
      </c>
      <c r="M65">
        <v>0</v>
      </c>
      <c r="O65">
        <v>57525</v>
      </c>
      <c r="Q65">
        <v>1872854.15</v>
      </c>
      <c r="R65">
        <v>849648.43</v>
      </c>
      <c r="S65">
        <v>630391.29</v>
      </c>
      <c r="U65">
        <v>817.95</v>
      </c>
      <c r="W65">
        <v>602337</v>
      </c>
      <c r="X65">
        <v>45000</v>
      </c>
      <c r="Y65">
        <v>619363</v>
      </c>
      <c r="Z65">
        <v>12225</v>
      </c>
      <c r="AA65">
        <v>2112</v>
      </c>
      <c r="AB65">
        <v>325806.94</v>
      </c>
      <c r="AC65">
        <v>118525.02</v>
      </c>
    </row>
    <row r="66" spans="1:34" x14ac:dyDescent="0.25">
      <c r="A66" t="s">
        <v>2860</v>
      </c>
      <c r="B66">
        <v>650257.1</v>
      </c>
      <c r="C66">
        <v>0</v>
      </c>
      <c r="D66">
        <v>22242.49</v>
      </c>
      <c r="F66">
        <v>305692.73</v>
      </c>
      <c r="G66">
        <v>17796.64</v>
      </c>
      <c r="M66">
        <v>0</v>
      </c>
      <c r="Q66">
        <v>792172.98</v>
      </c>
      <c r="R66">
        <v>236925.61</v>
      </c>
      <c r="S66">
        <v>605783.11</v>
      </c>
      <c r="U66">
        <v>892.82</v>
      </c>
      <c r="W66">
        <v>1590073</v>
      </c>
      <c r="X66">
        <v>45000</v>
      </c>
      <c r="Y66">
        <v>1607064</v>
      </c>
      <c r="Z66">
        <v>6080</v>
      </c>
      <c r="AB66">
        <v>279879.82</v>
      </c>
      <c r="AC66">
        <v>82035.06</v>
      </c>
    </row>
    <row r="67" spans="1:34" x14ac:dyDescent="0.25">
      <c r="A67" t="s">
        <v>2861</v>
      </c>
      <c r="B67">
        <v>689047.18</v>
      </c>
      <c r="C67">
        <v>0</v>
      </c>
      <c r="D67">
        <v>74568.09</v>
      </c>
      <c r="F67">
        <v>368435.45</v>
      </c>
      <c r="G67">
        <v>7356.26</v>
      </c>
      <c r="J67">
        <v>14321</v>
      </c>
      <c r="M67">
        <v>0</v>
      </c>
      <c r="Q67">
        <v>-837919.38</v>
      </c>
      <c r="R67">
        <v>1982889.72</v>
      </c>
      <c r="S67">
        <v>743460.4</v>
      </c>
      <c r="T67">
        <v>77625</v>
      </c>
      <c r="U67">
        <v>899.78</v>
      </c>
      <c r="W67">
        <v>1345474</v>
      </c>
      <c r="X67">
        <v>43500</v>
      </c>
      <c r="Y67">
        <v>1360874</v>
      </c>
      <c r="AB67">
        <v>514372.78</v>
      </c>
      <c r="AC67">
        <v>99761.06</v>
      </c>
    </row>
    <row r="68" spans="1:34" x14ac:dyDescent="0.25">
      <c r="A68" t="s">
        <v>2862</v>
      </c>
      <c r="B68">
        <v>537298.06000000006</v>
      </c>
      <c r="C68">
        <v>0</v>
      </c>
      <c r="D68">
        <v>46949.9</v>
      </c>
      <c r="F68">
        <v>440686.58</v>
      </c>
      <c r="G68">
        <v>34209.33</v>
      </c>
      <c r="J68">
        <v>15603</v>
      </c>
      <c r="M68">
        <v>0</v>
      </c>
      <c r="O68">
        <v>100625</v>
      </c>
      <c r="Q68">
        <v>-1267931.55</v>
      </c>
      <c r="R68">
        <v>2283492.7400000002</v>
      </c>
      <c r="S68">
        <v>992681.76</v>
      </c>
      <c r="U68">
        <v>640.26</v>
      </c>
      <c r="W68">
        <v>1155832</v>
      </c>
      <c r="X68">
        <v>79000</v>
      </c>
      <c r="Y68">
        <v>1546833</v>
      </c>
      <c r="Z68">
        <v>3640</v>
      </c>
      <c r="AA68">
        <v>5168</v>
      </c>
      <c r="AB68">
        <v>388026.9</v>
      </c>
      <c r="AC68">
        <v>129773.18</v>
      </c>
    </row>
    <row r="69" spans="1:34" x14ac:dyDescent="0.25">
      <c r="A69" t="s">
        <v>2917</v>
      </c>
      <c r="B69">
        <v>456918.59</v>
      </c>
      <c r="C69">
        <v>0</v>
      </c>
      <c r="D69">
        <v>23276.34</v>
      </c>
      <c r="F69">
        <v>351631.5</v>
      </c>
      <c r="G69">
        <v>32537.86</v>
      </c>
      <c r="J69">
        <v>9848</v>
      </c>
      <c r="O69">
        <v>36775</v>
      </c>
      <c r="Q69">
        <v>493586.48</v>
      </c>
      <c r="R69">
        <v>355552.49</v>
      </c>
      <c r="S69">
        <v>525266.88</v>
      </c>
      <c r="U69">
        <v>615.48</v>
      </c>
      <c r="W69">
        <v>912742</v>
      </c>
      <c r="X69">
        <v>40000</v>
      </c>
      <c r="Y69">
        <v>947742</v>
      </c>
      <c r="Z69">
        <v>480</v>
      </c>
      <c r="AA69">
        <v>4136</v>
      </c>
      <c r="AB69">
        <v>326654.3</v>
      </c>
      <c r="AC69">
        <v>183080.54</v>
      </c>
    </row>
    <row r="70" spans="1:34" x14ac:dyDescent="0.25">
      <c r="A70" t="s">
        <v>2863</v>
      </c>
      <c r="B70">
        <v>197656.5</v>
      </c>
      <c r="C70">
        <v>162778.5</v>
      </c>
      <c r="D70">
        <v>34244.69</v>
      </c>
      <c r="F70">
        <v>143841.82</v>
      </c>
      <c r="G70">
        <v>210014.03</v>
      </c>
      <c r="J70">
        <v>2500</v>
      </c>
      <c r="L70">
        <v>33600</v>
      </c>
      <c r="M70">
        <v>6295</v>
      </c>
      <c r="O70">
        <v>40450</v>
      </c>
      <c r="Q70">
        <v>-43525.07</v>
      </c>
      <c r="R70">
        <v>547255.34</v>
      </c>
      <c r="S70">
        <v>1179463.75</v>
      </c>
      <c r="T70">
        <v>70400</v>
      </c>
      <c r="U70">
        <v>429.06</v>
      </c>
      <c r="V70">
        <v>541</v>
      </c>
      <c r="W70">
        <v>1562735</v>
      </c>
      <c r="X70">
        <v>130360</v>
      </c>
      <c r="Y70">
        <v>1637535</v>
      </c>
      <c r="Z70">
        <v>26488</v>
      </c>
      <c r="AA70">
        <v>5230</v>
      </c>
      <c r="AB70">
        <v>679910.07</v>
      </c>
      <c r="AC70">
        <v>91969.47</v>
      </c>
      <c r="AD70">
        <v>15840</v>
      </c>
      <c r="AF70">
        <v>23</v>
      </c>
      <c r="AG70">
        <v>41743</v>
      </c>
    </row>
    <row r="71" spans="1:34" x14ac:dyDescent="0.25">
      <c r="A71" t="s">
        <v>2864</v>
      </c>
      <c r="B71">
        <v>537052.56000000006</v>
      </c>
      <c r="C71">
        <v>226903</v>
      </c>
      <c r="D71">
        <v>73881.33</v>
      </c>
      <c r="F71">
        <v>662129.03</v>
      </c>
      <c r="G71">
        <v>173421.75</v>
      </c>
      <c r="J71">
        <v>169675</v>
      </c>
      <c r="L71">
        <v>131000</v>
      </c>
      <c r="M71">
        <v>40.19</v>
      </c>
      <c r="Q71">
        <v>-1628082.51</v>
      </c>
      <c r="R71">
        <v>2767861</v>
      </c>
      <c r="S71">
        <v>1701964.71</v>
      </c>
      <c r="T71">
        <v>28910</v>
      </c>
      <c r="U71">
        <v>352.39</v>
      </c>
      <c r="V71">
        <v>126</v>
      </c>
      <c r="W71">
        <v>1946044.5</v>
      </c>
      <c r="X71">
        <v>128660</v>
      </c>
      <c r="Y71">
        <v>2367467.5</v>
      </c>
      <c r="Z71">
        <v>6360</v>
      </c>
      <c r="AA71">
        <v>3808</v>
      </c>
      <c r="AB71">
        <v>655175.30000000005</v>
      </c>
      <c r="AC71">
        <v>189880.28</v>
      </c>
      <c r="AD71">
        <v>17660</v>
      </c>
      <c r="AF71">
        <v>13</v>
      </c>
      <c r="AG71">
        <v>2175</v>
      </c>
    </row>
    <row r="72" spans="1:34" x14ac:dyDescent="0.25">
      <c r="A72" t="s">
        <v>2865</v>
      </c>
      <c r="B72">
        <v>187104.26</v>
      </c>
      <c r="C72">
        <v>173663.8</v>
      </c>
      <c r="D72">
        <v>41805.129999999997</v>
      </c>
      <c r="F72">
        <v>44374.58</v>
      </c>
      <c r="G72">
        <v>157310.24</v>
      </c>
      <c r="J72">
        <v>66.349999999999994</v>
      </c>
      <c r="L72">
        <v>106065</v>
      </c>
      <c r="M72">
        <v>2459.65</v>
      </c>
      <c r="Q72">
        <v>-89205.78</v>
      </c>
      <c r="R72">
        <v>432862.99</v>
      </c>
      <c r="S72">
        <v>1137255.3899999999</v>
      </c>
      <c r="U72">
        <v>433.71</v>
      </c>
      <c r="V72">
        <v>1629</v>
      </c>
      <c r="W72">
        <v>565908</v>
      </c>
      <c r="X72">
        <v>29870</v>
      </c>
      <c r="Y72">
        <v>656588</v>
      </c>
      <c r="Z72">
        <v>1480</v>
      </c>
      <c r="AA72">
        <v>26435</v>
      </c>
      <c r="AB72">
        <v>618966.85</v>
      </c>
      <c r="AC72">
        <v>11325.45</v>
      </c>
      <c r="AE72">
        <v>90</v>
      </c>
      <c r="AF72">
        <v>5</v>
      </c>
      <c r="AG72">
        <v>111000</v>
      </c>
    </row>
    <row r="73" spans="1:34" x14ac:dyDescent="0.25">
      <c r="A73" t="s">
        <v>2866</v>
      </c>
      <c r="B73">
        <v>336306.19</v>
      </c>
      <c r="C73">
        <v>27632</v>
      </c>
      <c r="D73">
        <v>40314.5</v>
      </c>
      <c r="F73">
        <v>271933.49</v>
      </c>
      <c r="G73">
        <v>45163.5</v>
      </c>
      <c r="J73">
        <v>16500</v>
      </c>
      <c r="M73">
        <v>5703.04</v>
      </c>
      <c r="O73">
        <v>86840</v>
      </c>
      <c r="Q73">
        <v>-432916.41</v>
      </c>
      <c r="R73">
        <v>923490.75</v>
      </c>
      <c r="S73">
        <v>816234.54</v>
      </c>
      <c r="U73">
        <v>281</v>
      </c>
      <c r="V73">
        <v>88</v>
      </c>
      <c r="W73">
        <v>1162398</v>
      </c>
      <c r="X73">
        <v>41560</v>
      </c>
      <c r="Y73">
        <v>1180398</v>
      </c>
      <c r="Z73">
        <v>20800</v>
      </c>
      <c r="AA73">
        <v>9166</v>
      </c>
      <c r="AB73">
        <v>349384.79</v>
      </c>
      <c r="AC73">
        <v>73762.8</v>
      </c>
      <c r="AD73">
        <v>23560</v>
      </c>
      <c r="AF73">
        <v>4</v>
      </c>
      <c r="AG73">
        <v>765</v>
      </c>
    </row>
    <row r="74" spans="1:34" x14ac:dyDescent="0.25">
      <c r="A74" t="s">
        <v>2867</v>
      </c>
      <c r="B74">
        <v>31081.37</v>
      </c>
      <c r="C74">
        <v>95239</v>
      </c>
      <c r="D74">
        <v>27376.39</v>
      </c>
      <c r="F74">
        <v>67673.990000000005</v>
      </c>
      <c r="G74">
        <v>77736.33</v>
      </c>
      <c r="J74">
        <v>0</v>
      </c>
      <c r="M74">
        <v>8249.39</v>
      </c>
      <c r="Q74">
        <v>-364996.62</v>
      </c>
      <c r="R74">
        <v>606181.84</v>
      </c>
      <c r="S74">
        <v>852929.07</v>
      </c>
      <c r="T74">
        <v>21000</v>
      </c>
      <c r="U74">
        <v>206.73</v>
      </c>
      <c r="V74">
        <v>386</v>
      </c>
      <c r="W74">
        <v>1206471</v>
      </c>
      <c r="X74">
        <v>57180</v>
      </c>
      <c r="Y74">
        <v>1231371</v>
      </c>
      <c r="Z74">
        <v>11400</v>
      </c>
      <c r="AA74">
        <v>3040</v>
      </c>
      <c r="AB74">
        <v>447161.73</v>
      </c>
      <c r="AC74">
        <v>56088.72</v>
      </c>
      <c r="AD74">
        <v>32280</v>
      </c>
      <c r="AG74">
        <v>12605</v>
      </c>
    </row>
    <row r="75" spans="1:34" x14ac:dyDescent="0.25">
      <c r="A75" t="s">
        <v>2868</v>
      </c>
      <c r="B75">
        <v>575667.43999999994</v>
      </c>
      <c r="C75">
        <v>121255</v>
      </c>
      <c r="D75">
        <v>37009.919999999998</v>
      </c>
      <c r="E75">
        <v>0</v>
      </c>
      <c r="F75">
        <v>242971.23</v>
      </c>
      <c r="G75">
        <v>226052.07</v>
      </c>
      <c r="H75">
        <v>0</v>
      </c>
      <c r="I75">
        <v>0</v>
      </c>
      <c r="J75">
        <v>28000</v>
      </c>
      <c r="K75">
        <v>0</v>
      </c>
      <c r="L75">
        <v>167100</v>
      </c>
      <c r="M75">
        <v>17889.45</v>
      </c>
      <c r="N75">
        <v>0</v>
      </c>
      <c r="O75">
        <v>0</v>
      </c>
      <c r="P75">
        <v>0</v>
      </c>
      <c r="Q75">
        <v>-928754.44</v>
      </c>
      <c r="R75">
        <v>1832865.74</v>
      </c>
      <c r="S75">
        <v>1241072.01</v>
      </c>
      <c r="T75">
        <v>120000</v>
      </c>
      <c r="U75">
        <v>842.18</v>
      </c>
      <c r="V75">
        <v>236</v>
      </c>
      <c r="W75">
        <v>1368409.5</v>
      </c>
      <c r="X75">
        <v>130370</v>
      </c>
      <c r="Y75">
        <v>1392949.5</v>
      </c>
      <c r="Z75">
        <v>976</v>
      </c>
      <c r="AA75">
        <v>1328</v>
      </c>
      <c r="AB75">
        <v>815620.25</v>
      </c>
      <c r="AC75">
        <v>112706.02</v>
      </c>
      <c r="AD75">
        <v>23570</v>
      </c>
      <c r="AF75">
        <v>1</v>
      </c>
      <c r="AG75">
        <v>50319</v>
      </c>
      <c r="AH75">
        <v>0</v>
      </c>
    </row>
    <row r="76" spans="1:34" x14ac:dyDescent="0.25">
      <c r="A76" t="s">
        <v>2869</v>
      </c>
      <c r="B76">
        <v>229906.7</v>
      </c>
      <c r="C76">
        <v>0</v>
      </c>
      <c r="D76">
        <v>126983.85</v>
      </c>
      <c r="F76">
        <v>629280.52</v>
      </c>
      <c r="G76">
        <v>87656.7</v>
      </c>
      <c r="J76">
        <v>61920</v>
      </c>
      <c r="L76">
        <v>47300</v>
      </c>
      <c r="M76">
        <v>-1337.5</v>
      </c>
      <c r="P76">
        <v>-639100.29</v>
      </c>
      <c r="R76">
        <v>1701541.88</v>
      </c>
      <c r="S76">
        <v>387205.92</v>
      </c>
      <c r="T76">
        <v>81000</v>
      </c>
      <c r="W76">
        <v>553300</v>
      </c>
      <c r="Y76">
        <v>612292</v>
      </c>
      <c r="Z76">
        <v>7223</v>
      </c>
      <c r="AA76">
        <v>7740</v>
      </c>
      <c r="AB76">
        <v>237613.44</v>
      </c>
      <c r="AC76">
        <v>56326.53</v>
      </c>
      <c r="AG76">
        <v>19479</v>
      </c>
    </row>
    <row r="77" spans="1:34" x14ac:dyDescent="0.25">
      <c r="A77" t="s">
        <v>2870</v>
      </c>
      <c r="B77">
        <v>763316.21</v>
      </c>
      <c r="C77">
        <v>0</v>
      </c>
      <c r="D77">
        <v>289368.13</v>
      </c>
      <c r="E77">
        <v>0</v>
      </c>
      <c r="F77">
        <v>99752.92</v>
      </c>
      <c r="G77">
        <v>97685.07</v>
      </c>
      <c r="H77">
        <v>0</v>
      </c>
      <c r="I77">
        <v>0</v>
      </c>
      <c r="J77">
        <v>-21400</v>
      </c>
      <c r="K77">
        <v>0</v>
      </c>
      <c r="L77">
        <v>-98650</v>
      </c>
      <c r="M77">
        <v>2270.48</v>
      </c>
      <c r="N77">
        <v>0</v>
      </c>
      <c r="O77">
        <v>437580</v>
      </c>
      <c r="P77">
        <v>-1177025.8500000001</v>
      </c>
      <c r="Q77">
        <v>-426201.3</v>
      </c>
      <c r="R77">
        <v>2052419.41</v>
      </c>
      <c r="S77">
        <v>956631.37</v>
      </c>
      <c r="T77">
        <v>293525.99</v>
      </c>
      <c r="U77">
        <v>901.24</v>
      </c>
      <c r="V77">
        <v>0</v>
      </c>
      <c r="W77">
        <v>2147300</v>
      </c>
      <c r="Y77">
        <v>2332548.89</v>
      </c>
      <c r="Z77">
        <v>1000</v>
      </c>
      <c r="AA77">
        <v>9824</v>
      </c>
      <c r="AB77">
        <v>424718.81</v>
      </c>
      <c r="AC77">
        <v>15273.8</v>
      </c>
      <c r="AE77">
        <v>0</v>
      </c>
      <c r="AF77">
        <v>0</v>
      </c>
      <c r="AG77">
        <v>93848</v>
      </c>
    </row>
    <row r="78" spans="1:34" x14ac:dyDescent="0.25">
      <c r="A78" t="s">
        <v>2871</v>
      </c>
      <c r="B78">
        <v>253565.35</v>
      </c>
      <c r="C78">
        <v>0</v>
      </c>
      <c r="D78">
        <v>45439.89</v>
      </c>
      <c r="F78">
        <v>242919.9</v>
      </c>
      <c r="G78">
        <v>131269.17000000001</v>
      </c>
      <c r="J78">
        <v>1500</v>
      </c>
      <c r="L78">
        <v>22175</v>
      </c>
      <c r="M78">
        <v>810.42</v>
      </c>
      <c r="O78">
        <v>77100</v>
      </c>
      <c r="P78">
        <v>-1513592.42</v>
      </c>
      <c r="R78">
        <v>2038156.59</v>
      </c>
      <c r="S78">
        <v>734499.27</v>
      </c>
      <c r="T78">
        <v>456525</v>
      </c>
      <c r="U78">
        <v>783.63</v>
      </c>
      <c r="W78">
        <v>834000</v>
      </c>
      <c r="Y78">
        <v>1032552</v>
      </c>
      <c r="AB78">
        <v>675277.18</v>
      </c>
      <c r="AC78">
        <v>56622.5</v>
      </c>
      <c r="AG78">
        <v>7891</v>
      </c>
    </row>
    <row r="79" spans="1:34" x14ac:dyDescent="0.25">
      <c r="A79" t="s">
        <v>2872</v>
      </c>
      <c r="B79">
        <v>712779.02</v>
      </c>
      <c r="C79">
        <v>0</v>
      </c>
      <c r="D79">
        <v>49998.1</v>
      </c>
      <c r="F79">
        <v>568553.51</v>
      </c>
      <c r="G79">
        <v>55050.06</v>
      </c>
      <c r="L79">
        <v>57830</v>
      </c>
      <c r="M79">
        <v>157.9</v>
      </c>
      <c r="P79">
        <v>3560889.03</v>
      </c>
      <c r="Q79">
        <v>-1739.37</v>
      </c>
      <c r="R79">
        <v>-2089445.48</v>
      </c>
      <c r="S79">
        <v>622166.93000000005</v>
      </c>
      <c r="U79">
        <v>987.02</v>
      </c>
      <c r="W79">
        <v>1128800</v>
      </c>
      <c r="Y79">
        <v>1394992</v>
      </c>
      <c r="AA79">
        <v>11310</v>
      </c>
      <c r="AB79">
        <v>278776.17</v>
      </c>
      <c r="AC79">
        <v>111153.01</v>
      </c>
      <c r="AE79">
        <v>23355</v>
      </c>
    </row>
    <row r="80" spans="1:34" x14ac:dyDescent="0.25">
      <c r="A80" t="s">
        <v>2873</v>
      </c>
      <c r="B80">
        <v>920692.4</v>
      </c>
      <c r="C80">
        <v>53297</v>
      </c>
      <c r="D80">
        <v>15755</v>
      </c>
      <c r="F80">
        <v>149433.26</v>
      </c>
      <c r="G80">
        <v>111238.58</v>
      </c>
      <c r="J80">
        <v>43500</v>
      </c>
      <c r="M80">
        <v>1248.58</v>
      </c>
      <c r="P80">
        <v>-548386.86</v>
      </c>
      <c r="R80">
        <v>1725194.64</v>
      </c>
      <c r="S80">
        <v>635062.21</v>
      </c>
      <c r="U80">
        <v>1213.75</v>
      </c>
      <c r="Y80">
        <v>82392</v>
      </c>
      <c r="Z80">
        <v>8920</v>
      </c>
      <c r="AA80">
        <v>1910</v>
      </c>
      <c r="AB80">
        <v>255705.42</v>
      </c>
      <c r="AC80">
        <v>101288.66</v>
      </c>
    </row>
    <row r="81" spans="1:34" x14ac:dyDescent="0.25">
      <c r="A81" t="s">
        <v>2874</v>
      </c>
      <c r="B81">
        <v>758068.96</v>
      </c>
      <c r="C81">
        <v>0</v>
      </c>
      <c r="D81">
        <v>29456.5</v>
      </c>
      <c r="F81">
        <v>90734.03</v>
      </c>
      <c r="G81">
        <v>56577.46</v>
      </c>
      <c r="J81">
        <v>-135100</v>
      </c>
      <c r="M81">
        <v>1226.8800000000001</v>
      </c>
      <c r="O81">
        <v>258000</v>
      </c>
      <c r="P81">
        <v>130965.84</v>
      </c>
      <c r="R81">
        <v>613262.28</v>
      </c>
      <c r="S81">
        <v>565531.37</v>
      </c>
      <c r="U81">
        <v>875.35</v>
      </c>
      <c r="W81">
        <v>1384300</v>
      </c>
      <c r="Y81">
        <v>1458330</v>
      </c>
      <c r="Z81">
        <v>1050</v>
      </c>
      <c r="AA81">
        <v>5840</v>
      </c>
      <c r="AB81">
        <v>206054.35</v>
      </c>
      <c r="AC81">
        <v>17394.400000000001</v>
      </c>
      <c r="AG81">
        <v>4772</v>
      </c>
    </row>
    <row r="82" spans="1:34" x14ac:dyDescent="0.25">
      <c r="A82" t="s">
        <v>2875</v>
      </c>
      <c r="B82">
        <v>294599.36</v>
      </c>
      <c r="C82">
        <v>0</v>
      </c>
      <c r="D82">
        <v>47314.5</v>
      </c>
      <c r="F82">
        <v>416574.06</v>
      </c>
      <c r="G82">
        <v>151385.49</v>
      </c>
      <c r="J82">
        <v>0</v>
      </c>
      <c r="L82">
        <v>4000</v>
      </c>
      <c r="M82">
        <v>564.04</v>
      </c>
      <c r="P82">
        <v>288245.59000000003</v>
      </c>
      <c r="Q82">
        <v>17456.150000000001</v>
      </c>
      <c r="R82">
        <v>788047.76</v>
      </c>
      <c r="S82">
        <v>419421.8</v>
      </c>
      <c r="U82">
        <v>507.31</v>
      </c>
      <c r="W82">
        <v>711990</v>
      </c>
      <c r="X82">
        <v>150</v>
      </c>
      <c r="Y82">
        <v>785302</v>
      </c>
      <c r="Z82">
        <v>280</v>
      </c>
      <c r="AA82">
        <v>3440</v>
      </c>
      <c r="AB82">
        <v>367644.88</v>
      </c>
      <c r="AC82">
        <v>30567.47</v>
      </c>
      <c r="AG82">
        <v>500</v>
      </c>
    </row>
    <row r="83" spans="1:34" x14ac:dyDescent="0.25">
      <c r="A83" t="s">
        <v>2876</v>
      </c>
      <c r="B83">
        <v>658408.37</v>
      </c>
      <c r="C83">
        <v>0</v>
      </c>
      <c r="D83">
        <v>135037.95000000001</v>
      </c>
      <c r="F83">
        <v>249913.73</v>
      </c>
      <c r="G83">
        <v>59645.17</v>
      </c>
      <c r="J83">
        <v>0</v>
      </c>
      <c r="M83">
        <v>86.18</v>
      </c>
      <c r="P83">
        <v>834631.4</v>
      </c>
      <c r="Q83">
        <v>-800</v>
      </c>
      <c r="R83">
        <v>123193.16</v>
      </c>
      <c r="S83">
        <v>456933.74</v>
      </c>
      <c r="U83">
        <v>770.73</v>
      </c>
      <c r="W83">
        <v>509700</v>
      </c>
      <c r="Y83">
        <v>591814</v>
      </c>
      <c r="AB83">
        <v>87316</v>
      </c>
      <c r="AC83">
        <v>47386.559999999998</v>
      </c>
    </row>
    <row r="84" spans="1:34" x14ac:dyDescent="0.25">
      <c r="A84" t="s">
        <v>2921</v>
      </c>
      <c r="B84">
        <v>441351.34</v>
      </c>
      <c r="C84">
        <v>0</v>
      </c>
      <c r="D84">
        <v>73842.98</v>
      </c>
      <c r="F84">
        <v>120199</v>
      </c>
      <c r="G84">
        <v>18401.12</v>
      </c>
      <c r="J84">
        <v>0</v>
      </c>
      <c r="L84">
        <v>33515</v>
      </c>
      <c r="M84">
        <v>266.77999999999997</v>
      </c>
      <c r="P84">
        <v>-1490094.51</v>
      </c>
      <c r="R84">
        <v>2101746.27</v>
      </c>
      <c r="S84">
        <v>494048.26</v>
      </c>
      <c r="U84">
        <v>597.41999999999996</v>
      </c>
      <c r="W84">
        <v>941800</v>
      </c>
      <c r="Y84">
        <v>1023792</v>
      </c>
      <c r="AB84">
        <v>169659.45</v>
      </c>
      <c r="AC84">
        <v>82642.259999999995</v>
      </c>
      <c r="AG84">
        <v>500</v>
      </c>
    </row>
    <row r="85" spans="1:34" x14ac:dyDescent="0.25">
      <c r="A85" t="s">
        <v>2877</v>
      </c>
      <c r="B85">
        <v>602403.43000000005</v>
      </c>
      <c r="C85">
        <v>0</v>
      </c>
      <c r="D85">
        <v>48255.16</v>
      </c>
      <c r="F85">
        <v>987535.39</v>
      </c>
      <c r="G85">
        <v>159161.38</v>
      </c>
      <c r="J85">
        <v>-64405</v>
      </c>
      <c r="M85">
        <v>9091</v>
      </c>
      <c r="O85">
        <v>245850</v>
      </c>
      <c r="P85">
        <v>1641534.04</v>
      </c>
      <c r="Q85">
        <v>-82658.02</v>
      </c>
      <c r="S85">
        <v>1276247</v>
      </c>
      <c r="U85">
        <v>616.51</v>
      </c>
      <c r="W85">
        <v>668250</v>
      </c>
      <c r="Y85">
        <v>1059047</v>
      </c>
      <c r="Z85">
        <v>15380</v>
      </c>
      <c r="AA85">
        <v>3104</v>
      </c>
      <c r="AB85">
        <v>467960.51</v>
      </c>
      <c r="AC85">
        <v>109969.66</v>
      </c>
    </row>
    <row r="86" spans="1:34" x14ac:dyDescent="0.25">
      <c r="A86" t="s">
        <v>2878</v>
      </c>
      <c r="B86">
        <v>491359.16</v>
      </c>
      <c r="C86">
        <v>0</v>
      </c>
      <c r="D86">
        <v>84374.3</v>
      </c>
      <c r="F86">
        <v>3078447.36</v>
      </c>
      <c r="G86">
        <v>249342.15</v>
      </c>
      <c r="J86">
        <v>3000</v>
      </c>
      <c r="M86">
        <v>35264.21</v>
      </c>
      <c r="O86">
        <v>443830</v>
      </c>
      <c r="P86">
        <v>-10064784.810000001</v>
      </c>
      <c r="Q86">
        <v>-24349.25</v>
      </c>
      <c r="R86">
        <v>14214425</v>
      </c>
      <c r="S86">
        <v>2327914.0099999998</v>
      </c>
      <c r="U86">
        <v>418</v>
      </c>
      <c r="Y86">
        <v>715716.32</v>
      </c>
      <c r="AA86">
        <v>1930</v>
      </c>
      <c r="AB86">
        <v>1507942.93</v>
      </c>
      <c r="AC86">
        <v>328234.94</v>
      </c>
    </row>
    <row r="87" spans="1:34" x14ac:dyDescent="0.25">
      <c r="A87" t="s">
        <v>2879</v>
      </c>
      <c r="B87">
        <v>800285.75</v>
      </c>
      <c r="C87">
        <v>0</v>
      </c>
      <c r="D87">
        <v>769189.34</v>
      </c>
      <c r="F87">
        <v>1141255.45</v>
      </c>
      <c r="G87">
        <v>405085.55</v>
      </c>
      <c r="M87">
        <v>4193.0200000000004</v>
      </c>
      <c r="O87">
        <v>209170</v>
      </c>
      <c r="P87">
        <v>1848429.78</v>
      </c>
      <c r="Q87">
        <v>-67771.600000000006</v>
      </c>
      <c r="R87">
        <v>1212550.31</v>
      </c>
      <c r="S87">
        <v>1496212.97</v>
      </c>
      <c r="U87">
        <v>1658.94</v>
      </c>
      <c r="W87">
        <v>1920035</v>
      </c>
      <c r="Y87">
        <v>2151947</v>
      </c>
      <c r="Z87">
        <v>20100</v>
      </c>
      <c r="AA87">
        <v>40662</v>
      </c>
      <c r="AB87">
        <v>569072.81999999995</v>
      </c>
      <c r="AC87">
        <v>51016.51</v>
      </c>
      <c r="AG87">
        <v>17600</v>
      </c>
    </row>
    <row r="88" spans="1:34" x14ac:dyDescent="0.25">
      <c r="A88" t="s">
        <v>2880</v>
      </c>
      <c r="B88">
        <v>611088.84</v>
      </c>
      <c r="C88">
        <v>0</v>
      </c>
      <c r="D88">
        <v>221540.41</v>
      </c>
      <c r="F88">
        <v>2770650.44</v>
      </c>
      <c r="G88">
        <v>275376.26</v>
      </c>
      <c r="L88">
        <v>140247</v>
      </c>
      <c r="M88">
        <v>-11984</v>
      </c>
      <c r="P88">
        <v>2826371.49</v>
      </c>
      <c r="Q88">
        <v>-1801</v>
      </c>
      <c r="R88">
        <v>1047464</v>
      </c>
      <c r="S88">
        <v>1024092.82</v>
      </c>
      <c r="U88">
        <v>1050.96</v>
      </c>
      <c r="W88">
        <v>1674110</v>
      </c>
      <c r="Y88">
        <v>1851763</v>
      </c>
      <c r="AB88">
        <v>182163.03</v>
      </c>
      <c r="AC88">
        <v>244877.29</v>
      </c>
      <c r="AG88">
        <v>184402</v>
      </c>
      <c r="AH88">
        <v>500</v>
      </c>
    </row>
    <row r="89" spans="1:34" x14ac:dyDescent="0.25">
      <c r="A89" t="s">
        <v>2881</v>
      </c>
      <c r="B89">
        <v>418562.61</v>
      </c>
      <c r="C89">
        <v>0</v>
      </c>
      <c r="D89">
        <v>756819.99</v>
      </c>
      <c r="F89">
        <v>1494746.52</v>
      </c>
      <c r="G89">
        <v>230891.27</v>
      </c>
      <c r="J89">
        <v>-400</v>
      </c>
      <c r="L89">
        <v>110345.46</v>
      </c>
      <c r="M89">
        <v>106.43</v>
      </c>
      <c r="O89">
        <v>58695</v>
      </c>
      <c r="P89">
        <v>149300.10999999999</v>
      </c>
      <c r="Q89">
        <v>9638.51</v>
      </c>
      <c r="R89">
        <v>2617329.11</v>
      </c>
      <c r="S89">
        <v>1116061.29</v>
      </c>
      <c r="U89">
        <v>719.93</v>
      </c>
      <c r="W89">
        <v>1092750</v>
      </c>
      <c r="Y89">
        <v>1286635</v>
      </c>
      <c r="AA89">
        <v>7000</v>
      </c>
      <c r="AB89">
        <v>606579.5</v>
      </c>
      <c r="AC89">
        <v>121360.95</v>
      </c>
    </row>
    <row r="90" spans="1:34" x14ac:dyDescent="0.25">
      <c r="A90" t="s">
        <v>2882</v>
      </c>
      <c r="B90">
        <v>380726.69</v>
      </c>
      <c r="C90">
        <v>98234.25</v>
      </c>
      <c r="D90">
        <v>91286.29</v>
      </c>
      <c r="F90">
        <v>407595.12</v>
      </c>
      <c r="G90">
        <v>26990.6</v>
      </c>
      <c r="J90">
        <v>-155845</v>
      </c>
      <c r="M90">
        <v>-358.2</v>
      </c>
      <c r="O90">
        <v>54708</v>
      </c>
      <c r="P90">
        <v>1808607.12</v>
      </c>
      <c r="Q90">
        <v>9370.85</v>
      </c>
      <c r="R90">
        <v>-1047464</v>
      </c>
      <c r="S90">
        <v>876287.09</v>
      </c>
      <c r="U90">
        <v>363.66</v>
      </c>
      <c r="W90">
        <v>356100</v>
      </c>
      <c r="Y90">
        <v>523006</v>
      </c>
      <c r="AB90">
        <v>114889.88</v>
      </c>
      <c r="AC90">
        <v>83910.69</v>
      </c>
    </row>
    <row r="91" spans="1:34" x14ac:dyDescent="0.25">
      <c r="A91" t="s">
        <v>2883</v>
      </c>
      <c r="B91">
        <v>430954.5</v>
      </c>
      <c r="C91">
        <v>0</v>
      </c>
      <c r="D91">
        <v>1069405.79</v>
      </c>
      <c r="F91">
        <v>8496429.6099999994</v>
      </c>
      <c r="G91">
        <v>647052.12</v>
      </c>
      <c r="J91">
        <v>692.85</v>
      </c>
      <c r="L91">
        <v>304400</v>
      </c>
      <c r="M91">
        <v>760.02</v>
      </c>
      <c r="P91">
        <v>344198.76</v>
      </c>
      <c r="Q91">
        <v>8382837.2199999997</v>
      </c>
      <c r="R91">
        <v>1215671.21</v>
      </c>
      <c r="S91">
        <v>1844011.64</v>
      </c>
      <c r="U91">
        <v>534.12</v>
      </c>
      <c r="W91">
        <v>2190410</v>
      </c>
      <c r="Y91">
        <v>2685853</v>
      </c>
      <c r="AB91">
        <v>213069.27</v>
      </c>
      <c r="AC91">
        <v>186791.53</v>
      </c>
      <c r="AG91">
        <v>98100</v>
      </c>
    </row>
    <row r="92" spans="1:34" x14ac:dyDescent="0.25">
      <c r="A92" t="s">
        <v>2884</v>
      </c>
      <c r="B92">
        <v>500606.59</v>
      </c>
      <c r="C92">
        <v>5360</v>
      </c>
      <c r="D92">
        <v>68255.14</v>
      </c>
      <c r="F92">
        <v>873830.39</v>
      </c>
      <c r="G92">
        <v>2047115.9</v>
      </c>
      <c r="J92">
        <v>7008.88</v>
      </c>
      <c r="M92">
        <v>-5765.54</v>
      </c>
      <c r="O92">
        <v>26720</v>
      </c>
      <c r="P92">
        <v>1710836.75</v>
      </c>
      <c r="Q92">
        <v>-137522.31</v>
      </c>
      <c r="R92">
        <v>1849378.08</v>
      </c>
      <c r="S92">
        <v>767836.64</v>
      </c>
      <c r="U92">
        <v>292.12</v>
      </c>
      <c r="W92">
        <v>1750365</v>
      </c>
      <c r="X92">
        <v>3178</v>
      </c>
      <c r="Y92">
        <v>1980493</v>
      </c>
      <c r="AB92">
        <v>141725.12</v>
      </c>
      <c r="AC92">
        <v>164441.48000000001</v>
      </c>
    </row>
    <row r="93" spans="1:34" x14ac:dyDescent="0.25">
      <c r="A93" t="s">
        <v>2885</v>
      </c>
      <c r="B93">
        <v>417547.31</v>
      </c>
      <c r="C93">
        <v>0</v>
      </c>
      <c r="D93">
        <v>189669.5</v>
      </c>
      <c r="F93">
        <v>997253.07</v>
      </c>
      <c r="G93">
        <v>116546.95</v>
      </c>
      <c r="J93">
        <v>-62581</v>
      </c>
      <c r="P93">
        <v>-316370.14</v>
      </c>
      <c r="Q93">
        <v>2235679.75</v>
      </c>
      <c r="R93">
        <v>281440</v>
      </c>
      <c r="S93">
        <v>918437.12</v>
      </c>
      <c r="U93">
        <v>644.05999999999995</v>
      </c>
      <c r="Y93">
        <v>196643</v>
      </c>
      <c r="AB93">
        <v>488264.62</v>
      </c>
      <c r="AC93">
        <v>291125.34000000003</v>
      </c>
    </row>
    <row r="94" spans="1:34" x14ac:dyDescent="0.25">
      <c r="A94" t="s">
        <v>2886</v>
      </c>
      <c r="B94">
        <v>247916.03</v>
      </c>
      <c r="C94">
        <v>10606.5</v>
      </c>
      <c r="D94">
        <v>189868.03</v>
      </c>
      <c r="F94">
        <v>3367079.34</v>
      </c>
      <c r="G94">
        <v>5814924</v>
      </c>
      <c r="M94">
        <v>3644.08</v>
      </c>
      <c r="P94">
        <v>1244046.8500000001</v>
      </c>
      <c r="Q94">
        <v>5609827.1799999997</v>
      </c>
      <c r="R94">
        <v>2812906.16</v>
      </c>
      <c r="S94">
        <v>930863.15</v>
      </c>
      <c r="U94">
        <v>498.84</v>
      </c>
      <c r="W94">
        <v>1438660</v>
      </c>
      <c r="Y94">
        <v>1621391</v>
      </c>
      <c r="AB94">
        <v>188249.06</v>
      </c>
      <c r="AC94">
        <v>290812.3</v>
      </c>
    </row>
    <row r="95" spans="1:34" x14ac:dyDescent="0.25">
      <c r="A95" t="s">
        <v>2887</v>
      </c>
      <c r="B95">
        <v>416571.71</v>
      </c>
      <c r="C95">
        <v>0</v>
      </c>
      <c r="D95">
        <v>2974.2</v>
      </c>
      <c r="F95">
        <v>2659471.44</v>
      </c>
      <c r="G95">
        <v>127531.82</v>
      </c>
      <c r="J95">
        <v>0</v>
      </c>
      <c r="M95">
        <v>-8189.02</v>
      </c>
      <c r="O95">
        <v>134365</v>
      </c>
      <c r="P95">
        <v>2175299.37</v>
      </c>
      <c r="Q95">
        <v>57800</v>
      </c>
      <c r="R95">
        <v>1047464</v>
      </c>
      <c r="S95">
        <v>750757.22</v>
      </c>
      <c r="U95">
        <v>536.22</v>
      </c>
      <c r="W95">
        <v>1225400</v>
      </c>
      <c r="Y95">
        <v>1413192</v>
      </c>
      <c r="AB95">
        <v>342916.74</v>
      </c>
      <c r="AC95">
        <v>181224.88</v>
      </c>
    </row>
    <row r="96" spans="1:34" x14ac:dyDescent="0.25">
      <c r="A96" t="s">
        <v>2888</v>
      </c>
      <c r="B96">
        <v>348534.02</v>
      </c>
      <c r="C96">
        <v>33714</v>
      </c>
      <c r="D96">
        <v>32594</v>
      </c>
      <c r="F96">
        <v>662723.17000000004</v>
      </c>
      <c r="G96">
        <v>935292.16</v>
      </c>
      <c r="J96">
        <v>0</v>
      </c>
      <c r="M96">
        <v>0</v>
      </c>
      <c r="O96">
        <v>77785</v>
      </c>
      <c r="P96">
        <v>913585.42</v>
      </c>
      <c r="R96">
        <v>1334838.29</v>
      </c>
      <c r="S96">
        <v>1381980.86</v>
      </c>
      <c r="U96">
        <v>585.41999999999996</v>
      </c>
      <c r="Y96">
        <v>163116</v>
      </c>
      <c r="AA96">
        <v>2200</v>
      </c>
      <c r="AB96">
        <v>838287.74</v>
      </c>
      <c r="AC96">
        <v>302313.90000000002</v>
      </c>
    </row>
    <row r="97" spans="1:33" x14ac:dyDescent="0.25">
      <c r="A97" t="s">
        <v>2889</v>
      </c>
      <c r="B97">
        <v>112112.77</v>
      </c>
      <c r="C97">
        <v>0</v>
      </c>
      <c r="D97">
        <v>7826.94</v>
      </c>
      <c r="F97">
        <v>1685971.19</v>
      </c>
      <c r="G97">
        <v>1407601.94</v>
      </c>
      <c r="J97">
        <v>0</v>
      </c>
      <c r="M97">
        <v>38.119999999999997</v>
      </c>
      <c r="O97">
        <v>70219</v>
      </c>
      <c r="P97">
        <v>1858090.59</v>
      </c>
      <c r="Q97">
        <v>270732</v>
      </c>
      <c r="R97">
        <v>613325.81999999995</v>
      </c>
      <c r="S97">
        <v>1042232.71</v>
      </c>
      <c r="T97">
        <v>500000</v>
      </c>
      <c r="U97">
        <v>684.71</v>
      </c>
      <c r="W97">
        <v>412110</v>
      </c>
      <c r="Y97">
        <v>761806</v>
      </c>
      <c r="Z97">
        <v>13500</v>
      </c>
      <c r="AB97">
        <v>387008.11</v>
      </c>
      <c r="AC97">
        <v>1030</v>
      </c>
    </row>
    <row r="98" spans="1:33" x14ac:dyDescent="0.25">
      <c r="A98" t="s">
        <v>2890</v>
      </c>
      <c r="B98">
        <v>610746.07999999996</v>
      </c>
      <c r="C98">
        <v>0</v>
      </c>
      <c r="D98">
        <v>143474.72</v>
      </c>
      <c r="F98">
        <v>741251.84</v>
      </c>
      <c r="G98">
        <v>3207.43</v>
      </c>
      <c r="M98">
        <v>175</v>
      </c>
      <c r="P98">
        <v>-534474.25</v>
      </c>
      <c r="R98">
        <v>1790978.12</v>
      </c>
      <c r="S98">
        <v>977468.38</v>
      </c>
      <c r="W98">
        <v>1312677</v>
      </c>
      <c r="Y98">
        <v>1433794</v>
      </c>
      <c r="AB98">
        <v>163682.35999999999</v>
      </c>
      <c r="AC98">
        <v>76533.490000000005</v>
      </c>
      <c r="AG98">
        <v>50014.33</v>
      </c>
    </row>
    <row r="99" spans="1:33" x14ac:dyDescent="0.25">
      <c r="A99" t="s">
        <v>2891</v>
      </c>
      <c r="B99">
        <v>326645.42</v>
      </c>
      <c r="C99">
        <v>101536</v>
      </c>
      <c r="D99">
        <v>45754.07</v>
      </c>
      <c r="F99">
        <v>3735677.9</v>
      </c>
      <c r="G99">
        <v>1029107.35</v>
      </c>
      <c r="J99">
        <v>0</v>
      </c>
      <c r="M99">
        <v>0</v>
      </c>
      <c r="O99">
        <v>123804</v>
      </c>
      <c r="Q99">
        <v>5011126.82</v>
      </c>
      <c r="R99">
        <v>1047464</v>
      </c>
      <c r="S99">
        <v>1384962.66</v>
      </c>
      <c r="U99">
        <v>1158.17</v>
      </c>
      <c r="W99">
        <v>2639140</v>
      </c>
      <c r="Y99">
        <v>2930567</v>
      </c>
      <c r="AB99">
        <v>894942.74</v>
      </c>
      <c r="AC99">
        <v>575205.17000000004</v>
      </c>
    </row>
    <row r="100" spans="1:33" x14ac:dyDescent="0.25">
      <c r="A100" t="s">
        <v>2892</v>
      </c>
      <c r="B100">
        <v>216660.69</v>
      </c>
      <c r="C100">
        <v>36768</v>
      </c>
      <c r="D100">
        <v>124149.89</v>
      </c>
      <c r="F100">
        <v>952843.65</v>
      </c>
      <c r="G100">
        <v>132970.22</v>
      </c>
      <c r="J100">
        <v>0</v>
      </c>
      <c r="L100">
        <v>24000</v>
      </c>
      <c r="M100">
        <v>-6946.93</v>
      </c>
      <c r="P100">
        <v>-392574.69</v>
      </c>
      <c r="Q100">
        <v>48</v>
      </c>
      <c r="R100">
        <v>1768225.65</v>
      </c>
      <c r="S100">
        <v>1038286.02</v>
      </c>
      <c r="U100">
        <v>368.91</v>
      </c>
      <c r="Y100">
        <v>189038</v>
      </c>
      <c r="Z100">
        <v>4400</v>
      </c>
      <c r="AB100">
        <v>402575.44</v>
      </c>
      <c r="AC100">
        <v>111901.07</v>
      </c>
    </row>
    <row r="101" spans="1:33" x14ac:dyDescent="0.25">
      <c r="A101" t="s">
        <v>2922</v>
      </c>
      <c r="B101">
        <v>420309.51</v>
      </c>
      <c r="C101">
        <v>0</v>
      </c>
      <c r="D101">
        <v>155070.17000000001</v>
      </c>
      <c r="F101">
        <v>397717.25</v>
      </c>
      <c r="G101">
        <v>144669.69</v>
      </c>
      <c r="J101">
        <v>1620</v>
      </c>
      <c r="L101">
        <v>42000</v>
      </c>
      <c r="M101">
        <v>-6109.97</v>
      </c>
      <c r="P101">
        <v>-626956.30000000005</v>
      </c>
      <c r="Q101">
        <v>7644.3</v>
      </c>
      <c r="R101">
        <v>1440650.38</v>
      </c>
      <c r="S101">
        <v>1472151.11</v>
      </c>
      <c r="U101">
        <v>214.85</v>
      </c>
      <c r="W101">
        <v>1549000</v>
      </c>
      <c r="Y101">
        <v>1770117</v>
      </c>
      <c r="Z101">
        <v>5360</v>
      </c>
      <c r="AB101">
        <v>408623.8</v>
      </c>
      <c r="AC101">
        <v>179162.95</v>
      </c>
      <c r="AG101">
        <v>0</v>
      </c>
    </row>
    <row r="102" spans="1:33" x14ac:dyDescent="0.25">
      <c r="A102" t="s">
        <v>2893</v>
      </c>
      <c r="B102">
        <v>635423.91</v>
      </c>
      <c r="C102">
        <v>91688.23</v>
      </c>
      <c r="D102">
        <v>117079.72</v>
      </c>
      <c r="F102">
        <v>1086361.77</v>
      </c>
      <c r="G102">
        <v>561691.77</v>
      </c>
      <c r="J102">
        <v>90532.71</v>
      </c>
      <c r="M102">
        <v>4306.5</v>
      </c>
      <c r="O102">
        <v>360000</v>
      </c>
      <c r="Q102">
        <v>2288851.25</v>
      </c>
      <c r="S102">
        <v>974047.64</v>
      </c>
      <c r="U102">
        <v>2215.25</v>
      </c>
      <c r="W102">
        <v>1112760</v>
      </c>
      <c r="X102">
        <v>1500</v>
      </c>
      <c r="Y102">
        <v>1255788</v>
      </c>
      <c r="Z102">
        <v>1610</v>
      </c>
      <c r="AA102">
        <v>1080</v>
      </c>
      <c r="AB102">
        <v>363308.89</v>
      </c>
      <c r="AC102">
        <v>226507.54</v>
      </c>
      <c r="AG102">
        <v>65323.519999999997</v>
      </c>
    </row>
    <row r="103" spans="1:33" x14ac:dyDescent="0.25">
      <c r="A103" t="s">
        <v>2894</v>
      </c>
      <c r="B103">
        <v>569592.76</v>
      </c>
      <c r="C103">
        <v>12712</v>
      </c>
      <c r="D103">
        <v>59697.73</v>
      </c>
      <c r="F103">
        <v>742742.5</v>
      </c>
      <c r="G103">
        <v>235182.55</v>
      </c>
      <c r="M103">
        <v>1631.8</v>
      </c>
      <c r="O103">
        <v>408000</v>
      </c>
      <c r="Q103">
        <v>-1612010.96</v>
      </c>
      <c r="R103">
        <v>3137825</v>
      </c>
      <c r="S103">
        <v>607687.24</v>
      </c>
      <c r="U103">
        <v>422.46</v>
      </c>
      <c r="W103">
        <v>1477110</v>
      </c>
      <c r="X103">
        <v>22500</v>
      </c>
      <c r="Y103">
        <v>1713766.84</v>
      </c>
      <c r="AB103">
        <v>214334.42</v>
      </c>
      <c r="AC103">
        <v>194194.69</v>
      </c>
      <c r="AG103">
        <v>6577.05</v>
      </c>
    </row>
    <row r="104" spans="1:33" x14ac:dyDescent="0.25">
      <c r="A104" t="s">
        <v>2897</v>
      </c>
      <c r="B104">
        <v>27550.65</v>
      </c>
      <c r="C104">
        <v>12696</v>
      </c>
      <c r="D104">
        <v>37259.93</v>
      </c>
      <c r="F104">
        <v>605757.63</v>
      </c>
      <c r="G104">
        <v>365410.12</v>
      </c>
      <c r="J104">
        <v>0</v>
      </c>
      <c r="M104">
        <v>5949.9</v>
      </c>
      <c r="Q104">
        <v>2121877.92</v>
      </c>
      <c r="S104">
        <v>896388.65</v>
      </c>
      <c r="U104">
        <v>206.55</v>
      </c>
      <c r="W104">
        <v>1428840</v>
      </c>
      <c r="X104">
        <v>15000</v>
      </c>
      <c r="Y104">
        <v>1564405</v>
      </c>
      <c r="AB104">
        <v>338570.65</v>
      </c>
      <c r="AC104">
        <v>1180635.68</v>
      </c>
      <c r="AG104">
        <v>30187.81</v>
      </c>
    </row>
    <row r="105" spans="1:33" x14ac:dyDescent="0.25">
      <c r="A105" t="s">
        <v>2898</v>
      </c>
      <c r="B105">
        <v>200546</v>
      </c>
      <c r="C105">
        <v>37856</v>
      </c>
      <c r="D105">
        <v>34309.21</v>
      </c>
      <c r="F105">
        <v>340323.2</v>
      </c>
      <c r="G105">
        <v>236144.69</v>
      </c>
      <c r="J105">
        <v>-70000</v>
      </c>
      <c r="M105">
        <v>3639.93</v>
      </c>
      <c r="Q105">
        <v>-966026.35</v>
      </c>
      <c r="R105">
        <v>2219622</v>
      </c>
      <c r="S105">
        <v>928468.41</v>
      </c>
      <c r="U105">
        <v>590.91</v>
      </c>
      <c r="W105">
        <v>1160820</v>
      </c>
      <c r="X105">
        <v>38340</v>
      </c>
      <c r="Y105">
        <v>1309439</v>
      </c>
      <c r="Z105">
        <v>800</v>
      </c>
      <c r="AA105">
        <v>1552</v>
      </c>
      <c r="AB105">
        <v>607447.15</v>
      </c>
      <c r="AC105">
        <v>186373.38</v>
      </c>
      <c r="AG105">
        <v>66011.27</v>
      </c>
    </row>
    <row r="106" spans="1:33" x14ac:dyDescent="0.25">
      <c r="A106" t="s">
        <v>2900</v>
      </c>
      <c r="B106">
        <v>125173.91</v>
      </c>
      <c r="C106">
        <v>0</v>
      </c>
      <c r="D106">
        <v>75090.05</v>
      </c>
      <c r="F106">
        <v>725809.52</v>
      </c>
      <c r="G106">
        <v>100662.5</v>
      </c>
      <c r="M106">
        <v>-9929.7000000000007</v>
      </c>
      <c r="O106">
        <v>2000</v>
      </c>
      <c r="Q106">
        <v>1315472.5900000001</v>
      </c>
      <c r="S106">
        <v>1017060.45</v>
      </c>
      <c r="U106">
        <v>650.02</v>
      </c>
      <c r="W106">
        <v>1027060</v>
      </c>
      <c r="X106">
        <v>50000</v>
      </c>
      <c r="Y106">
        <v>1511538.56</v>
      </c>
      <c r="Z106">
        <v>1576</v>
      </c>
      <c r="AA106">
        <v>13578</v>
      </c>
      <c r="AB106">
        <v>236165.72</v>
      </c>
      <c r="AC106">
        <v>200974.97</v>
      </c>
      <c r="AG106">
        <v>95574.75</v>
      </c>
    </row>
    <row r="107" spans="1:33" x14ac:dyDescent="0.25">
      <c r="A107" t="s">
        <v>2902</v>
      </c>
      <c r="B107">
        <v>680812.81</v>
      </c>
      <c r="C107">
        <v>0</v>
      </c>
      <c r="D107">
        <v>141967.76999999999</v>
      </c>
      <c r="F107">
        <v>826026.29</v>
      </c>
      <c r="G107">
        <v>1091084.83</v>
      </c>
      <c r="J107">
        <v>0</v>
      </c>
      <c r="M107">
        <v>2280.98</v>
      </c>
      <c r="Q107">
        <v>-1641295.55</v>
      </c>
      <c r="R107">
        <v>4303318.3099999996</v>
      </c>
      <c r="S107">
        <v>1196084.06</v>
      </c>
      <c r="T107">
        <v>219645</v>
      </c>
      <c r="U107">
        <v>1018.58</v>
      </c>
      <c r="W107">
        <v>2012442</v>
      </c>
      <c r="Y107">
        <v>2082442</v>
      </c>
      <c r="AA107">
        <v>5728</v>
      </c>
      <c r="AB107">
        <v>753157.24</v>
      </c>
      <c r="AC107">
        <v>126255.03999999999</v>
      </c>
      <c r="AD107">
        <v>21000</v>
      </c>
    </row>
    <row r="108" spans="1:33" x14ac:dyDescent="0.25">
      <c r="A108" t="s">
        <v>2903</v>
      </c>
      <c r="B108">
        <v>353811.48</v>
      </c>
      <c r="C108">
        <v>0</v>
      </c>
      <c r="D108">
        <v>13748.62</v>
      </c>
      <c r="F108">
        <v>423166.86</v>
      </c>
      <c r="G108">
        <v>218555.21</v>
      </c>
      <c r="M108">
        <v>82.52</v>
      </c>
      <c r="O108">
        <v>29547</v>
      </c>
      <c r="Q108">
        <v>-1224278.8500000001</v>
      </c>
      <c r="R108">
        <v>2346487</v>
      </c>
      <c r="S108">
        <v>588258.69999999995</v>
      </c>
      <c r="U108">
        <v>589.03</v>
      </c>
      <c r="W108">
        <v>1290435</v>
      </c>
      <c r="Y108">
        <v>1366435</v>
      </c>
      <c r="Z108">
        <v>2380</v>
      </c>
      <c r="AA108">
        <v>4768</v>
      </c>
      <c r="AB108">
        <v>300288.75</v>
      </c>
      <c r="AC108">
        <v>156222.48000000001</v>
      </c>
    </row>
    <row r="109" spans="1:33" x14ac:dyDescent="0.25">
      <c r="A109" t="s">
        <v>2904</v>
      </c>
      <c r="B109">
        <v>714388.61</v>
      </c>
      <c r="C109">
        <v>0</v>
      </c>
      <c r="D109">
        <v>71073.03</v>
      </c>
      <c r="F109">
        <v>702604.84</v>
      </c>
      <c r="G109">
        <v>334346.55</v>
      </c>
      <c r="J109">
        <v>0</v>
      </c>
      <c r="M109">
        <v>874.82</v>
      </c>
      <c r="O109">
        <v>40515</v>
      </c>
      <c r="Q109">
        <v>-243953.84</v>
      </c>
      <c r="R109">
        <v>2125037.4300000002</v>
      </c>
      <c r="S109">
        <v>1139901.31</v>
      </c>
      <c r="U109">
        <v>818.33</v>
      </c>
      <c r="W109">
        <v>1914325</v>
      </c>
      <c r="X109">
        <v>8400</v>
      </c>
      <c r="Y109">
        <v>1990325</v>
      </c>
      <c r="Z109">
        <v>5640</v>
      </c>
      <c r="AA109">
        <v>520</v>
      </c>
      <c r="AB109">
        <v>687105.29</v>
      </c>
      <c r="AC109">
        <v>160217.81</v>
      </c>
      <c r="AD109">
        <v>21000</v>
      </c>
    </row>
    <row r="110" spans="1:33" x14ac:dyDescent="0.25">
      <c r="A110" t="s">
        <v>2905</v>
      </c>
      <c r="B110">
        <v>514512.66</v>
      </c>
      <c r="C110">
        <v>0</v>
      </c>
      <c r="D110">
        <v>12375.36</v>
      </c>
      <c r="F110">
        <v>2744175.37</v>
      </c>
      <c r="G110">
        <v>567302.35</v>
      </c>
      <c r="L110">
        <v>12000</v>
      </c>
      <c r="M110">
        <v>25</v>
      </c>
      <c r="Q110">
        <v>2963666.5</v>
      </c>
      <c r="R110">
        <v>1196485.3400000001</v>
      </c>
      <c r="S110">
        <v>933937.84</v>
      </c>
      <c r="U110">
        <v>1018.49</v>
      </c>
      <c r="W110">
        <v>1545230</v>
      </c>
      <c r="X110">
        <v>97775</v>
      </c>
      <c r="Y110">
        <v>1792566</v>
      </c>
      <c r="Z110">
        <v>8052</v>
      </c>
      <c r="AB110">
        <v>551255.75</v>
      </c>
      <c r="AC110">
        <v>244849.6</v>
      </c>
      <c r="AD110">
        <v>31500</v>
      </c>
      <c r="AG110">
        <v>500</v>
      </c>
    </row>
    <row r="111" spans="1:33" x14ac:dyDescent="0.25">
      <c r="A111" t="s">
        <v>2923</v>
      </c>
      <c r="B111">
        <v>220498.15</v>
      </c>
      <c r="C111">
        <v>0</v>
      </c>
      <c r="D111">
        <v>26845.040000000001</v>
      </c>
      <c r="F111">
        <v>283223.33</v>
      </c>
      <c r="G111">
        <v>217848.8</v>
      </c>
      <c r="M111">
        <v>100</v>
      </c>
      <c r="Q111">
        <v>-207407.87</v>
      </c>
      <c r="R111">
        <v>1169693.49</v>
      </c>
      <c r="S111">
        <v>620142.88</v>
      </c>
      <c r="U111">
        <v>575.33000000000004</v>
      </c>
      <c r="W111">
        <v>659570</v>
      </c>
      <c r="Y111">
        <v>909350</v>
      </c>
      <c r="AA111">
        <v>5480</v>
      </c>
      <c r="AB111">
        <v>216944.3</v>
      </c>
      <c r="AC111">
        <v>170304.26</v>
      </c>
      <c r="AD111">
        <v>7500</v>
      </c>
      <c r="AG111">
        <v>500</v>
      </c>
    </row>
    <row r="112" spans="1:33" x14ac:dyDescent="0.25">
      <c r="A112" t="s">
        <v>2906</v>
      </c>
      <c r="B112">
        <v>610605.53</v>
      </c>
      <c r="C112">
        <v>16761.5</v>
      </c>
      <c r="D112">
        <v>62729.29</v>
      </c>
      <c r="F112">
        <v>1330907.3700000001</v>
      </c>
      <c r="G112">
        <v>1341805.9099999999</v>
      </c>
      <c r="J112">
        <v>0</v>
      </c>
      <c r="L112">
        <v>512575</v>
      </c>
      <c r="M112">
        <v>63.55</v>
      </c>
      <c r="Q112">
        <v>2500678.94</v>
      </c>
      <c r="R112">
        <v>620039.24</v>
      </c>
      <c r="S112">
        <v>1812915.37</v>
      </c>
      <c r="U112">
        <v>589.91</v>
      </c>
      <c r="V112">
        <v>430</v>
      </c>
      <c r="W112">
        <v>2438899.7999999998</v>
      </c>
      <c r="X112">
        <v>686991</v>
      </c>
      <c r="Y112">
        <v>2775623.8</v>
      </c>
      <c r="Z112">
        <v>8178</v>
      </c>
      <c r="AB112">
        <v>736321.4</v>
      </c>
      <c r="AC112">
        <v>438082.32</v>
      </c>
      <c r="AF112">
        <v>5</v>
      </c>
      <c r="AG112">
        <v>139999.69</v>
      </c>
    </row>
    <row r="113" spans="1:33" x14ac:dyDescent="0.25">
      <c r="A113" t="s">
        <v>2907</v>
      </c>
      <c r="B113">
        <v>1308860.28</v>
      </c>
      <c r="C113">
        <v>0</v>
      </c>
      <c r="D113">
        <v>51855.7</v>
      </c>
      <c r="E113">
        <v>0</v>
      </c>
      <c r="F113">
        <v>1421414.89</v>
      </c>
      <c r="G113">
        <v>71783.350000000006</v>
      </c>
      <c r="H113">
        <v>0</v>
      </c>
      <c r="I113">
        <v>0</v>
      </c>
      <c r="J113">
        <v>0</v>
      </c>
      <c r="K113">
        <v>0</v>
      </c>
      <c r="L113">
        <v>648255</v>
      </c>
      <c r="M113">
        <v>1223.2</v>
      </c>
      <c r="N113">
        <v>0</v>
      </c>
      <c r="O113">
        <v>0</v>
      </c>
      <c r="P113">
        <v>0</v>
      </c>
      <c r="Q113">
        <v>-1015293.51</v>
      </c>
      <c r="R113">
        <v>3271774.09</v>
      </c>
      <c r="S113">
        <v>122892.83</v>
      </c>
      <c r="T113">
        <v>6400</v>
      </c>
      <c r="U113">
        <v>0</v>
      </c>
      <c r="V113">
        <v>0</v>
      </c>
      <c r="W113">
        <v>0</v>
      </c>
      <c r="X113">
        <v>0</v>
      </c>
      <c r="Y113">
        <v>49237</v>
      </c>
      <c r="Z113">
        <v>0</v>
      </c>
      <c r="AA113">
        <v>0</v>
      </c>
      <c r="AB113">
        <v>44293.04</v>
      </c>
      <c r="AC113">
        <v>24407.35</v>
      </c>
      <c r="AF113">
        <v>0</v>
      </c>
      <c r="AG113">
        <v>0</v>
      </c>
    </row>
    <row r="114" spans="1:33" x14ac:dyDescent="0.25">
      <c r="A114" t="s">
        <v>2908</v>
      </c>
      <c r="B114">
        <v>142278.97</v>
      </c>
      <c r="C114">
        <v>4400</v>
      </c>
      <c r="D114">
        <v>73184</v>
      </c>
      <c r="F114">
        <v>689290.32</v>
      </c>
      <c r="G114">
        <v>510255.15</v>
      </c>
      <c r="J114">
        <v>-27420</v>
      </c>
      <c r="L114">
        <v>81800</v>
      </c>
      <c r="M114">
        <v>-11031</v>
      </c>
      <c r="Q114">
        <v>938883.77</v>
      </c>
      <c r="R114">
        <v>1131001.29</v>
      </c>
      <c r="S114">
        <v>898063.01</v>
      </c>
      <c r="U114">
        <v>809.47</v>
      </c>
      <c r="W114">
        <v>773180</v>
      </c>
      <c r="Y114">
        <v>1251186</v>
      </c>
      <c r="Z114">
        <v>12800</v>
      </c>
      <c r="AA114">
        <v>6820</v>
      </c>
      <c r="AB114">
        <v>311661.5</v>
      </c>
      <c r="AC114">
        <v>98355.9</v>
      </c>
      <c r="AD114">
        <v>50000</v>
      </c>
      <c r="AF114">
        <v>-300</v>
      </c>
      <c r="AG114">
        <v>1566.7</v>
      </c>
    </row>
    <row r="115" spans="1:33" x14ac:dyDescent="0.25">
      <c r="A115" t="s">
        <v>2909</v>
      </c>
      <c r="B115">
        <v>503091.07</v>
      </c>
      <c r="C115">
        <v>0</v>
      </c>
      <c r="D115">
        <v>27757.97</v>
      </c>
      <c r="F115">
        <v>706302.79</v>
      </c>
      <c r="G115">
        <v>1018319.36</v>
      </c>
      <c r="J115">
        <v>0</v>
      </c>
      <c r="L115">
        <v>829280</v>
      </c>
      <c r="M115">
        <v>-1491.5</v>
      </c>
      <c r="O115">
        <v>479000</v>
      </c>
      <c r="Q115">
        <v>457047.07</v>
      </c>
      <c r="R115">
        <v>1731639.01</v>
      </c>
      <c r="S115">
        <v>1604552.54</v>
      </c>
      <c r="U115">
        <v>651.45000000000005</v>
      </c>
      <c r="V115">
        <v>580</v>
      </c>
      <c r="W115">
        <v>1559000</v>
      </c>
      <c r="Y115">
        <v>1973889.97</v>
      </c>
      <c r="Z115">
        <v>5040</v>
      </c>
      <c r="AA115">
        <v>9597</v>
      </c>
      <c r="AB115">
        <v>1181436.6399999999</v>
      </c>
      <c r="AC115">
        <v>350068.77</v>
      </c>
    </row>
    <row r="116" spans="1:33" x14ac:dyDescent="0.25">
      <c r="A116" t="s">
        <v>2910</v>
      </c>
      <c r="B116">
        <v>403433.51</v>
      </c>
      <c r="C116">
        <v>0</v>
      </c>
      <c r="D116">
        <v>2506.61</v>
      </c>
      <c r="F116">
        <v>388804.01</v>
      </c>
      <c r="G116">
        <v>242383.72</v>
      </c>
      <c r="J116">
        <v>0</v>
      </c>
      <c r="Q116">
        <v>-1177744.47</v>
      </c>
      <c r="R116">
        <v>2359915.73</v>
      </c>
      <c r="S116">
        <v>646928</v>
      </c>
      <c r="U116">
        <v>491.56</v>
      </c>
      <c r="V116">
        <v>20</v>
      </c>
      <c r="W116">
        <v>65930</v>
      </c>
      <c r="Y116">
        <v>88778</v>
      </c>
      <c r="Z116">
        <v>22316</v>
      </c>
      <c r="AA116">
        <v>5588</v>
      </c>
      <c r="AB116">
        <v>204511.32</v>
      </c>
      <c r="AC116">
        <v>187343.65</v>
      </c>
      <c r="AD116">
        <v>50000</v>
      </c>
      <c r="AF116">
        <v>1</v>
      </c>
    </row>
    <row r="117" spans="1:33" x14ac:dyDescent="0.25">
      <c r="A117" t="s">
        <v>2911</v>
      </c>
      <c r="B117">
        <v>262165.51</v>
      </c>
      <c r="C117">
        <v>50817.62</v>
      </c>
      <c r="D117">
        <v>58663.68</v>
      </c>
      <c r="F117">
        <v>393945.2</v>
      </c>
      <c r="G117">
        <v>979243.73</v>
      </c>
      <c r="L117">
        <v>274536.8</v>
      </c>
      <c r="M117">
        <v>24.33</v>
      </c>
      <c r="Q117">
        <v>91728.81</v>
      </c>
      <c r="R117">
        <v>1221990.08</v>
      </c>
      <c r="S117">
        <v>1830017.15</v>
      </c>
      <c r="T117">
        <v>332386.95</v>
      </c>
      <c r="U117">
        <v>1341.72</v>
      </c>
      <c r="V117">
        <v>440</v>
      </c>
      <c r="W117">
        <v>1547000</v>
      </c>
      <c r="X117">
        <v>694777</v>
      </c>
      <c r="Y117">
        <v>1987244</v>
      </c>
      <c r="AA117">
        <v>6932</v>
      </c>
      <c r="AB117">
        <v>1120220.6499999999</v>
      </c>
      <c r="AC117">
        <v>62750.45</v>
      </c>
    </row>
    <row r="118" spans="1:33" x14ac:dyDescent="0.25">
      <c r="A118" t="s">
        <v>2912</v>
      </c>
      <c r="B118">
        <v>1058493.8999999999</v>
      </c>
      <c r="C118">
        <v>0</v>
      </c>
      <c r="D118">
        <v>188904.65</v>
      </c>
      <c r="F118">
        <v>729349.34</v>
      </c>
      <c r="G118">
        <v>55480.79</v>
      </c>
      <c r="K118">
        <v>14600</v>
      </c>
      <c r="L118">
        <v>142417</v>
      </c>
      <c r="M118">
        <v>5671</v>
      </c>
      <c r="O118">
        <v>110284</v>
      </c>
      <c r="Q118">
        <v>97645.05</v>
      </c>
      <c r="R118">
        <v>1488507.55</v>
      </c>
      <c r="S118">
        <v>837605.65</v>
      </c>
      <c r="U118">
        <v>1086.25</v>
      </c>
      <c r="W118">
        <v>1072062.1000000001</v>
      </c>
      <c r="X118">
        <v>21000</v>
      </c>
      <c r="Y118">
        <v>1218062.1000000001</v>
      </c>
      <c r="AB118">
        <v>160402.09</v>
      </c>
      <c r="AC118">
        <v>88710.83</v>
      </c>
    </row>
    <row r="119" spans="1:33" x14ac:dyDescent="0.25">
      <c r="A119" t="s">
        <v>2913</v>
      </c>
      <c r="B119">
        <v>1369948.47</v>
      </c>
      <c r="C119">
        <v>0</v>
      </c>
      <c r="D119">
        <v>141603.74</v>
      </c>
      <c r="F119">
        <v>555050.36</v>
      </c>
      <c r="G119">
        <v>97563.07</v>
      </c>
      <c r="M119">
        <v>0</v>
      </c>
      <c r="O119">
        <v>241628</v>
      </c>
      <c r="Q119">
        <v>1782923.71</v>
      </c>
      <c r="S119">
        <v>998190.95</v>
      </c>
      <c r="U119">
        <v>1395.13</v>
      </c>
      <c r="V119">
        <v>200</v>
      </c>
      <c r="W119">
        <v>1740060</v>
      </c>
      <c r="X119">
        <v>42000</v>
      </c>
      <c r="Y119">
        <v>1993730</v>
      </c>
      <c r="Z119">
        <v>864</v>
      </c>
      <c r="AB119">
        <v>206570.77</v>
      </c>
      <c r="AC119">
        <v>77767.38</v>
      </c>
    </row>
    <row r="120" spans="1:33" x14ac:dyDescent="0.25">
      <c r="A120" t="s">
        <v>2914</v>
      </c>
      <c r="B120">
        <v>1039810.02</v>
      </c>
      <c r="C120">
        <v>0</v>
      </c>
      <c r="D120">
        <v>32332.240000000002</v>
      </c>
      <c r="F120">
        <v>459953.18</v>
      </c>
      <c r="G120">
        <v>70041.55</v>
      </c>
      <c r="K120">
        <v>14600</v>
      </c>
      <c r="L120">
        <v>12000</v>
      </c>
      <c r="M120">
        <v>6340.4</v>
      </c>
      <c r="O120">
        <v>183632.8</v>
      </c>
      <c r="Q120">
        <v>-444276.04</v>
      </c>
      <c r="R120">
        <v>1693308.65</v>
      </c>
      <c r="S120">
        <v>837791.11</v>
      </c>
      <c r="U120">
        <v>1091.8800000000001</v>
      </c>
      <c r="W120">
        <v>1651433.4</v>
      </c>
      <c r="X120">
        <v>42000</v>
      </c>
      <c r="Y120">
        <v>1797433.4</v>
      </c>
      <c r="AB120">
        <v>168755.07</v>
      </c>
      <c r="AC120">
        <v>67138.33</v>
      </c>
      <c r="AG120">
        <v>50456</v>
      </c>
    </row>
    <row r="121" spans="1:33" x14ac:dyDescent="0.25">
      <c r="A121" t="s">
        <v>2915</v>
      </c>
      <c r="B121">
        <v>1202016.6499999999</v>
      </c>
      <c r="C121">
        <v>0</v>
      </c>
      <c r="D121">
        <v>320375.53999999998</v>
      </c>
      <c r="F121">
        <v>749188.55</v>
      </c>
      <c r="G121">
        <v>201169.55</v>
      </c>
      <c r="K121">
        <v>21700</v>
      </c>
      <c r="L121">
        <v>51444</v>
      </c>
      <c r="M121">
        <v>0</v>
      </c>
      <c r="O121">
        <v>250293</v>
      </c>
      <c r="Q121">
        <v>-170738.79</v>
      </c>
      <c r="R121">
        <v>2084116.46</v>
      </c>
      <c r="S121">
        <v>1309683.8400000001</v>
      </c>
      <c r="U121">
        <v>1078.9100000000001</v>
      </c>
      <c r="V121">
        <v>150</v>
      </c>
      <c r="W121">
        <v>1772452</v>
      </c>
      <c r="X121">
        <v>112000</v>
      </c>
      <c r="Y121">
        <v>2329462</v>
      </c>
      <c r="Z121">
        <v>1600</v>
      </c>
      <c r="AA121">
        <v>4530</v>
      </c>
      <c r="AB121">
        <v>176750.9</v>
      </c>
      <c r="AC121">
        <v>128493.23</v>
      </c>
      <c r="AG121">
        <v>76993</v>
      </c>
    </row>
    <row r="122" spans="1:33" x14ac:dyDescent="0.25">
      <c r="A122" t="s">
        <v>2916</v>
      </c>
      <c r="B122">
        <v>552747.14</v>
      </c>
      <c r="C122">
        <v>0</v>
      </c>
      <c r="D122">
        <v>126152.57</v>
      </c>
      <c r="F122">
        <v>287515.34999999998</v>
      </c>
      <c r="G122">
        <v>120196.81</v>
      </c>
      <c r="J122">
        <v>0</v>
      </c>
      <c r="K122">
        <v>14000</v>
      </c>
      <c r="M122">
        <v>2449</v>
      </c>
      <c r="O122">
        <v>81000</v>
      </c>
      <c r="Q122">
        <v>489848.21</v>
      </c>
      <c r="R122">
        <v>345503.07</v>
      </c>
      <c r="S122">
        <v>902891.38</v>
      </c>
      <c r="U122">
        <v>536.25</v>
      </c>
      <c r="V122">
        <v>50</v>
      </c>
      <c r="W122">
        <v>662743.9</v>
      </c>
      <c r="X122">
        <v>10500</v>
      </c>
      <c r="Y122">
        <v>985197.56</v>
      </c>
      <c r="Z122">
        <v>1096</v>
      </c>
      <c r="AA122">
        <v>7012</v>
      </c>
      <c r="AB122">
        <v>211589.89</v>
      </c>
      <c r="AC122">
        <v>43511.49</v>
      </c>
      <c r="AG122">
        <v>4095</v>
      </c>
    </row>
    <row r="123" spans="1:33" x14ac:dyDescent="0.25">
      <c r="A123" t="s">
        <v>2924</v>
      </c>
      <c r="B123">
        <v>770382.41</v>
      </c>
      <c r="C123">
        <v>0</v>
      </c>
      <c r="D123">
        <v>140102.39999999999</v>
      </c>
      <c r="F123">
        <v>432058</v>
      </c>
      <c r="G123">
        <v>79932.66</v>
      </c>
      <c r="L123">
        <v>64000</v>
      </c>
      <c r="O123">
        <v>54397</v>
      </c>
      <c r="Q123">
        <v>-1298797.01</v>
      </c>
      <c r="R123">
        <v>2439641.09</v>
      </c>
      <c r="S123">
        <v>665822.27</v>
      </c>
      <c r="T123">
        <v>17194.919999999998</v>
      </c>
      <c r="U123">
        <v>636.36</v>
      </c>
      <c r="W123">
        <v>909560</v>
      </c>
      <c r="X123">
        <v>21000</v>
      </c>
      <c r="Y123">
        <v>991260</v>
      </c>
      <c r="Z123">
        <v>10796</v>
      </c>
      <c r="AA123">
        <v>884</v>
      </c>
      <c r="AB123">
        <v>169849.92</v>
      </c>
      <c r="AC123">
        <v>81285.279999999999</v>
      </c>
      <c r="AG123">
        <v>200</v>
      </c>
    </row>
    <row r="124" spans="1:33" x14ac:dyDescent="0.25">
      <c r="A124" t="s">
        <v>2926</v>
      </c>
      <c r="B124">
        <v>1014467.49</v>
      </c>
      <c r="C124">
        <v>0</v>
      </c>
      <c r="D124">
        <v>265355.87</v>
      </c>
      <c r="F124">
        <v>421929.25</v>
      </c>
      <c r="G124">
        <v>69746.7</v>
      </c>
      <c r="K124">
        <v>13800</v>
      </c>
      <c r="L124">
        <v>243340</v>
      </c>
      <c r="M124">
        <v>3868.01</v>
      </c>
      <c r="Q124">
        <v>-1659976.66</v>
      </c>
      <c r="R124">
        <v>3028722.67</v>
      </c>
      <c r="S124">
        <v>903619.53</v>
      </c>
      <c r="U124">
        <v>841.6</v>
      </c>
      <c r="W124">
        <v>1011247.2</v>
      </c>
      <c r="X124">
        <v>21000</v>
      </c>
      <c r="Y124">
        <v>1149247.2</v>
      </c>
      <c r="Z124">
        <v>672</v>
      </c>
      <c r="AB124">
        <v>179611.64</v>
      </c>
      <c r="AC124">
        <v>153855.20000000001</v>
      </c>
      <c r="AG124">
        <v>60577</v>
      </c>
    </row>
    <row r="125" spans="1:33" x14ac:dyDescent="0.25">
      <c r="A125" t="s">
        <v>2928</v>
      </c>
      <c r="B125">
        <v>597845.28</v>
      </c>
      <c r="C125">
        <v>0</v>
      </c>
      <c r="D125">
        <v>70467.69</v>
      </c>
      <c r="F125">
        <v>899611.89</v>
      </c>
      <c r="G125">
        <v>84569.31</v>
      </c>
      <c r="K125">
        <v>13500</v>
      </c>
      <c r="O125">
        <v>110900</v>
      </c>
      <c r="Q125">
        <v>-1641801.57</v>
      </c>
      <c r="R125">
        <v>3118920.11</v>
      </c>
      <c r="S125">
        <v>752647.18</v>
      </c>
      <c r="U125">
        <v>494.47</v>
      </c>
      <c r="W125">
        <v>996919.2</v>
      </c>
      <c r="X125">
        <v>31500</v>
      </c>
      <c r="Y125">
        <v>1131919.2</v>
      </c>
      <c r="AB125">
        <v>135821.89000000001</v>
      </c>
      <c r="AC125">
        <v>183329.96</v>
      </c>
    </row>
    <row r="126" spans="1:33" x14ac:dyDescent="0.25">
      <c r="A126" t="s">
        <v>2895</v>
      </c>
      <c r="B126">
        <v>233562.57</v>
      </c>
      <c r="C126">
        <v>24000</v>
      </c>
      <c r="D126">
        <v>3648.85</v>
      </c>
      <c r="F126">
        <v>628411.75</v>
      </c>
      <c r="G126">
        <v>345357.29</v>
      </c>
      <c r="J126">
        <v>0</v>
      </c>
      <c r="M126">
        <v>1610</v>
      </c>
      <c r="O126">
        <v>85640</v>
      </c>
      <c r="Q126">
        <v>-1415446.02</v>
      </c>
      <c r="R126">
        <v>2656385</v>
      </c>
      <c r="S126">
        <v>1396692.82</v>
      </c>
      <c r="U126">
        <v>587.97</v>
      </c>
      <c r="W126">
        <v>1714703</v>
      </c>
      <c r="X126">
        <v>172800</v>
      </c>
      <c r="Y126">
        <v>2319330</v>
      </c>
      <c r="AB126">
        <v>511017.53</v>
      </c>
      <c r="AC126">
        <v>181409.28</v>
      </c>
      <c r="AG126">
        <v>26049.5</v>
      </c>
    </row>
    <row r="127" spans="1:33" x14ac:dyDescent="0.25">
      <c r="A127" t="s">
        <v>2896</v>
      </c>
      <c r="B127">
        <v>650692.59</v>
      </c>
      <c r="C127">
        <v>58800</v>
      </c>
      <c r="D127">
        <v>29872.58</v>
      </c>
      <c r="F127">
        <v>188558.68</v>
      </c>
      <c r="G127">
        <v>161522.25</v>
      </c>
      <c r="J127">
        <v>0</v>
      </c>
      <c r="M127">
        <v>119.1</v>
      </c>
      <c r="Q127">
        <v>-1503724.52</v>
      </c>
      <c r="R127">
        <v>2668500</v>
      </c>
      <c r="S127">
        <v>752110.81</v>
      </c>
      <c r="U127">
        <v>803.52</v>
      </c>
      <c r="W127">
        <v>1637390.4</v>
      </c>
      <c r="X127">
        <v>75500</v>
      </c>
      <c r="Y127">
        <v>1963245.4</v>
      </c>
      <c r="AB127">
        <v>245066.7</v>
      </c>
      <c r="AC127">
        <v>125061.83</v>
      </c>
      <c r="AG127">
        <v>35763.279999999999</v>
      </c>
    </row>
    <row r="128" spans="1:33" x14ac:dyDescent="0.25">
      <c r="A128" t="s">
        <v>2899</v>
      </c>
      <c r="B128">
        <v>1021903</v>
      </c>
      <c r="C128">
        <v>77700</v>
      </c>
      <c r="D128">
        <v>27810.27</v>
      </c>
      <c r="F128">
        <v>4038173.31</v>
      </c>
      <c r="G128">
        <v>584946.4</v>
      </c>
      <c r="M128">
        <v>3375.24</v>
      </c>
      <c r="O128">
        <v>97300</v>
      </c>
      <c r="Q128">
        <v>-3534114.45</v>
      </c>
      <c r="R128">
        <v>9526566.6699999999</v>
      </c>
      <c r="S128">
        <v>1451546.98</v>
      </c>
      <c r="T128">
        <v>204000</v>
      </c>
      <c r="U128">
        <v>1511.76</v>
      </c>
      <c r="W128">
        <v>3248509.1</v>
      </c>
      <c r="X128">
        <v>2397800</v>
      </c>
      <c r="Y128">
        <v>3566103.1</v>
      </c>
      <c r="Z128">
        <v>20382</v>
      </c>
      <c r="AA128">
        <v>3616</v>
      </c>
      <c r="AB128">
        <v>3102226.72</v>
      </c>
      <c r="AC128">
        <v>490204.19</v>
      </c>
      <c r="AD128">
        <v>500</v>
      </c>
      <c r="AG128">
        <v>68296.27</v>
      </c>
    </row>
    <row r="129" spans="1:33" x14ac:dyDescent="0.25">
      <c r="A129" t="s">
        <v>2901</v>
      </c>
      <c r="B129">
        <v>677166.03</v>
      </c>
      <c r="C129">
        <v>67400</v>
      </c>
      <c r="D129">
        <v>0</v>
      </c>
      <c r="F129">
        <v>318000.89</v>
      </c>
      <c r="G129">
        <v>125708.37</v>
      </c>
      <c r="M129">
        <v>232.01</v>
      </c>
      <c r="O129">
        <v>155940</v>
      </c>
      <c r="Q129">
        <v>-1578687.82</v>
      </c>
      <c r="R129">
        <v>2647000</v>
      </c>
      <c r="S129">
        <v>808484</v>
      </c>
      <c r="U129">
        <v>858.23</v>
      </c>
      <c r="W129">
        <v>1662396.2</v>
      </c>
      <c r="X129">
        <v>78800</v>
      </c>
      <c r="Y129">
        <v>2009489.2</v>
      </c>
      <c r="Z129">
        <v>2680</v>
      </c>
      <c r="AB129">
        <v>183023.58</v>
      </c>
      <c r="AC129">
        <v>117535.56</v>
      </c>
      <c r="AG129">
        <v>94350.99</v>
      </c>
    </row>
    <row r="130" spans="1:33" x14ac:dyDescent="0.25">
      <c r="A130" t="s">
        <v>2927</v>
      </c>
      <c r="B130">
        <v>156495.5</v>
      </c>
      <c r="C130">
        <v>27600</v>
      </c>
      <c r="D130">
        <v>9784.5400000000009</v>
      </c>
      <c r="F130">
        <v>209261.83</v>
      </c>
      <c r="G130">
        <v>112006.94</v>
      </c>
      <c r="M130">
        <v>15</v>
      </c>
      <c r="O130">
        <v>138000</v>
      </c>
      <c r="Q130">
        <v>-1202961.83</v>
      </c>
      <c r="R130">
        <v>1913700</v>
      </c>
      <c r="S130">
        <v>525820.74</v>
      </c>
      <c r="U130">
        <v>297.7</v>
      </c>
      <c r="W130">
        <v>430800</v>
      </c>
      <c r="X130">
        <v>27900</v>
      </c>
      <c r="Y130">
        <v>600307.91</v>
      </c>
      <c r="Z130">
        <v>1736</v>
      </c>
      <c r="AB130">
        <v>333712.7</v>
      </c>
      <c r="AC130">
        <v>146026.44</v>
      </c>
      <c r="AG130">
        <v>10525.75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R130"/>
  <sheetViews>
    <sheetView topLeftCell="A106" zoomScale="94" zoomScaleNormal="94" workbookViewId="0">
      <selection activeCell="R2" sqref="R2"/>
    </sheetView>
  </sheetViews>
  <sheetFormatPr defaultColWidth="9" defaultRowHeight="13.8" x14ac:dyDescent="0.25"/>
  <cols>
    <col min="1" max="1" width="6.5" style="38" customWidth="1"/>
    <col min="2" max="2" width="13.09765625" style="38" bestFit="1" customWidth="1"/>
    <col min="3" max="3" width="6.5" style="45" customWidth="1"/>
    <col min="4" max="4" width="26.59765625" style="45" customWidth="1"/>
    <col min="5" max="5" width="30.19921875" customWidth="1"/>
    <col min="6" max="9" width="8.796875" style="297"/>
    <col min="10" max="13" width="8.796875"/>
    <col min="14" max="18" width="8.796875" style="297"/>
    <col min="19" max="22" width="8.796875"/>
    <col min="23" max="28" width="8.796875" style="297"/>
    <col min="29" max="38" width="8.796875"/>
    <col min="39" max="39" width="20.5" style="72" bestFit="1" customWidth="1"/>
    <col min="40" max="40" width="17.8984375" style="50" bestFit="1" customWidth="1"/>
    <col min="41" max="41" width="17.3984375" style="51" bestFit="1" customWidth="1"/>
    <col min="42" max="42" width="17.59765625" style="48" bestFit="1" customWidth="1"/>
    <col min="43" max="43" width="19.09765625" style="47" bestFit="1" customWidth="1"/>
    <col min="44" max="44" width="23.59765625" style="51" bestFit="1" customWidth="1"/>
    <col min="45" max="16384" width="9" style="55"/>
  </cols>
  <sheetData>
    <row r="1" spans="1:44" x14ac:dyDescent="0.25">
      <c r="A1" s="221"/>
      <c r="B1" s="221"/>
      <c r="E1" t="s">
        <v>2440</v>
      </c>
      <c r="F1" s="297" t="s">
        <v>2441</v>
      </c>
      <c r="G1" s="297" t="s">
        <v>2442</v>
      </c>
      <c r="H1" s="297" t="s">
        <v>2443</v>
      </c>
      <c r="I1" s="297" t="s">
        <v>2444</v>
      </c>
      <c r="J1" t="s">
        <v>2445</v>
      </c>
      <c r="K1" t="s">
        <v>2446</v>
      </c>
      <c r="L1" t="s">
        <v>2447</v>
      </c>
      <c r="M1" t="s">
        <v>3181</v>
      </c>
      <c r="N1" s="297" t="s">
        <v>2448</v>
      </c>
      <c r="O1" s="297" t="s">
        <v>2449</v>
      </c>
      <c r="P1" s="297" t="s">
        <v>2450</v>
      </c>
      <c r="Q1" s="297" t="s">
        <v>2451</v>
      </c>
      <c r="R1" s="297" t="s">
        <v>2582</v>
      </c>
      <c r="S1" t="s">
        <v>2452</v>
      </c>
      <c r="T1" t="s">
        <v>2453</v>
      </c>
      <c r="U1" t="s">
        <v>2454</v>
      </c>
      <c r="V1" t="s">
        <v>2455</v>
      </c>
      <c r="W1" s="297" t="s">
        <v>2457</v>
      </c>
      <c r="X1" s="297" t="s">
        <v>2458</v>
      </c>
      <c r="Y1" s="297" t="s">
        <v>2459</v>
      </c>
      <c r="Z1" s="297" t="s">
        <v>2802</v>
      </c>
      <c r="AA1" s="297" t="s">
        <v>2460</v>
      </c>
      <c r="AB1" s="297" t="s">
        <v>2461</v>
      </c>
      <c r="AC1" t="s">
        <v>2462</v>
      </c>
      <c r="AD1" t="s">
        <v>2463</v>
      </c>
      <c r="AE1" t="s">
        <v>2464</v>
      </c>
      <c r="AF1" t="s">
        <v>2465</v>
      </c>
      <c r="AG1" t="s">
        <v>2466</v>
      </c>
      <c r="AH1" t="s">
        <v>2583</v>
      </c>
      <c r="AI1" t="s">
        <v>2584</v>
      </c>
      <c r="AJ1" t="s">
        <v>2585</v>
      </c>
      <c r="AK1" t="s">
        <v>2467</v>
      </c>
      <c r="AL1" t="s">
        <v>2586</v>
      </c>
      <c r="AM1" s="72" t="s">
        <v>6</v>
      </c>
      <c r="AN1" s="50" t="s">
        <v>7</v>
      </c>
      <c r="AO1" s="51" t="s">
        <v>8</v>
      </c>
      <c r="AP1" s="52" t="s">
        <v>9</v>
      </c>
      <c r="AQ1" s="53" t="s">
        <v>10</v>
      </c>
      <c r="AR1" s="54" t="s">
        <v>11</v>
      </c>
    </row>
    <row r="2" spans="1:44" x14ac:dyDescent="0.25">
      <c r="A2" s="221"/>
      <c r="B2" s="221"/>
      <c r="C2" s="45" t="s">
        <v>795</v>
      </c>
      <c r="E2" t="s">
        <v>2468</v>
      </c>
      <c r="F2" s="297" t="s">
        <v>2469</v>
      </c>
      <c r="G2" s="297" t="s">
        <v>2470</v>
      </c>
      <c r="H2" s="297" t="s">
        <v>2471</v>
      </c>
      <c r="I2" s="297" t="s">
        <v>2472</v>
      </c>
      <c r="J2" t="s">
        <v>2473</v>
      </c>
      <c r="K2" t="s">
        <v>2474</v>
      </c>
      <c r="L2" t="s">
        <v>2475</v>
      </c>
      <c r="M2" t="s">
        <v>3182</v>
      </c>
      <c r="N2" s="297" t="s">
        <v>2476</v>
      </c>
      <c r="O2" s="297" t="s">
        <v>2477</v>
      </c>
      <c r="P2" s="297" t="s">
        <v>2478</v>
      </c>
      <c r="Q2" s="297" t="s">
        <v>2479</v>
      </c>
      <c r="R2" s="297" t="s">
        <v>2587</v>
      </c>
      <c r="S2" t="s">
        <v>2480</v>
      </c>
      <c r="T2" t="s">
        <v>2481</v>
      </c>
      <c r="U2" t="s">
        <v>2482</v>
      </c>
      <c r="V2" t="s">
        <v>2483</v>
      </c>
      <c r="W2" s="297" t="s">
        <v>2485</v>
      </c>
      <c r="X2" s="297" t="s">
        <v>2486</v>
      </c>
      <c r="Y2" s="297" t="s">
        <v>2487</v>
      </c>
      <c r="Z2" s="297" t="s">
        <v>2803</v>
      </c>
      <c r="AA2" s="297" t="s">
        <v>2488</v>
      </c>
      <c r="AB2" s="297" t="s">
        <v>2489</v>
      </c>
      <c r="AC2" t="s">
        <v>2490</v>
      </c>
      <c r="AD2" t="s">
        <v>2491</v>
      </c>
      <c r="AE2" t="s">
        <v>2492</v>
      </c>
      <c r="AF2" t="s">
        <v>2493</v>
      </c>
      <c r="AG2" t="s">
        <v>2494</v>
      </c>
      <c r="AH2" t="s">
        <v>2588</v>
      </c>
      <c r="AI2" t="s">
        <v>2589</v>
      </c>
      <c r="AJ2" t="s">
        <v>2590</v>
      </c>
      <c r="AK2" t="s">
        <v>2495</v>
      </c>
      <c r="AL2" t="s">
        <v>2591</v>
      </c>
    </row>
    <row r="3" spans="1:44" ht="14.4" thickBot="1" x14ac:dyDescent="0.3">
      <c r="A3" s="221"/>
      <c r="B3" s="221"/>
      <c r="E3" t="s">
        <v>2496</v>
      </c>
      <c r="F3" s="297">
        <v>77983608.349999994</v>
      </c>
      <c r="G3" s="297">
        <v>4086023.11</v>
      </c>
      <c r="H3" s="297">
        <v>12520794.439999999</v>
      </c>
      <c r="I3" s="297">
        <v>0</v>
      </c>
      <c r="J3">
        <v>116139333.98</v>
      </c>
      <c r="K3">
        <v>42827565.07</v>
      </c>
      <c r="L3">
        <v>0</v>
      </c>
      <c r="M3">
        <v>0</v>
      </c>
      <c r="N3" s="297">
        <v>292186.28999999998</v>
      </c>
      <c r="O3" s="297">
        <v>92200</v>
      </c>
      <c r="P3" s="297">
        <v>5290618.6100000003</v>
      </c>
      <c r="Q3" s="297">
        <v>171460.95</v>
      </c>
      <c r="R3" s="297">
        <v>0</v>
      </c>
      <c r="S3">
        <v>12557621.73</v>
      </c>
      <c r="T3">
        <v>4031982.02</v>
      </c>
      <c r="U3">
        <v>23562729.690000001</v>
      </c>
      <c r="V3">
        <v>213131610.75</v>
      </c>
      <c r="W3" s="297">
        <v>127292469.90000001</v>
      </c>
      <c r="X3" s="297">
        <v>4830801.1500000004</v>
      </c>
      <c r="Y3" s="297">
        <v>94776.19</v>
      </c>
      <c r="Z3" s="297">
        <v>5536</v>
      </c>
      <c r="AA3" s="297">
        <v>159767391.37</v>
      </c>
      <c r="AB3" s="297">
        <v>14613842.66</v>
      </c>
      <c r="AC3">
        <v>186178438.80000001</v>
      </c>
      <c r="AD3">
        <v>629924</v>
      </c>
      <c r="AE3">
        <v>378600.73</v>
      </c>
      <c r="AF3">
        <v>58982018.270000003</v>
      </c>
      <c r="AG3">
        <v>21740768.670000002</v>
      </c>
      <c r="AH3">
        <v>374410</v>
      </c>
      <c r="AI3">
        <v>23445</v>
      </c>
      <c r="AJ3">
        <v>3062</v>
      </c>
      <c r="AK3">
        <v>4442646.46</v>
      </c>
      <c r="AL3">
        <v>1000</v>
      </c>
      <c r="AM3" s="72">
        <f t="shared" ref="AM3:AR3" si="0">SUM(AM4:AM130)</f>
        <v>94590425.899999961</v>
      </c>
      <c r="AN3" s="50">
        <f t="shared" si="0"/>
        <v>5846465.8499999996</v>
      </c>
      <c r="AO3" s="51">
        <f t="shared" si="0"/>
        <v>88743960.049999997</v>
      </c>
      <c r="AP3" s="48">
        <f t="shared" si="0"/>
        <v>306604817.26999992</v>
      </c>
      <c r="AQ3" s="47">
        <f t="shared" si="0"/>
        <v>272754313.93000001</v>
      </c>
      <c r="AR3" s="56">
        <f t="shared" si="0"/>
        <v>33850503.339999996</v>
      </c>
    </row>
    <row r="4" spans="1:44" ht="14.4" thickBot="1" x14ac:dyDescent="0.3">
      <c r="A4" s="38" t="s">
        <v>350</v>
      </c>
      <c r="B4" s="38" t="s">
        <v>352</v>
      </c>
      <c r="C4" s="63">
        <v>6411</v>
      </c>
      <c r="D4" s="64" t="s">
        <v>668</v>
      </c>
      <c r="E4" t="s">
        <v>2804</v>
      </c>
      <c r="F4" s="297">
        <v>1460005.78</v>
      </c>
      <c r="G4" s="297">
        <v>0</v>
      </c>
      <c r="H4" s="297">
        <v>84140.479999999996</v>
      </c>
      <c r="J4">
        <v>4283749.87</v>
      </c>
      <c r="K4">
        <v>614553.31000000006</v>
      </c>
      <c r="N4" s="297">
        <v>0</v>
      </c>
      <c r="Q4" s="297">
        <v>1337.09</v>
      </c>
      <c r="S4">
        <v>669951</v>
      </c>
      <c r="U4">
        <v>4705343.8099999996</v>
      </c>
      <c r="V4">
        <v>1723269</v>
      </c>
      <c r="W4" s="297">
        <v>1105822.1299999999</v>
      </c>
      <c r="Y4" s="297">
        <v>1086.82</v>
      </c>
      <c r="AA4" s="297">
        <v>1751531.5</v>
      </c>
      <c r="AB4" s="297">
        <v>773870</v>
      </c>
      <c r="AC4">
        <v>2210313.5</v>
      </c>
      <c r="AF4">
        <v>593826.23</v>
      </c>
      <c r="AG4">
        <v>431459.18</v>
      </c>
      <c r="AK4">
        <v>516468</v>
      </c>
      <c r="AM4" s="72">
        <f>SUM(F4:I4)</f>
        <v>1544146.26</v>
      </c>
      <c r="AN4" s="50">
        <f>SUM(N4:R4)</f>
        <v>1337.09</v>
      </c>
      <c r="AO4" s="51">
        <f>AM4-AN4</f>
        <v>1542809.17</v>
      </c>
      <c r="AP4" s="48">
        <f>SUM(W4:AB4)</f>
        <v>3632310.45</v>
      </c>
      <c r="AQ4" s="47">
        <f>SUM(AC4:AL4)</f>
        <v>3752066.91</v>
      </c>
      <c r="AR4" s="56">
        <f>AP4-AQ4</f>
        <v>-119756.45999999996</v>
      </c>
    </row>
    <row r="5" spans="1:44" ht="14.4" thickBot="1" x14ac:dyDescent="0.3">
      <c r="A5" s="38" t="s">
        <v>350</v>
      </c>
      <c r="B5" s="38" t="s">
        <v>352</v>
      </c>
      <c r="C5" s="63">
        <v>2059</v>
      </c>
      <c r="D5" s="64" t="s">
        <v>669</v>
      </c>
      <c r="E5" t="s">
        <v>2805</v>
      </c>
      <c r="F5" s="297">
        <v>501418.74</v>
      </c>
      <c r="G5" s="297">
        <v>47228.9</v>
      </c>
      <c r="H5" s="297">
        <v>233147.93</v>
      </c>
      <c r="J5">
        <v>448012.91</v>
      </c>
      <c r="K5">
        <v>131523.17000000001</v>
      </c>
      <c r="N5" s="297">
        <v>0</v>
      </c>
      <c r="Q5" s="297">
        <v>92.91</v>
      </c>
      <c r="S5">
        <v>162830</v>
      </c>
      <c r="U5">
        <v>-682774.91</v>
      </c>
      <c r="V5">
        <v>1740746.12</v>
      </c>
      <c r="W5" s="297">
        <v>691723.86</v>
      </c>
      <c r="Y5" s="297">
        <v>191.68</v>
      </c>
      <c r="AA5" s="297">
        <v>1170062.3</v>
      </c>
      <c r="AB5" s="297">
        <v>169923.56</v>
      </c>
      <c r="AC5">
        <v>1276591.3</v>
      </c>
      <c r="AD5">
        <v>2700</v>
      </c>
      <c r="AF5">
        <v>308628.42</v>
      </c>
      <c r="AG5">
        <v>136984.15</v>
      </c>
      <c r="AM5" s="72">
        <f t="shared" ref="AM5:AM68" si="1">SUM(F5:I5)</f>
        <v>781795.57000000007</v>
      </c>
      <c r="AN5" s="50">
        <f t="shared" ref="AN5:AN68" si="2">SUM(N5:R5)</f>
        <v>92.91</v>
      </c>
      <c r="AO5" s="51">
        <f t="shared" ref="AO5:AO68" si="3">AM5-AN5</f>
        <v>781702.66</v>
      </c>
      <c r="AP5" s="48">
        <f t="shared" ref="AP5:AP68" si="4">SUM(W5:AB5)</f>
        <v>2031901.4000000001</v>
      </c>
      <c r="AQ5" s="47">
        <f t="shared" ref="AQ5:AQ68" si="5">SUM(AC5:AL5)</f>
        <v>1724903.8699999999</v>
      </c>
      <c r="AR5" s="56">
        <f t="shared" ref="AR5:AR68" si="6">AP5-AQ5</f>
        <v>306997.53000000026</v>
      </c>
    </row>
    <row r="6" spans="1:44" ht="14.4" thickBot="1" x14ac:dyDescent="0.3">
      <c r="A6" s="38" t="s">
        <v>350</v>
      </c>
      <c r="B6" s="38" t="s">
        <v>352</v>
      </c>
      <c r="C6" s="63">
        <v>6691</v>
      </c>
      <c r="D6" s="64" t="s">
        <v>670</v>
      </c>
      <c r="E6" t="s">
        <v>2806</v>
      </c>
      <c r="F6" s="297">
        <v>650220.87</v>
      </c>
      <c r="G6" s="297">
        <v>15526</v>
      </c>
      <c r="H6" s="297">
        <v>84784.2</v>
      </c>
      <c r="J6">
        <v>492479.88</v>
      </c>
      <c r="K6">
        <v>48814.89</v>
      </c>
      <c r="N6" s="297">
        <v>0</v>
      </c>
      <c r="P6" s="297">
        <v>133800</v>
      </c>
      <c r="Q6" s="297">
        <v>231.24</v>
      </c>
      <c r="S6">
        <v>89300</v>
      </c>
      <c r="U6">
        <v>-819550.85</v>
      </c>
      <c r="V6">
        <v>2169071.4500000002</v>
      </c>
      <c r="W6" s="297">
        <v>2666786.0699999998</v>
      </c>
      <c r="X6" s="297">
        <v>354363</v>
      </c>
      <c r="Y6" s="297">
        <v>802.79</v>
      </c>
      <c r="Z6" s="297">
        <v>395</v>
      </c>
      <c r="AA6" s="297">
        <v>1316559.5</v>
      </c>
      <c r="AB6" s="297">
        <v>591780</v>
      </c>
      <c r="AC6">
        <v>2099959.5</v>
      </c>
      <c r="AD6">
        <v>5520</v>
      </c>
      <c r="AE6">
        <v>1896</v>
      </c>
      <c r="AF6">
        <v>1510557.56</v>
      </c>
      <c r="AG6">
        <v>101672.5</v>
      </c>
      <c r="AK6">
        <v>737149.5</v>
      </c>
      <c r="AM6" s="72">
        <f t="shared" si="1"/>
        <v>750531.07</v>
      </c>
      <c r="AN6" s="50">
        <f t="shared" si="2"/>
        <v>134031.24</v>
      </c>
      <c r="AO6" s="51">
        <f t="shared" si="3"/>
        <v>616499.82999999996</v>
      </c>
      <c r="AP6" s="48">
        <f t="shared" si="4"/>
        <v>4930686.3599999994</v>
      </c>
      <c r="AQ6" s="47">
        <f t="shared" si="5"/>
        <v>4456755.0600000005</v>
      </c>
      <c r="AR6" s="56">
        <f t="shared" si="6"/>
        <v>473931.29999999888</v>
      </c>
    </row>
    <row r="7" spans="1:44" ht="14.4" thickBot="1" x14ac:dyDescent="0.3">
      <c r="A7" s="38" t="s">
        <v>350</v>
      </c>
      <c r="B7" s="38" t="s">
        <v>352</v>
      </c>
      <c r="C7" s="63">
        <v>3434</v>
      </c>
      <c r="D7" s="64" t="s">
        <v>671</v>
      </c>
      <c r="E7" t="s">
        <v>2807</v>
      </c>
      <c r="F7" s="297">
        <v>863075.31</v>
      </c>
      <c r="G7" s="297">
        <v>55</v>
      </c>
      <c r="H7" s="297">
        <v>183568.66</v>
      </c>
      <c r="J7">
        <v>303691.63</v>
      </c>
      <c r="K7">
        <v>83314.929999999993</v>
      </c>
      <c r="Q7" s="297">
        <v>407.52</v>
      </c>
      <c r="S7">
        <v>150282</v>
      </c>
      <c r="U7">
        <v>976341.26</v>
      </c>
      <c r="V7">
        <v>235221.96</v>
      </c>
      <c r="W7" s="297">
        <v>987249.69</v>
      </c>
      <c r="Y7" s="297">
        <v>749.42</v>
      </c>
      <c r="AA7" s="297">
        <v>1620469.7</v>
      </c>
      <c r="AB7" s="297">
        <v>132000</v>
      </c>
      <c r="AC7">
        <v>1703443.7</v>
      </c>
      <c r="AD7">
        <v>33380</v>
      </c>
      <c r="AE7">
        <v>11249.93</v>
      </c>
      <c r="AF7">
        <v>439395.95</v>
      </c>
      <c r="AG7">
        <v>104346.44</v>
      </c>
      <c r="AK7">
        <v>1760</v>
      </c>
      <c r="AM7" s="72">
        <f t="shared" si="1"/>
        <v>1046698.9700000001</v>
      </c>
      <c r="AN7" s="50">
        <f t="shared" si="2"/>
        <v>407.52</v>
      </c>
      <c r="AO7" s="51">
        <f t="shared" si="3"/>
        <v>1046291.4500000001</v>
      </c>
      <c r="AP7" s="48">
        <f t="shared" si="4"/>
        <v>2740468.81</v>
      </c>
      <c r="AQ7" s="47">
        <f t="shared" si="5"/>
        <v>2293576.02</v>
      </c>
      <c r="AR7" s="56">
        <f t="shared" si="6"/>
        <v>446892.79000000004</v>
      </c>
    </row>
    <row r="8" spans="1:44" ht="14.4" thickBot="1" x14ac:dyDescent="0.3">
      <c r="A8" s="38" t="s">
        <v>350</v>
      </c>
      <c r="B8" s="38" t="s">
        <v>352</v>
      </c>
      <c r="C8" s="63">
        <v>3172</v>
      </c>
      <c r="D8" s="64" t="s">
        <v>672</v>
      </c>
      <c r="E8" t="s">
        <v>2808</v>
      </c>
      <c r="F8" s="297">
        <v>524626.86</v>
      </c>
      <c r="G8" s="297">
        <v>23004</v>
      </c>
      <c r="H8" s="297">
        <v>66206.44</v>
      </c>
      <c r="J8">
        <v>599424.97</v>
      </c>
      <c r="K8">
        <v>557608.89</v>
      </c>
      <c r="N8" s="297">
        <v>75000</v>
      </c>
      <c r="Q8" s="297">
        <v>80.099999999999994</v>
      </c>
      <c r="S8">
        <v>89255</v>
      </c>
      <c r="U8">
        <v>-87573.96</v>
      </c>
      <c r="V8">
        <v>1649277.25</v>
      </c>
      <c r="W8" s="297">
        <v>888532.06</v>
      </c>
      <c r="X8" s="297">
        <v>50100</v>
      </c>
      <c r="Y8" s="297">
        <v>287.77999999999997</v>
      </c>
      <c r="AA8" s="297">
        <v>920225.6</v>
      </c>
      <c r="AB8" s="297">
        <v>165960</v>
      </c>
      <c r="AC8">
        <v>1130390.6000000001</v>
      </c>
      <c r="AD8">
        <v>4400</v>
      </c>
      <c r="AF8">
        <v>421802.38</v>
      </c>
      <c r="AG8">
        <v>128405.69</v>
      </c>
      <c r="AM8" s="72">
        <f t="shared" si="1"/>
        <v>613837.30000000005</v>
      </c>
      <c r="AN8" s="50">
        <f t="shared" si="2"/>
        <v>75080.100000000006</v>
      </c>
      <c r="AO8" s="51">
        <f t="shared" si="3"/>
        <v>538757.20000000007</v>
      </c>
      <c r="AP8" s="48">
        <f t="shared" si="4"/>
        <v>2025105.44</v>
      </c>
      <c r="AQ8" s="47">
        <f t="shared" si="5"/>
        <v>1684998.67</v>
      </c>
      <c r="AR8" s="56">
        <f t="shared" si="6"/>
        <v>340106.77</v>
      </c>
    </row>
    <row r="9" spans="1:44" ht="14.4" thickBot="1" x14ac:dyDescent="0.3">
      <c r="A9" s="38" t="s">
        <v>350</v>
      </c>
      <c r="B9" s="38" t="s">
        <v>352</v>
      </c>
      <c r="C9" s="63">
        <v>3172</v>
      </c>
      <c r="D9" s="64" t="s">
        <v>673</v>
      </c>
      <c r="E9" t="s">
        <v>2809</v>
      </c>
      <c r="F9" s="297">
        <v>875437.35</v>
      </c>
      <c r="G9" s="297">
        <v>17103.5</v>
      </c>
      <c r="H9" s="297">
        <v>112455.87</v>
      </c>
      <c r="J9">
        <v>243223.92</v>
      </c>
      <c r="K9">
        <v>310303.42</v>
      </c>
      <c r="N9" s="297">
        <v>0</v>
      </c>
      <c r="Q9" s="297">
        <v>1383.17</v>
      </c>
      <c r="S9">
        <v>49752</v>
      </c>
      <c r="U9">
        <v>355960.45</v>
      </c>
      <c r="V9">
        <v>991159.3</v>
      </c>
      <c r="W9" s="297">
        <v>975835.41</v>
      </c>
      <c r="X9" s="297">
        <v>68800</v>
      </c>
      <c r="Y9" s="297">
        <v>903.11</v>
      </c>
      <c r="AA9" s="297">
        <v>1279534.7</v>
      </c>
      <c r="AB9" s="297">
        <v>218250</v>
      </c>
      <c r="AC9">
        <v>1503890.7</v>
      </c>
      <c r="AD9">
        <v>26968</v>
      </c>
      <c r="AF9">
        <v>336422.46</v>
      </c>
      <c r="AG9">
        <v>96822.92</v>
      </c>
      <c r="AK9">
        <v>500</v>
      </c>
      <c r="AM9" s="72">
        <f t="shared" si="1"/>
        <v>1004996.72</v>
      </c>
      <c r="AN9" s="50">
        <f t="shared" si="2"/>
        <v>1383.17</v>
      </c>
      <c r="AO9" s="51">
        <f t="shared" si="3"/>
        <v>1003613.5499999999</v>
      </c>
      <c r="AP9" s="48">
        <f t="shared" si="4"/>
        <v>2543323.2199999997</v>
      </c>
      <c r="AQ9" s="47">
        <f t="shared" si="5"/>
        <v>1964604.0799999998</v>
      </c>
      <c r="AR9" s="56">
        <f t="shared" si="6"/>
        <v>578719.1399999999</v>
      </c>
    </row>
    <row r="10" spans="1:44" ht="14.4" thickBot="1" x14ac:dyDescent="0.3">
      <c r="A10" s="38" t="s">
        <v>350</v>
      </c>
      <c r="B10" s="38" t="s">
        <v>352</v>
      </c>
      <c r="C10" s="63">
        <v>1819</v>
      </c>
      <c r="D10" s="64" t="s">
        <v>674</v>
      </c>
      <c r="E10" t="s">
        <v>2810</v>
      </c>
      <c r="F10" s="297">
        <v>738407.48</v>
      </c>
      <c r="G10" s="297">
        <v>28081.75</v>
      </c>
      <c r="H10" s="297">
        <v>145048.21</v>
      </c>
      <c r="J10">
        <v>744556.85</v>
      </c>
      <c r="K10">
        <v>136781.10999999999</v>
      </c>
      <c r="Q10" s="297">
        <v>0</v>
      </c>
      <c r="S10">
        <v>347600</v>
      </c>
      <c r="U10">
        <v>1015889.02</v>
      </c>
      <c r="V10">
        <v>169383.81</v>
      </c>
      <c r="W10" s="297">
        <v>844540.55</v>
      </c>
      <c r="X10" s="297">
        <v>49070</v>
      </c>
      <c r="Y10" s="297">
        <v>727.08</v>
      </c>
      <c r="AA10" s="297">
        <v>2130781.16</v>
      </c>
      <c r="AB10" s="297">
        <v>199200</v>
      </c>
      <c r="AC10">
        <v>2249981.16</v>
      </c>
      <c r="AD10">
        <v>2480</v>
      </c>
      <c r="AE10">
        <v>9040</v>
      </c>
      <c r="AF10">
        <v>412127.69</v>
      </c>
      <c r="AG10">
        <v>61181.38</v>
      </c>
      <c r="AK10">
        <v>3597</v>
      </c>
      <c r="AM10" s="72">
        <f t="shared" si="1"/>
        <v>911537.44</v>
      </c>
      <c r="AN10" s="50">
        <f t="shared" si="2"/>
        <v>0</v>
      </c>
      <c r="AO10" s="51">
        <f t="shared" si="3"/>
        <v>911537.44</v>
      </c>
      <c r="AP10" s="48">
        <f t="shared" si="4"/>
        <v>3224318.79</v>
      </c>
      <c r="AQ10" s="47">
        <f t="shared" si="5"/>
        <v>2738407.23</v>
      </c>
      <c r="AR10" s="56">
        <f t="shared" si="6"/>
        <v>485911.56000000006</v>
      </c>
    </row>
    <row r="11" spans="1:44" ht="14.4" thickBot="1" x14ac:dyDescent="0.3">
      <c r="A11" s="38" t="s">
        <v>350</v>
      </c>
      <c r="B11" s="38" t="s">
        <v>352</v>
      </c>
      <c r="C11" s="63">
        <v>6183</v>
      </c>
      <c r="D11" s="64" t="s">
        <v>675</v>
      </c>
      <c r="E11" t="s">
        <v>2811</v>
      </c>
      <c r="F11" s="297">
        <v>2164036.4700000002</v>
      </c>
      <c r="G11" s="297">
        <v>13561</v>
      </c>
      <c r="H11" s="297">
        <v>86703.86</v>
      </c>
      <c r="J11">
        <v>712080.77</v>
      </c>
      <c r="K11">
        <v>789974.52</v>
      </c>
      <c r="N11" s="297">
        <v>0</v>
      </c>
      <c r="Q11" s="297">
        <v>308.41000000000003</v>
      </c>
      <c r="S11">
        <v>213830</v>
      </c>
      <c r="U11">
        <v>2082069.36</v>
      </c>
      <c r="V11">
        <v>668274.24</v>
      </c>
      <c r="W11" s="297">
        <v>2293378.2000000002</v>
      </c>
      <c r="X11" s="297">
        <v>294740</v>
      </c>
      <c r="Y11" s="297">
        <v>2322.08</v>
      </c>
      <c r="AA11" s="297">
        <v>2552760</v>
      </c>
      <c r="AB11" s="297">
        <v>633026</v>
      </c>
      <c r="AC11">
        <v>2994076</v>
      </c>
      <c r="AD11">
        <v>4960</v>
      </c>
      <c r="AF11">
        <v>790551.37</v>
      </c>
      <c r="AG11">
        <v>311884.3</v>
      </c>
      <c r="AM11" s="72">
        <f t="shared" si="1"/>
        <v>2264301.33</v>
      </c>
      <c r="AN11" s="50">
        <f t="shared" si="2"/>
        <v>308.41000000000003</v>
      </c>
      <c r="AO11" s="51">
        <f t="shared" si="3"/>
        <v>2263992.92</v>
      </c>
      <c r="AP11" s="48">
        <f t="shared" si="4"/>
        <v>5776226.2800000003</v>
      </c>
      <c r="AQ11" s="47">
        <f t="shared" si="5"/>
        <v>4101471.67</v>
      </c>
      <c r="AR11" s="56">
        <f t="shared" si="6"/>
        <v>1674754.6100000003</v>
      </c>
    </row>
    <row r="12" spans="1:44" ht="14.4" thickBot="1" x14ac:dyDescent="0.3">
      <c r="A12" s="38" t="s">
        <v>350</v>
      </c>
      <c r="B12" s="38" t="s">
        <v>352</v>
      </c>
      <c r="C12" s="63">
        <v>2360</v>
      </c>
      <c r="D12" s="64" t="s">
        <v>676</v>
      </c>
      <c r="E12" t="s">
        <v>2812</v>
      </c>
      <c r="F12" s="297">
        <v>759812.02</v>
      </c>
      <c r="G12" s="297">
        <v>14348</v>
      </c>
      <c r="H12" s="297">
        <v>87543.42</v>
      </c>
      <c r="J12">
        <v>828886.99</v>
      </c>
      <c r="K12">
        <v>196686.86</v>
      </c>
      <c r="N12" s="297">
        <v>1350</v>
      </c>
      <c r="Q12" s="297">
        <v>518.26</v>
      </c>
      <c r="S12">
        <v>16750</v>
      </c>
      <c r="U12">
        <v>-267352.69</v>
      </c>
      <c r="V12">
        <v>2102009.77</v>
      </c>
      <c r="W12" s="297">
        <v>804064.45</v>
      </c>
      <c r="X12" s="297">
        <v>-8250</v>
      </c>
      <c r="Y12" s="297">
        <v>797.51</v>
      </c>
      <c r="AA12" s="297">
        <v>2136846</v>
      </c>
      <c r="AB12" s="297">
        <v>195942</v>
      </c>
      <c r="AC12">
        <v>2384969</v>
      </c>
      <c r="AD12">
        <v>2200</v>
      </c>
      <c r="AF12">
        <v>283457.15000000002</v>
      </c>
      <c r="AG12">
        <v>164631.85999999999</v>
      </c>
      <c r="AK12">
        <v>3540</v>
      </c>
      <c r="AM12" s="72">
        <f t="shared" si="1"/>
        <v>861703.44000000006</v>
      </c>
      <c r="AN12" s="50">
        <f t="shared" si="2"/>
        <v>1868.26</v>
      </c>
      <c r="AO12" s="51">
        <f t="shared" si="3"/>
        <v>859835.18</v>
      </c>
      <c r="AP12" s="48">
        <f t="shared" si="4"/>
        <v>3129399.96</v>
      </c>
      <c r="AQ12" s="47">
        <f t="shared" si="5"/>
        <v>2838798.01</v>
      </c>
      <c r="AR12" s="56">
        <f t="shared" si="6"/>
        <v>290601.95000000019</v>
      </c>
    </row>
    <row r="13" spans="1:44" ht="14.4" thickBot="1" x14ac:dyDescent="0.3">
      <c r="A13" s="38" t="s">
        <v>350</v>
      </c>
      <c r="B13" s="38" t="s">
        <v>352</v>
      </c>
      <c r="C13" s="63">
        <v>5028</v>
      </c>
      <c r="D13" s="64" t="s">
        <v>677</v>
      </c>
      <c r="E13" t="s">
        <v>2813</v>
      </c>
      <c r="F13" s="297">
        <v>1223333.79</v>
      </c>
      <c r="G13" s="297">
        <v>102306.25</v>
      </c>
      <c r="H13" s="297">
        <v>47638.6</v>
      </c>
      <c r="J13">
        <v>1001729.29</v>
      </c>
      <c r="K13">
        <v>194979.29</v>
      </c>
      <c r="N13" s="297">
        <v>0</v>
      </c>
      <c r="Q13" s="297">
        <v>873.68</v>
      </c>
      <c r="S13">
        <v>37700</v>
      </c>
      <c r="U13">
        <v>1032022.74</v>
      </c>
      <c r="V13">
        <v>1442563.02</v>
      </c>
      <c r="W13" s="297">
        <v>1031537.91</v>
      </c>
      <c r="X13" s="297">
        <v>24511.5</v>
      </c>
      <c r="Y13" s="297">
        <v>1197.77</v>
      </c>
      <c r="AA13" s="297">
        <v>1243652</v>
      </c>
      <c r="AB13" s="297">
        <v>319875</v>
      </c>
      <c r="AC13">
        <v>1402352</v>
      </c>
      <c r="AD13">
        <v>5696</v>
      </c>
      <c r="AE13">
        <v>4040</v>
      </c>
      <c r="AF13">
        <v>563649.84</v>
      </c>
      <c r="AG13">
        <v>165279.56</v>
      </c>
      <c r="AK13">
        <v>500</v>
      </c>
      <c r="AM13" s="72">
        <f t="shared" si="1"/>
        <v>1373278.6400000001</v>
      </c>
      <c r="AN13" s="50">
        <f t="shared" si="2"/>
        <v>873.68</v>
      </c>
      <c r="AO13" s="51">
        <f t="shared" si="3"/>
        <v>1372404.9600000002</v>
      </c>
      <c r="AP13" s="48">
        <f t="shared" si="4"/>
        <v>2620774.1800000002</v>
      </c>
      <c r="AQ13" s="47">
        <f t="shared" si="5"/>
        <v>2141517.4</v>
      </c>
      <c r="AR13" s="56">
        <f t="shared" si="6"/>
        <v>479256.78000000026</v>
      </c>
    </row>
    <row r="14" spans="1:44" ht="14.4" thickBot="1" x14ac:dyDescent="0.3">
      <c r="A14" s="38" t="s">
        <v>350</v>
      </c>
      <c r="B14" s="38" t="s">
        <v>352</v>
      </c>
      <c r="C14" s="63">
        <v>3227</v>
      </c>
      <c r="D14" s="64" t="s">
        <v>678</v>
      </c>
      <c r="E14" t="s">
        <v>2814</v>
      </c>
      <c r="F14" s="297">
        <v>234619.22</v>
      </c>
      <c r="G14" s="297">
        <v>3405</v>
      </c>
      <c r="H14" s="297">
        <v>63489.01</v>
      </c>
      <c r="J14">
        <v>827301.03</v>
      </c>
      <c r="K14">
        <v>182160.22</v>
      </c>
      <c r="Q14" s="297">
        <v>33.369999999999997</v>
      </c>
      <c r="S14">
        <v>159340</v>
      </c>
      <c r="U14">
        <v>698117.37</v>
      </c>
      <c r="V14">
        <v>484200</v>
      </c>
      <c r="W14" s="297">
        <v>995845.29</v>
      </c>
      <c r="X14" s="297">
        <v>10200</v>
      </c>
      <c r="Y14" s="297">
        <v>319.95</v>
      </c>
      <c r="Z14" s="297">
        <v>30</v>
      </c>
      <c r="AA14" s="297">
        <v>1683458.5</v>
      </c>
      <c r="AB14" s="297">
        <v>152450</v>
      </c>
      <c r="AC14">
        <v>1769208.5</v>
      </c>
      <c r="AE14">
        <v>4400</v>
      </c>
      <c r="AF14">
        <v>524519.44999999995</v>
      </c>
      <c r="AG14">
        <v>107942.05</v>
      </c>
      <c r="AK14">
        <v>500</v>
      </c>
      <c r="AM14" s="72">
        <f t="shared" si="1"/>
        <v>301513.23</v>
      </c>
      <c r="AN14" s="50">
        <f t="shared" si="2"/>
        <v>33.369999999999997</v>
      </c>
      <c r="AO14" s="51">
        <f t="shared" si="3"/>
        <v>301479.86</v>
      </c>
      <c r="AP14" s="48">
        <f t="shared" si="4"/>
        <v>2842303.74</v>
      </c>
      <c r="AQ14" s="47">
        <f t="shared" si="5"/>
        <v>2406570</v>
      </c>
      <c r="AR14" s="56">
        <f t="shared" si="6"/>
        <v>435733.74000000022</v>
      </c>
    </row>
    <row r="15" spans="1:44" ht="14.4" thickBot="1" x14ac:dyDescent="0.3">
      <c r="A15" s="38" t="s">
        <v>350</v>
      </c>
      <c r="B15" s="38" t="s">
        <v>352</v>
      </c>
      <c r="C15" s="63">
        <v>5146</v>
      </c>
      <c r="D15" s="64" t="s">
        <v>679</v>
      </c>
      <c r="E15" t="s">
        <v>2815</v>
      </c>
      <c r="F15" s="297">
        <v>1651939.22</v>
      </c>
      <c r="G15" s="297">
        <v>12880</v>
      </c>
      <c r="H15" s="297">
        <v>41217.17</v>
      </c>
      <c r="J15">
        <v>473205.81</v>
      </c>
      <c r="K15">
        <v>235656.77</v>
      </c>
      <c r="N15" s="297">
        <v>0</v>
      </c>
      <c r="P15" s="297">
        <v>90000</v>
      </c>
      <c r="Q15" s="297">
        <v>1270.03</v>
      </c>
      <c r="S15">
        <v>164195</v>
      </c>
      <c r="U15">
        <v>99524.18</v>
      </c>
      <c r="V15">
        <v>1884119.29</v>
      </c>
      <c r="W15" s="297">
        <v>1227781.3400000001</v>
      </c>
      <c r="X15" s="297">
        <v>133335</v>
      </c>
      <c r="Y15" s="297">
        <v>1482.19</v>
      </c>
      <c r="Z15" s="297">
        <v>235</v>
      </c>
      <c r="AA15" s="297">
        <v>1641211</v>
      </c>
      <c r="AB15" s="297">
        <v>514800</v>
      </c>
      <c r="AC15">
        <v>2012188</v>
      </c>
      <c r="AD15">
        <v>23136</v>
      </c>
      <c r="AE15">
        <v>20400</v>
      </c>
      <c r="AF15">
        <v>728655.35</v>
      </c>
      <c r="AG15">
        <v>119049.21</v>
      </c>
      <c r="AK15">
        <v>500</v>
      </c>
      <c r="AM15" s="72">
        <f t="shared" si="1"/>
        <v>1706036.39</v>
      </c>
      <c r="AN15" s="50">
        <f t="shared" si="2"/>
        <v>91270.03</v>
      </c>
      <c r="AO15" s="51">
        <f t="shared" si="3"/>
        <v>1614766.3599999999</v>
      </c>
      <c r="AP15" s="48">
        <f t="shared" si="4"/>
        <v>3518844.5300000003</v>
      </c>
      <c r="AQ15" s="47">
        <f t="shared" si="5"/>
        <v>2903928.56</v>
      </c>
      <c r="AR15" s="56">
        <f t="shared" si="6"/>
        <v>614915.9700000002</v>
      </c>
    </row>
    <row r="16" spans="1:44" ht="14.4" thickBot="1" x14ac:dyDescent="0.3">
      <c r="A16" s="38" t="s">
        <v>350</v>
      </c>
      <c r="B16" s="38" t="s">
        <v>352</v>
      </c>
      <c r="C16" s="63">
        <v>3255</v>
      </c>
      <c r="D16" s="64" t="s">
        <v>680</v>
      </c>
      <c r="E16" t="s">
        <v>2816</v>
      </c>
      <c r="F16" s="297">
        <v>709428.38</v>
      </c>
      <c r="G16" s="297">
        <v>43040</v>
      </c>
      <c r="H16" s="297">
        <v>122954.12</v>
      </c>
      <c r="J16">
        <v>534849.31999999995</v>
      </c>
      <c r="K16">
        <v>195349.58</v>
      </c>
      <c r="P16" s="297">
        <v>22300</v>
      </c>
      <c r="Q16" s="297">
        <v>7</v>
      </c>
      <c r="S16">
        <v>193707</v>
      </c>
      <c r="U16">
        <v>-1191644.3899999999</v>
      </c>
      <c r="V16">
        <v>2403607</v>
      </c>
      <c r="W16" s="297">
        <v>1040867.35</v>
      </c>
      <c r="Y16" s="297">
        <v>508.89</v>
      </c>
      <c r="AA16" s="297">
        <v>2004716.8</v>
      </c>
      <c r="AB16" s="297">
        <v>176000</v>
      </c>
      <c r="AC16">
        <v>2102416.7999999998</v>
      </c>
      <c r="AF16">
        <v>545803.56999999995</v>
      </c>
      <c r="AG16">
        <v>143077.88</v>
      </c>
      <c r="AM16" s="72">
        <f t="shared" si="1"/>
        <v>875422.5</v>
      </c>
      <c r="AN16" s="50">
        <f t="shared" si="2"/>
        <v>22307</v>
      </c>
      <c r="AO16" s="51">
        <f t="shared" si="3"/>
        <v>853115.5</v>
      </c>
      <c r="AP16" s="48">
        <f t="shared" si="4"/>
        <v>3222093.04</v>
      </c>
      <c r="AQ16" s="47">
        <f t="shared" si="5"/>
        <v>2791298.2499999995</v>
      </c>
      <c r="AR16" s="56">
        <f t="shared" si="6"/>
        <v>430794.7900000005</v>
      </c>
    </row>
    <row r="17" spans="1:44" ht="14.4" thickBot="1" x14ac:dyDescent="0.3">
      <c r="A17" s="38" t="s">
        <v>350</v>
      </c>
      <c r="B17" s="38" t="s">
        <v>352</v>
      </c>
      <c r="C17" s="63">
        <v>4631</v>
      </c>
      <c r="D17" s="64" t="s">
        <v>681</v>
      </c>
      <c r="E17" t="s">
        <v>2817</v>
      </c>
      <c r="F17" s="297">
        <v>1157281.28</v>
      </c>
      <c r="G17" s="297">
        <v>0</v>
      </c>
      <c r="H17" s="297">
        <v>271167.49</v>
      </c>
      <c r="J17">
        <v>289169.03999999998</v>
      </c>
      <c r="K17">
        <v>411683.45</v>
      </c>
      <c r="N17" s="297">
        <v>23910</v>
      </c>
      <c r="Q17" s="297">
        <v>3</v>
      </c>
      <c r="S17">
        <v>161385</v>
      </c>
      <c r="U17">
        <v>-709922.72</v>
      </c>
      <c r="V17">
        <v>2696435.34</v>
      </c>
      <c r="W17" s="297">
        <v>1192732.26</v>
      </c>
      <c r="Y17" s="297">
        <v>1127.72</v>
      </c>
      <c r="AA17" s="297">
        <v>2533780</v>
      </c>
      <c r="AB17" s="297">
        <v>202400</v>
      </c>
      <c r="AC17">
        <v>2781304</v>
      </c>
      <c r="AD17">
        <v>5280</v>
      </c>
      <c r="AE17">
        <v>840</v>
      </c>
      <c r="AF17">
        <v>672710.51</v>
      </c>
      <c r="AG17">
        <v>131038.83</v>
      </c>
      <c r="AJ17">
        <v>3300</v>
      </c>
      <c r="AK17">
        <v>56976</v>
      </c>
      <c r="AM17" s="72">
        <f t="shared" si="1"/>
        <v>1428448.77</v>
      </c>
      <c r="AN17" s="50">
        <f t="shared" si="2"/>
        <v>23913</v>
      </c>
      <c r="AO17" s="51">
        <f t="shared" si="3"/>
        <v>1404535.77</v>
      </c>
      <c r="AP17" s="48">
        <f t="shared" si="4"/>
        <v>3930039.98</v>
      </c>
      <c r="AQ17" s="47">
        <f t="shared" si="5"/>
        <v>3651449.34</v>
      </c>
      <c r="AR17" s="56">
        <f t="shared" si="6"/>
        <v>278590.64000000013</v>
      </c>
    </row>
    <row r="18" spans="1:44" ht="14.4" thickBot="1" x14ac:dyDescent="0.3">
      <c r="A18" s="38" t="s">
        <v>350</v>
      </c>
      <c r="B18" s="38" t="s">
        <v>352</v>
      </c>
      <c r="C18" s="63">
        <v>4306</v>
      </c>
      <c r="D18" s="64" t="s">
        <v>682</v>
      </c>
      <c r="E18" t="s">
        <v>2818</v>
      </c>
      <c r="F18" s="297">
        <v>1109407.1299999999</v>
      </c>
      <c r="G18" s="297">
        <v>6990</v>
      </c>
      <c r="H18" s="297">
        <v>106411.59</v>
      </c>
      <c r="J18">
        <v>689248.46</v>
      </c>
      <c r="K18">
        <v>298547.94</v>
      </c>
      <c r="N18" s="297">
        <v>8200</v>
      </c>
      <c r="Q18" s="297">
        <v>702.01</v>
      </c>
      <c r="S18">
        <v>126285</v>
      </c>
      <c r="U18">
        <v>-346112.26</v>
      </c>
      <c r="V18">
        <v>2510757.66</v>
      </c>
      <c r="W18" s="297">
        <v>1263348.2</v>
      </c>
      <c r="X18" s="297">
        <v>50300</v>
      </c>
      <c r="Y18" s="297">
        <v>986.97</v>
      </c>
      <c r="AA18" s="297">
        <v>2781511.98</v>
      </c>
      <c r="AB18" s="297">
        <v>562855</v>
      </c>
      <c r="AC18">
        <v>3133994.98</v>
      </c>
      <c r="AD18">
        <v>4400</v>
      </c>
      <c r="AF18">
        <v>699258.96</v>
      </c>
      <c r="AG18">
        <v>244566.5</v>
      </c>
      <c r="AK18">
        <v>500</v>
      </c>
      <c r="AM18" s="72">
        <f t="shared" si="1"/>
        <v>1222808.72</v>
      </c>
      <c r="AN18" s="50">
        <f t="shared" si="2"/>
        <v>8902.01</v>
      </c>
      <c r="AO18" s="51">
        <f t="shared" si="3"/>
        <v>1213906.71</v>
      </c>
      <c r="AP18" s="48">
        <f t="shared" si="4"/>
        <v>4659002.1500000004</v>
      </c>
      <c r="AQ18" s="47">
        <f t="shared" si="5"/>
        <v>4082720.44</v>
      </c>
      <c r="AR18" s="56">
        <f t="shared" si="6"/>
        <v>576281.71000000043</v>
      </c>
    </row>
    <row r="19" spans="1:44" ht="14.4" thickBot="1" x14ac:dyDescent="0.3">
      <c r="A19" s="38" t="s">
        <v>350</v>
      </c>
      <c r="B19" s="38" t="s">
        <v>352</v>
      </c>
      <c r="C19" s="63">
        <v>5667</v>
      </c>
      <c r="D19" s="64" t="s">
        <v>683</v>
      </c>
      <c r="E19" t="s">
        <v>2819</v>
      </c>
      <c r="F19" s="297">
        <v>943007.51</v>
      </c>
      <c r="G19" s="297">
        <v>10919</v>
      </c>
      <c r="H19" s="297">
        <v>57129.25</v>
      </c>
      <c r="J19">
        <v>3190703.45</v>
      </c>
      <c r="K19">
        <v>687432.76</v>
      </c>
      <c r="N19" s="297">
        <v>0</v>
      </c>
      <c r="P19" s="297">
        <v>53875</v>
      </c>
      <c r="Q19" s="297">
        <v>1980</v>
      </c>
      <c r="S19">
        <v>184647</v>
      </c>
      <c r="U19">
        <v>4126451.45</v>
      </c>
      <c r="V19">
        <v>684118.79</v>
      </c>
      <c r="W19" s="297">
        <v>1038819.28</v>
      </c>
      <c r="X19" s="297">
        <v>80000</v>
      </c>
      <c r="Y19" s="297">
        <v>638.62</v>
      </c>
      <c r="AA19" s="297">
        <v>1292555</v>
      </c>
      <c r="AB19" s="297">
        <v>255840</v>
      </c>
      <c r="AC19">
        <v>1601841</v>
      </c>
      <c r="AD19">
        <v>18192</v>
      </c>
      <c r="AE19">
        <v>2368</v>
      </c>
      <c r="AF19">
        <v>489242.31</v>
      </c>
      <c r="AG19">
        <v>427849.86</v>
      </c>
      <c r="AM19" s="72">
        <f t="shared" si="1"/>
        <v>1011055.76</v>
      </c>
      <c r="AN19" s="50">
        <f t="shared" si="2"/>
        <v>55855</v>
      </c>
      <c r="AO19" s="51">
        <f t="shared" si="3"/>
        <v>955200.76</v>
      </c>
      <c r="AP19" s="48">
        <f t="shared" si="4"/>
        <v>2667852.9000000004</v>
      </c>
      <c r="AQ19" s="47">
        <f t="shared" si="5"/>
        <v>2539493.17</v>
      </c>
      <c r="AR19" s="56">
        <f t="shared" si="6"/>
        <v>128359.73000000045</v>
      </c>
    </row>
    <row r="20" spans="1:44" ht="14.4" thickBot="1" x14ac:dyDescent="0.3">
      <c r="A20" s="38" t="s">
        <v>350</v>
      </c>
      <c r="B20" s="38" t="s">
        <v>352</v>
      </c>
      <c r="C20" s="63">
        <v>1990</v>
      </c>
      <c r="D20" s="64" t="s">
        <v>684</v>
      </c>
      <c r="E20" t="s">
        <v>2820</v>
      </c>
      <c r="F20" s="297">
        <v>394824.11</v>
      </c>
      <c r="G20" s="297">
        <v>35327.5</v>
      </c>
      <c r="H20" s="297">
        <v>94319.71</v>
      </c>
      <c r="J20">
        <v>1372490.7</v>
      </c>
      <c r="K20">
        <v>236474.97</v>
      </c>
      <c r="Q20" s="297">
        <v>215.82</v>
      </c>
      <c r="S20">
        <v>221500</v>
      </c>
      <c r="U20">
        <v>1366151.42</v>
      </c>
      <c r="V20">
        <v>865361.67</v>
      </c>
      <c r="W20" s="297">
        <v>570126.27</v>
      </c>
      <c r="X20" s="297">
        <v>3000</v>
      </c>
      <c r="Y20" s="297">
        <v>427.84</v>
      </c>
      <c r="AA20" s="297">
        <v>1519950</v>
      </c>
      <c r="AB20" s="297">
        <v>135540</v>
      </c>
      <c r="AC20">
        <v>1705388</v>
      </c>
      <c r="AF20">
        <v>528732.24</v>
      </c>
      <c r="AG20">
        <v>171316.24</v>
      </c>
      <c r="AM20" s="72">
        <f t="shared" si="1"/>
        <v>524471.31999999995</v>
      </c>
      <c r="AN20" s="50">
        <f t="shared" si="2"/>
        <v>215.82</v>
      </c>
      <c r="AO20" s="51">
        <f t="shared" si="3"/>
        <v>524255.49999999994</v>
      </c>
      <c r="AP20" s="48">
        <f t="shared" si="4"/>
        <v>2229044.11</v>
      </c>
      <c r="AQ20" s="47">
        <f t="shared" si="5"/>
        <v>2405436.4800000004</v>
      </c>
      <c r="AR20" s="56">
        <f t="shared" si="6"/>
        <v>-176392.37000000058</v>
      </c>
    </row>
    <row r="21" spans="1:44" ht="14.4" thickBot="1" x14ac:dyDescent="0.3">
      <c r="A21" s="38" t="s">
        <v>350</v>
      </c>
      <c r="B21" s="38" t="s">
        <v>352</v>
      </c>
      <c r="C21" s="63">
        <v>2504</v>
      </c>
      <c r="D21" s="64" t="s">
        <v>685</v>
      </c>
      <c r="E21" t="s">
        <v>2821</v>
      </c>
      <c r="F21" s="297">
        <v>587033.80000000005</v>
      </c>
      <c r="G21" s="297">
        <v>17269.75</v>
      </c>
      <c r="H21" s="297">
        <v>61715.1</v>
      </c>
      <c r="J21">
        <v>355551.03</v>
      </c>
      <c r="K21">
        <v>197477.84</v>
      </c>
      <c r="N21" s="297">
        <v>0</v>
      </c>
      <c r="P21" s="297">
        <v>11240</v>
      </c>
      <c r="Q21" s="297">
        <v>45.75</v>
      </c>
      <c r="T21">
        <v>310</v>
      </c>
      <c r="U21">
        <v>-543861.84</v>
      </c>
      <c r="V21">
        <v>1709584.67</v>
      </c>
      <c r="W21" s="297">
        <v>662432.5</v>
      </c>
      <c r="Y21" s="297">
        <v>627.99</v>
      </c>
      <c r="AA21" s="297">
        <v>807813</v>
      </c>
      <c r="AB21" s="297">
        <v>156400</v>
      </c>
      <c r="AC21">
        <v>944781</v>
      </c>
      <c r="AF21">
        <v>274549.53999999998</v>
      </c>
      <c r="AG21">
        <v>160404.01</v>
      </c>
      <c r="AM21" s="72">
        <f t="shared" si="1"/>
        <v>666018.65</v>
      </c>
      <c r="AN21" s="50">
        <f t="shared" si="2"/>
        <v>11285.75</v>
      </c>
      <c r="AO21" s="51">
        <f t="shared" si="3"/>
        <v>654732.9</v>
      </c>
      <c r="AP21" s="48">
        <f t="shared" si="4"/>
        <v>1627273.49</v>
      </c>
      <c r="AQ21" s="47">
        <f t="shared" si="5"/>
        <v>1379734.55</v>
      </c>
      <c r="AR21" s="56">
        <f t="shared" si="6"/>
        <v>247538.93999999994</v>
      </c>
    </row>
    <row r="22" spans="1:44" ht="14.4" thickBot="1" x14ac:dyDescent="0.3">
      <c r="A22" s="38" t="s">
        <v>350</v>
      </c>
      <c r="B22" s="38" t="s">
        <v>352</v>
      </c>
      <c r="C22" s="63">
        <v>2869</v>
      </c>
      <c r="D22" s="64" t="s">
        <v>686</v>
      </c>
      <c r="E22" t="s">
        <v>2925</v>
      </c>
      <c r="F22" s="297">
        <v>768212.44</v>
      </c>
      <c r="G22" s="297">
        <v>37684</v>
      </c>
      <c r="H22" s="297">
        <v>157063.74</v>
      </c>
      <c r="J22">
        <v>441718.07</v>
      </c>
      <c r="K22">
        <v>208943.39</v>
      </c>
      <c r="Q22" s="297">
        <v>3</v>
      </c>
      <c r="S22">
        <v>142954</v>
      </c>
      <c r="U22">
        <v>-912755.47</v>
      </c>
      <c r="V22">
        <v>2287426.9300000002</v>
      </c>
      <c r="W22" s="297">
        <v>792613.56</v>
      </c>
      <c r="Y22" s="297">
        <v>535.4</v>
      </c>
      <c r="AA22" s="297">
        <v>1412988.8</v>
      </c>
      <c r="AB22" s="297">
        <v>119650</v>
      </c>
      <c r="AC22">
        <v>1544542.6</v>
      </c>
      <c r="AF22">
        <v>211753.05</v>
      </c>
      <c r="AG22">
        <v>186268.93</v>
      </c>
      <c r="AK22">
        <v>3900</v>
      </c>
      <c r="AM22" s="72">
        <f t="shared" si="1"/>
        <v>962960.17999999993</v>
      </c>
      <c r="AN22" s="50">
        <f t="shared" si="2"/>
        <v>3</v>
      </c>
      <c r="AO22" s="51">
        <f t="shared" si="3"/>
        <v>962957.17999999993</v>
      </c>
      <c r="AP22" s="48">
        <f t="shared" si="4"/>
        <v>2325787.7600000002</v>
      </c>
      <c r="AQ22" s="47">
        <f t="shared" si="5"/>
        <v>1946464.58</v>
      </c>
      <c r="AR22" s="56">
        <f t="shared" si="6"/>
        <v>379323.18000000017</v>
      </c>
    </row>
    <row r="23" spans="1:44" ht="14.4" thickBot="1" x14ac:dyDescent="0.3">
      <c r="A23" s="38" t="s">
        <v>355</v>
      </c>
      <c r="B23" s="38" t="s">
        <v>356</v>
      </c>
      <c r="C23" s="63">
        <v>1771</v>
      </c>
      <c r="D23" s="64" t="s">
        <v>687</v>
      </c>
      <c r="E23" t="s">
        <v>2822</v>
      </c>
      <c r="F23" s="297">
        <v>633709.98</v>
      </c>
      <c r="G23" s="297">
        <v>0</v>
      </c>
      <c r="H23" s="297">
        <v>66549.789999999994</v>
      </c>
      <c r="J23">
        <v>525622.23</v>
      </c>
      <c r="K23">
        <v>195874.14</v>
      </c>
      <c r="N23" s="297">
        <v>0</v>
      </c>
      <c r="Q23" s="297">
        <v>450</v>
      </c>
      <c r="U23">
        <v>-776738.44</v>
      </c>
      <c r="V23">
        <v>2091979.99</v>
      </c>
      <c r="W23" s="297">
        <v>802585.55</v>
      </c>
      <c r="Y23" s="297">
        <v>808.77</v>
      </c>
      <c r="AA23" s="297">
        <v>817816.8</v>
      </c>
      <c r="AB23" s="297">
        <v>115000</v>
      </c>
      <c r="AC23">
        <v>922333.8</v>
      </c>
      <c r="AE23">
        <v>6600</v>
      </c>
      <c r="AF23">
        <v>246868.27</v>
      </c>
      <c r="AG23">
        <v>191110.56</v>
      </c>
      <c r="AK23">
        <v>28313.9</v>
      </c>
      <c r="AM23" s="72">
        <f t="shared" si="1"/>
        <v>700259.77</v>
      </c>
      <c r="AN23" s="50">
        <f t="shared" si="2"/>
        <v>450</v>
      </c>
      <c r="AO23" s="51">
        <f t="shared" si="3"/>
        <v>699809.77</v>
      </c>
      <c r="AP23" s="48">
        <f t="shared" si="4"/>
        <v>1736211.12</v>
      </c>
      <c r="AQ23" s="47">
        <f t="shared" si="5"/>
        <v>1395226.53</v>
      </c>
      <c r="AR23" s="56">
        <f t="shared" si="6"/>
        <v>340984.59000000008</v>
      </c>
    </row>
    <row r="24" spans="1:44" ht="14.4" thickBot="1" x14ac:dyDescent="0.3">
      <c r="A24" s="38" t="s">
        <v>355</v>
      </c>
      <c r="B24" s="38" t="s">
        <v>356</v>
      </c>
      <c r="C24" s="63">
        <v>5076</v>
      </c>
      <c r="D24" s="64" t="s">
        <v>688</v>
      </c>
      <c r="E24" t="s">
        <v>2823</v>
      </c>
      <c r="F24" s="297">
        <v>1266602.99</v>
      </c>
      <c r="G24" s="297">
        <v>0</v>
      </c>
      <c r="H24" s="297">
        <v>28133.84</v>
      </c>
      <c r="J24">
        <v>474015.44</v>
      </c>
      <c r="K24">
        <v>136038.79999999999</v>
      </c>
      <c r="N24" s="297">
        <v>0</v>
      </c>
      <c r="Q24" s="297">
        <v>128.94</v>
      </c>
      <c r="S24">
        <v>536325</v>
      </c>
      <c r="U24">
        <v>1879630.68</v>
      </c>
      <c r="W24" s="297">
        <v>1097454.28</v>
      </c>
      <c r="Y24" s="297">
        <v>1261.8399999999999</v>
      </c>
      <c r="AA24" s="297">
        <v>1571566.5</v>
      </c>
      <c r="AC24">
        <v>1704212.3</v>
      </c>
      <c r="AE24">
        <v>4400</v>
      </c>
      <c r="AF24">
        <v>874303.46</v>
      </c>
      <c r="AG24">
        <v>155953.41</v>
      </c>
      <c r="AH24">
        <v>80000</v>
      </c>
      <c r="AK24">
        <v>2907</v>
      </c>
      <c r="AM24" s="72">
        <f t="shared" si="1"/>
        <v>1294736.83</v>
      </c>
      <c r="AN24" s="50">
        <f t="shared" si="2"/>
        <v>128.94</v>
      </c>
      <c r="AO24" s="51">
        <f t="shared" si="3"/>
        <v>1294607.8900000001</v>
      </c>
      <c r="AP24" s="48">
        <f t="shared" si="4"/>
        <v>2670282.62</v>
      </c>
      <c r="AQ24" s="47">
        <f t="shared" si="5"/>
        <v>2821776.17</v>
      </c>
      <c r="AR24" s="56">
        <f t="shared" si="6"/>
        <v>-151493.54999999981</v>
      </c>
    </row>
    <row r="25" spans="1:44" ht="14.4" thickBot="1" x14ac:dyDescent="0.3">
      <c r="A25" s="38" t="s">
        <v>355</v>
      </c>
      <c r="B25" s="38" t="s">
        <v>356</v>
      </c>
      <c r="C25" s="63">
        <v>1132</v>
      </c>
      <c r="D25" s="64" t="s">
        <v>689</v>
      </c>
      <c r="E25" t="s">
        <v>2824</v>
      </c>
      <c r="F25" s="297">
        <v>268252.90999999997</v>
      </c>
      <c r="G25" s="297">
        <v>0</v>
      </c>
      <c r="H25" s="297">
        <v>30656.17</v>
      </c>
      <c r="J25">
        <v>793467.96</v>
      </c>
      <c r="K25">
        <v>147162.57999999999</v>
      </c>
      <c r="N25" s="297">
        <v>0</v>
      </c>
      <c r="Q25" s="297">
        <v>954.86</v>
      </c>
      <c r="U25">
        <v>-577049.86</v>
      </c>
      <c r="V25">
        <v>1967042.37</v>
      </c>
      <c r="W25" s="297">
        <v>766644.2</v>
      </c>
      <c r="Y25" s="297">
        <v>345.62</v>
      </c>
      <c r="AA25" s="297">
        <v>1213995</v>
      </c>
      <c r="AB25" s="297">
        <v>136840</v>
      </c>
      <c r="AC25">
        <v>1588821</v>
      </c>
      <c r="AD25">
        <v>12756</v>
      </c>
      <c r="AF25">
        <v>279786.87</v>
      </c>
      <c r="AG25">
        <v>168868.7</v>
      </c>
      <c r="AM25" s="72">
        <f t="shared" si="1"/>
        <v>298909.07999999996</v>
      </c>
      <c r="AN25" s="50">
        <f t="shared" si="2"/>
        <v>954.86</v>
      </c>
      <c r="AO25" s="51">
        <f t="shared" si="3"/>
        <v>297954.21999999997</v>
      </c>
      <c r="AP25" s="48">
        <f t="shared" si="4"/>
        <v>2117824.8199999998</v>
      </c>
      <c r="AQ25" s="47">
        <f t="shared" si="5"/>
        <v>2050232.57</v>
      </c>
      <c r="AR25" s="56">
        <f t="shared" si="6"/>
        <v>67592.249999999767</v>
      </c>
    </row>
    <row r="26" spans="1:44" ht="14.4" thickBot="1" x14ac:dyDescent="0.3">
      <c r="A26" s="38" t="s">
        <v>355</v>
      </c>
      <c r="B26" s="38" t="s">
        <v>356</v>
      </c>
      <c r="C26" s="63">
        <v>2987</v>
      </c>
      <c r="D26" s="64" t="s">
        <v>690</v>
      </c>
      <c r="E26" t="s">
        <v>2825</v>
      </c>
      <c r="F26" s="297">
        <v>448429.48</v>
      </c>
      <c r="G26" s="297">
        <v>0</v>
      </c>
      <c r="H26" s="297">
        <v>12920.34</v>
      </c>
      <c r="J26">
        <v>354170.03</v>
      </c>
      <c r="K26">
        <v>138883.51999999999</v>
      </c>
      <c r="Q26" s="297">
        <v>104.9</v>
      </c>
      <c r="U26">
        <v>-413343.31</v>
      </c>
      <c r="V26">
        <v>1301651.56</v>
      </c>
      <c r="W26" s="297">
        <v>449669.16</v>
      </c>
      <c r="Y26" s="297">
        <v>341.78</v>
      </c>
      <c r="AA26" s="297">
        <v>392823.2</v>
      </c>
      <c r="AB26" s="297">
        <v>519830</v>
      </c>
      <c r="AC26">
        <v>497046.2</v>
      </c>
      <c r="AD26">
        <v>6600</v>
      </c>
      <c r="AF26">
        <v>290737.53999999998</v>
      </c>
      <c r="AG26">
        <v>185749.58</v>
      </c>
      <c r="AK26">
        <v>9800.6</v>
      </c>
      <c r="AM26" s="72">
        <f t="shared" si="1"/>
        <v>461349.82</v>
      </c>
      <c r="AN26" s="50">
        <f t="shared" si="2"/>
        <v>104.9</v>
      </c>
      <c r="AO26" s="51">
        <f t="shared" si="3"/>
        <v>461244.92</v>
      </c>
      <c r="AP26" s="48">
        <f t="shared" si="4"/>
        <v>1362664.1400000001</v>
      </c>
      <c r="AQ26" s="47">
        <f t="shared" si="5"/>
        <v>989933.91999999993</v>
      </c>
      <c r="AR26" s="56">
        <f t="shared" si="6"/>
        <v>372730.2200000002</v>
      </c>
    </row>
    <row r="27" spans="1:44" ht="14.4" thickBot="1" x14ac:dyDescent="0.3">
      <c r="A27" s="38" t="s">
        <v>355</v>
      </c>
      <c r="B27" s="38" t="s">
        <v>356</v>
      </c>
      <c r="C27" s="63">
        <v>2340</v>
      </c>
      <c r="D27" s="64" t="s">
        <v>691</v>
      </c>
      <c r="E27" t="s">
        <v>2826</v>
      </c>
      <c r="F27" s="297">
        <v>870275.75</v>
      </c>
      <c r="G27" s="297">
        <v>0</v>
      </c>
      <c r="H27" s="297">
        <v>5668.75</v>
      </c>
      <c r="J27">
        <v>1364484.84</v>
      </c>
      <c r="K27">
        <v>171196.03</v>
      </c>
      <c r="N27" s="297">
        <v>0</v>
      </c>
      <c r="Q27" s="297">
        <v>453</v>
      </c>
      <c r="S27">
        <v>51580</v>
      </c>
      <c r="U27">
        <v>475482.2</v>
      </c>
      <c r="V27">
        <v>1776680.82</v>
      </c>
      <c r="W27" s="297">
        <v>705100.97</v>
      </c>
      <c r="Y27" s="297">
        <v>728.03</v>
      </c>
      <c r="AA27" s="297">
        <v>1594277.3</v>
      </c>
      <c r="AB27" s="297">
        <v>315080</v>
      </c>
      <c r="AC27">
        <v>1609509.3</v>
      </c>
      <c r="AF27">
        <v>268497.36</v>
      </c>
      <c r="AG27">
        <v>322513.28999999998</v>
      </c>
      <c r="AK27">
        <v>787</v>
      </c>
      <c r="AM27" s="72">
        <f t="shared" si="1"/>
        <v>875944.5</v>
      </c>
      <c r="AN27" s="50">
        <f t="shared" si="2"/>
        <v>453</v>
      </c>
      <c r="AO27" s="51">
        <f t="shared" si="3"/>
        <v>875491.5</v>
      </c>
      <c r="AP27" s="48">
        <f t="shared" si="4"/>
        <v>2615186.2999999998</v>
      </c>
      <c r="AQ27" s="47">
        <f t="shared" si="5"/>
        <v>2201306.9500000002</v>
      </c>
      <c r="AR27" s="56">
        <f t="shared" si="6"/>
        <v>413879.34999999963</v>
      </c>
    </row>
    <row r="28" spans="1:44" ht="14.4" thickBot="1" x14ac:dyDescent="0.3">
      <c r="A28" s="38" t="s">
        <v>359</v>
      </c>
      <c r="B28" s="38" t="s">
        <v>360</v>
      </c>
      <c r="C28" s="63">
        <v>4716</v>
      </c>
      <c r="D28" s="64" t="s">
        <v>692</v>
      </c>
      <c r="E28" t="s">
        <v>2827</v>
      </c>
      <c r="F28" s="297">
        <v>1450321.99</v>
      </c>
      <c r="G28" s="297">
        <v>41493</v>
      </c>
      <c r="H28" s="297">
        <v>50230.41</v>
      </c>
      <c r="J28">
        <v>936947.42</v>
      </c>
      <c r="K28">
        <v>594410.44999999995</v>
      </c>
      <c r="N28" s="297">
        <v>3400</v>
      </c>
      <c r="P28" s="297">
        <v>111808</v>
      </c>
      <c r="Q28" s="297">
        <v>13.31</v>
      </c>
      <c r="S28">
        <v>328742.82</v>
      </c>
      <c r="U28">
        <v>85469.17</v>
      </c>
      <c r="V28">
        <v>2074982.75</v>
      </c>
      <c r="W28" s="297">
        <v>1743339.49</v>
      </c>
      <c r="Y28" s="297">
        <v>1283.96</v>
      </c>
      <c r="AA28" s="297">
        <v>2639480.81</v>
      </c>
      <c r="AB28" s="297">
        <v>161645</v>
      </c>
      <c r="AC28">
        <v>2908631.81</v>
      </c>
      <c r="AD28">
        <v>8930</v>
      </c>
      <c r="AE28">
        <v>1880</v>
      </c>
      <c r="AF28">
        <v>542583.26</v>
      </c>
      <c r="AG28">
        <v>260576.97</v>
      </c>
      <c r="AM28" s="72">
        <f t="shared" si="1"/>
        <v>1542045.4</v>
      </c>
      <c r="AN28" s="50">
        <f t="shared" si="2"/>
        <v>115221.31</v>
      </c>
      <c r="AO28" s="51">
        <f t="shared" si="3"/>
        <v>1426824.0899999999</v>
      </c>
      <c r="AP28" s="48">
        <f t="shared" si="4"/>
        <v>4545749.26</v>
      </c>
      <c r="AQ28" s="47">
        <f t="shared" si="5"/>
        <v>3722602.0400000005</v>
      </c>
      <c r="AR28" s="56">
        <f t="shared" si="6"/>
        <v>823147.21999999927</v>
      </c>
    </row>
    <row r="29" spans="1:44" ht="14.4" thickBot="1" x14ac:dyDescent="0.3">
      <c r="A29" s="38" t="s">
        <v>359</v>
      </c>
      <c r="B29" s="38" t="s">
        <v>360</v>
      </c>
      <c r="C29" s="63">
        <v>2694</v>
      </c>
      <c r="D29" s="64" t="s">
        <v>693</v>
      </c>
      <c r="E29" t="s">
        <v>2828</v>
      </c>
      <c r="F29" s="297">
        <v>632767.48</v>
      </c>
      <c r="G29" s="297">
        <v>8413</v>
      </c>
      <c r="H29" s="297">
        <v>109078.66</v>
      </c>
      <c r="J29">
        <v>463075.98</v>
      </c>
      <c r="K29">
        <v>281583.59999999998</v>
      </c>
      <c r="P29" s="297">
        <v>200300.16</v>
      </c>
      <c r="Q29" s="297">
        <v>0</v>
      </c>
      <c r="U29">
        <v>-559664.48</v>
      </c>
      <c r="V29">
        <v>1942599.48</v>
      </c>
      <c r="W29" s="297">
        <v>672004.15</v>
      </c>
      <c r="Y29" s="297">
        <v>628.70000000000005</v>
      </c>
      <c r="AA29" s="297">
        <v>774410.5</v>
      </c>
      <c r="AB29" s="297">
        <v>65644</v>
      </c>
      <c r="AC29">
        <v>888210.5</v>
      </c>
      <c r="AE29">
        <v>11220</v>
      </c>
      <c r="AF29">
        <v>407737.8</v>
      </c>
      <c r="AG29">
        <v>171103.89</v>
      </c>
      <c r="AM29" s="72">
        <f t="shared" si="1"/>
        <v>750259.14</v>
      </c>
      <c r="AN29" s="50">
        <f t="shared" si="2"/>
        <v>200300.16</v>
      </c>
      <c r="AO29" s="51">
        <f t="shared" si="3"/>
        <v>549958.98</v>
      </c>
      <c r="AP29" s="48">
        <f t="shared" si="4"/>
        <v>1512687.35</v>
      </c>
      <c r="AQ29" s="47">
        <f t="shared" si="5"/>
        <v>1478272.19</v>
      </c>
      <c r="AR29" s="56">
        <f t="shared" si="6"/>
        <v>34415.160000000149</v>
      </c>
    </row>
    <row r="30" spans="1:44" ht="14.4" thickBot="1" x14ac:dyDescent="0.3">
      <c r="A30" s="38" t="s">
        <v>359</v>
      </c>
      <c r="B30" s="38" t="s">
        <v>360</v>
      </c>
      <c r="C30" s="63">
        <v>3656</v>
      </c>
      <c r="D30" s="64" t="s">
        <v>694</v>
      </c>
      <c r="E30" t="s">
        <v>2829</v>
      </c>
      <c r="F30" s="297">
        <v>1129622.8899999999</v>
      </c>
      <c r="G30" s="297">
        <v>16977</v>
      </c>
      <c r="H30" s="297">
        <v>68228.42</v>
      </c>
      <c r="J30">
        <v>689495.12</v>
      </c>
      <c r="K30">
        <v>445548.91</v>
      </c>
      <c r="N30" s="297">
        <v>0</v>
      </c>
      <c r="Q30" s="297">
        <v>31</v>
      </c>
      <c r="S30">
        <v>134963.82</v>
      </c>
      <c r="U30">
        <v>653626.42000000004</v>
      </c>
      <c r="V30">
        <v>1357301.45</v>
      </c>
      <c r="W30" s="297">
        <v>991929.43</v>
      </c>
      <c r="Y30" s="297">
        <v>1197.9000000000001</v>
      </c>
      <c r="AA30" s="297">
        <v>1688549</v>
      </c>
      <c r="AB30" s="297">
        <v>23000</v>
      </c>
      <c r="AC30">
        <v>1779679</v>
      </c>
      <c r="AD30">
        <v>8180</v>
      </c>
      <c r="AE30">
        <v>1210</v>
      </c>
      <c r="AF30">
        <v>354718.41</v>
      </c>
      <c r="AG30">
        <v>162032.69</v>
      </c>
      <c r="AM30" s="72">
        <f t="shared" si="1"/>
        <v>1214828.3099999998</v>
      </c>
      <c r="AN30" s="50">
        <f t="shared" si="2"/>
        <v>31</v>
      </c>
      <c r="AO30" s="51">
        <f t="shared" si="3"/>
        <v>1214797.3099999998</v>
      </c>
      <c r="AP30" s="48">
        <f t="shared" si="4"/>
        <v>2704676.33</v>
      </c>
      <c r="AQ30" s="47">
        <f t="shared" si="5"/>
        <v>2305820.1</v>
      </c>
      <c r="AR30" s="56">
        <f t="shared" si="6"/>
        <v>398856.23</v>
      </c>
    </row>
    <row r="31" spans="1:44" ht="14.4" thickBot="1" x14ac:dyDescent="0.3">
      <c r="A31" s="38" t="s">
        <v>359</v>
      </c>
      <c r="B31" s="38" t="s">
        <v>360</v>
      </c>
      <c r="C31" s="63">
        <v>4918</v>
      </c>
      <c r="D31" s="64" t="s">
        <v>695</v>
      </c>
      <c r="E31" t="s">
        <v>2830</v>
      </c>
      <c r="F31" s="297">
        <v>744357.32</v>
      </c>
      <c r="G31" s="297">
        <v>0</v>
      </c>
      <c r="H31" s="297">
        <v>89282.83</v>
      </c>
      <c r="J31">
        <v>376192.02</v>
      </c>
      <c r="K31">
        <v>473322.27</v>
      </c>
      <c r="N31" s="297">
        <v>22240</v>
      </c>
      <c r="P31" s="297">
        <v>0.19</v>
      </c>
      <c r="Q31" s="297">
        <v>14.02</v>
      </c>
      <c r="S31">
        <v>9040.66</v>
      </c>
      <c r="U31">
        <v>148794.04</v>
      </c>
      <c r="V31">
        <v>1339755.76</v>
      </c>
      <c r="W31" s="297">
        <v>930824.94</v>
      </c>
      <c r="X31" s="297">
        <v>14890</v>
      </c>
      <c r="Y31" s="297">
        <v>852.47</v>
      </c>
      <c r="AA31" s="297">
        <v>2829547</v>
      </c>
      <c r="AB31" s="297">
        <v>157714</v>
      </c>
      <c r="AC31">
        <v>2922187</v>
      </c>
      <c r="AF31">
        <v>465316.13</v>
      </c>
      <c r="AG31">
        <v>121702.11</v>
      </c>
      <c r="AM31" s="72">
        <f t="shared" si="1"/>
        <v>833640.14999999991</v>
      </c>
      <c r="AN31" s="50">
        <f t="shared" si="2"/>
        <v>22254.21</v>
      </c>
      <c r="AO31" s="51">
        <f t="shared" si="3"/>
        <v>811385.94</v>
      </c>
      <c r="AP31" s="48">
        <f t="shared" si="4"/>
        <v>3933828.41</v>
      </c>
      <c r="AQ31" s="47">
        <f t="shared" si="5"/>
        <v>3509205.2399999998</v>
      </c>
      <c r="AR31" s="56">
        <f t="shared" si="6"/>
        <v>424623.17000000039</v>
      </c>
    </row>
    <row r="32" spans="1:44" ht="14.4" thickBot="1" x14ac:dyDescent="0.3">
      <c r="A32" s="38" t="s">
        <v>359</v>
      </c>
      <c r="B32" s="38" t="s">
        <v>360</v>
      </c>
      <c r="C32" s="63">
        <v>2308</v>
      </c>
      <c r="D32" s="64" t="s">
        <v>696</v>
      </c>
      <c r="E32" t="s">
        <v>2831</v>
      </c>
      <c r="F32" s="297">
        <v>538393.76</v>
      </c>
      <c r="G32" s="297">
        <v>17880</v>
      </c>
      <c r="H32" s="297">
        <v>53456.71</v>
      </c>
      <c r="J32">
        <v>696605.67</v>
      </c>
      <c r="K32">
        <v>661322.07999999996</v>
      </c>
      <c r="N32" s="297">
        <v>1500</v>
      </c>
      <c r="Q32" s="297">
        <v>15</v>
      </c>
      <c r="S32">
        <v>59900</v>
      </c>
      <c r="U32">
        <v>-291221.26</v>
      </c>
      <c r="V32">
        <v>2103448.6</v>
      </c>
      <c r="W32" s="297">
        <v>894390.29</v>
      </c>
      <c r="X32" s="297">
        <v>74730</v>
      </c>
      <c r="Y32" s="297">
        <v>476.2</v>
      </c>
      <c r="AA32" s="297">
        <v>1359145.5</v>
      </c>
      <c r="AB32" s="297">
        <v>117857</v>
      </c>
      <c r="AC32">
        <v>1646312.5</v>
      </c>
      <c r="AF32">
        <v>329561.32</v>
      </c>
      <c r="AG32">
        <v>218151.71</v>
      </c>
      <c r="AM32" s="72">
        <f t="shared" si="1"/>
        <v>609730.47</v>
      </c>
      <c r="AN32" s="50">
        <f t="shared" si="2"/>
        <v>1515</v>
      </c>
      <c r="AO32" s="51">
        <f t="shared" si="3"/>
        <v>608215.47</v>
      </c>
      <c r="AP32" s="48">
        <f t="shared" si="4"/>
        <v>2446598.9900000002</v>
      </c>
      <c r="AQ32" s="47">
        <f t="shared" si="5"/>
        <v>2194025.5300000003</v>
      </c>
      <c r="AR32" s="56">
        <f t="shared" si="6"/>
        <v>252573.45999999996</v>
      </c>
    </row>
    <row r="33" spans="1:44" ht="14.4" thickBot="1" x14ac:dyDescent="0.3">
      <c r="A33" s="38" t="s">
        <v>359</v>
      </c>
      <c r="B33" s="38" t="s">
        <v>360</v>
      </c>
      <c r="C33" s="63">
        <v>1606</v>
      </c>
      <c r="D33" s="64" t="s">
        <v>697</v>
      </c>
      <c r="E33" t="s">
        <v>2832</v>
      </c>
      <c r="F33" s="297">
        <v>617179.61</v>
      </c>
      <c r="G33" s="297">
        <v>4400</v>
      </c>
      <c r="H33" s="297">
        <v>92467.51</v>
      </c>
      <c r="J33">
        <v>201269.8</v>
      </c>
      <c r="K33">
        <v>89403.95</v>
      </c>
      <c r="S33">
        <v>160809.81</v>
      </c>
      <c r="U33">
        <v>-877002.78</v>
      </c>
      <c r="V33">
        <v>1634028.2</v>
      </c>
      <c r="W33" s="297">
        <v>650966.4</v>
      </c>
      <c r="Y33" s="297">
        <v>624.12</v>
      </c>
      <c r="AA33" s="297">
        <v>991442</v>
      </c>
      <c r="AB33" s="297">
        <v>86294</v>
      </c>
      <c r="AC33">
        <v>1071512</v>
      </c>
      <c r="AD33">
        <v>19240</v>
      </c>
      <c r="AE33">
        <v>4360</v>
      </c>
      <c r="AF33">
        <v>244621.44</v>
      </c>
      <c r="AG33">
        <v>137440.63</v>
      </c>
      <c r="AJ33">
        <v>2</v>
      </c>
      <c r="AM33" s="72">
        <f t="shared" si="1"/>
        <v>714047.12</v>
      </c>
      <c r="AN33" s="50">
        <f t="shared" si="2"/>
        <v>0</v>
      </c>
      <c r="AO33" s="51">
        <f t="shared" si="3"/>
        <v>714047.12</v>
      </c>
      <c r="AP33" s="48">
        <f t="shared" si="4"/>
        <v>1729326.52</v>
      </c>
      <c r="AQ33" s="47">
        <f t="shared" si="5"/>
        <v>1477176.0699999998</v>
      </c>
      <c r="AR33" s="56">
        <f t="shared" si="6"/>
        <v>252150.45000000019</v>
      </c>
    </row>
    <row r="34" spans="1:44" ht="14.4" thickBot="1" x14ac:dyDescent="0.3">
      <c r="A34" s="38" t="s">
        <v>359</v>
      </c>
      <c r="B34" s="38" t="s">
        <v>360</v>
      </c>
      <c r="C34" s="63">
        <v>2622</v>
      </c>
      <c r="D34" s="64" t="s">
        <v>698</v>
      </c>
      <c r="E34" t="s">
        <v>2833</v>
      </c>
      <c r="F34" s="297">
        <v>420414.65</v>
      </c>
      <c r="G34" s="297">
        <v>13123</v>
      </c>
      <c r="H34" s="297">
        <v>24212.57</v>
      </c>
      <c r="J34">
        <v>462093.94</v>
      </c>
      <c r="K34">
        <v>370203.16</v>
      </c>
      <c r="N34" s="297">
        <v>0</v>
      </c>
      <c r="Q34" s="297">
        <v>208.18</v>
      </c>
      <c r="U34">
        <v>816478.99</v>
      </c>
      <c r="V34">
        <v>391756.52</v>
      </c>
      <c r="W34" s="297">
        <v>752309.34</v>
      </c>
      <c r="Y34" s="297">
        <v>431.79</v>
      </c>
      <c r="AA34" s="297">
        <v>2359136.41</v>
      </c>
      <c r="AB34" s="297">
        <v>47100</v>
      </c>
      <c r="AC34">
        <v>2474996.41</v>
      </c>
      <c r="AD34">
        <v>11050</v>
      </c>
      <c r="AF34">
        <v>247166.18</v>
      </c>
      <c r="AG34">
        <v>124341.57</v>
      </c>
      <c r="AK34">
        <v>139</v>
      </c>
      <c r="AL34">
        <v>500</v>
      </c>
      <c r="AM34" s="72">
        <f t="shared" si="1"/>
        <v>457750.22000000003</v>
      </c>
      <c r="AN34" s="50">
        <f t="shared" si="2"/>
        <v>208.18</v>
      </c>
      <c r="AO34" s="51">
        <f t="shared" si="3"/>
        <v>457542.04000000004</v>
      </c>
      <c r="AP34" s="48">
        <f t="shared" si="4"/>
        <v>3158977.54</v>
      </c>
      <c r="AQ34" s="47">
        <f t="shared" si="5"/>
        <v>2858193.16</v>
      </c>
      <c r="AR34" s="56">
        <f t="shared" si="6"/>
        <v>300784.37999999989</v>
      </c>
    </row>
    <row r="35" spans="1:44" ht="14.4" thickBot="1" x14ac:dyDescent="0.3">
      <c r="A35" s="38" t="s">
        <v>359</v>
      </c>
      <c r="B35" s="38" t="s">
        <v>360</v>
      </c>
      <c r="C35" s="63">
        <v>2397</v>
      </c>
      <c r="D35" s="64" t="s">
        <v>699</v>
      </c>
      <c r="E35" t="s">
        <v>2834</v>
      </c>
      <c r="F35" s="297">
        <v>562945.24</v>
      </c>
      <c r="G35" s="297">
        <v>614</v>
      </c>
      <c r="H35" s="297">
        <v>48782.19</v>
      </c>
      <c r="J35">
        <v>363828.96</v>
      </c>
      <c r="K35">
        <v>549649.39</v>
      </c>
      <c r="N35" s="297">
        <v>13500</v>
      </c>
      <c r="Q35" s="297">
        <v>1315.42</v>
      </c>
      <c r="S35">
        <v>126024.88</v>
      </c>
      <c r="U35">
        <v>628203.06999999995</v>
      </c>
      <c r="V35">
        <v>459399.49</v>
      </c>
      <c r="W35" s="297">
        <v>621231.06999999995</v>
      </c>
      <c r="Y35" s="297">
        <v>1531.38</v>
      </c>
      <c r="AA35" s="297">
        <v>675899</v>
      </c>
      <c r="AB35" s="297">
        <v>267684</v>
      </c>
      <c r="AC35">
        <v>744899</v>
      </c>
      <c r="AF35">
        <v>299827.49</v>
      </c>
      <c r="AG35">
        <v>70227.520000000004</v>
      </c>
      <c r="AM35" s="72">
        <f t="shared" si="1"/>
        <v>612341.42999999993</v>
      </c>
      <c r="AN35" s="50">
        <f t="shared" si="2"/>
        <v>14815.42</v>
      </c>
      <c r="AO35" s="51">
        <f t="shared" si="3"/>
        <v>597526.00999999989</v>
      </c>
      <c r="AP35" s="48">
        <f t="shared" si="4"/>
        <v>1566345.45</v>
      </c>
      <c r="AQ35" s="47">
        <f t="shared" si="5"/>
        <v>1114954.01</v>
      </c>
      <c r="AR35" s="56">
        <f t="shared" si="6"/>
        <v>451391.43999999994</v>
      </c>
    </row>
    <row r="36" spans="1:44" ht="14.4" thickBot="1" x14ac:dyDescent="0.3">
      <c r="A36" s="38" t="s">
        <v>359</v>
      </c>
      <c r="B36" s="38" t="s">
        <v>360</v>
      </c>
      <c r="C36" s="63">
        <v>1711</v>
      </c>
      <c r="D36" s="64" t="s">
        <v>700</v>
      </c>
      <c r="E36" t="s">
        <v>2835</v>
      </c>
      <c r="F36" s="297">
        <v>620971.87</v>
      </c>
      <c r="G36" s="297">
        <v>11811.62</v>
      </c>
      <c r="H36" s="297">
        <v>59892.51</v>
      </c>
      <c r="J36">
        <v>611506.57999999996</v>
      </c>
      <c r="K36">
        <v>70196.3</v>
      </c>
      <c r="N36" s="297">
        <v>0</v>
      </c>
      <c r="Q36" s="297">
        <v>816.77</v>
      </c>
      <c r="S36">
        <v>170501.1</v>
      </c>
      <c r="U36">
        <v>1141323.6200000001</v>
      </c>
      <c r="V36">
        <v>556569.79</v>
      </c>
      <c r="W36" s="297">
        <v>828254.71999999997</v>
      </c>
      <c r="Y36" s="297">
        <v>567.74</v>
      </c>
      <c r="AA36" s="297">
        <v>941627</v>
      </c>
      <c r="AB36" s="297">
        <v>57794</v>
      </c>
      <c r="AC36">
        <v>1130659</v>
      </c>
      <c r="AE36">
        <v>2076</v>
      </c>
      <c r="AF36">
        <v>344346.81</v>
      </c>
      <c r="AG36">
        <v>702597.05</v>
      </c>
      <c r="AJ36">
        <v>2</v>
      </c>
      <c r="AM36" s="72">
        <f t="shared" si="1"/>
        <v>692676</v>
      </c>
      <c r="AN36" s="50">
        <f t="shared" si="2"/>
        <v>816.77</v>
      </c>
      <c r="AO36" s="51">
        <f t="shared" si="3"/>
        <v>691859.23</v>
      </c>
      <c r="AP36" s="48">
        <f t="shared" si="4"/>
        <v>1828243.46</v>
      </c>
      <c r="AQ36" s="47">
        <f t="shared" si="5"/>
        <v>2179680.8600000003</v>
      </c>
      <c r="AR36" s="56">
        <f t="shared" si="6"/>
        <v>-351437.40000000037</v>
      </c>
    </row>
    <row r="37" spans="1:44" ht="14.4" thickBot="1" x14ac:dyDescent="0.3">
      <c r="A37" s="38" t="s">
        <v>359</v>
      </c>
      <c r="B37" s="38" t="s">
        <v>360</v>
      </c>
      <c r="C37" s="63">
        <v>2477</v>
      </c>
      <c r="D37" s="64" t="s">
        <v>701</v>
      </c>
      <c r="E37" t="s">
        <v>2836</v>
      </c>
      <c r="F37" s="297">
        <v>726798.14</v>
      </c>
      <c r="G37" s="297">
        <v>0</v>
      </c>
      <c r="H37" s="297">
        <v>181490.09</v>
      </c>
      <c r="J37">
        <v>329655.32</v>
      </c>
      <c r="K37">
        <v>221450.13</v>
      </c>
      <c r="N37" s="297">
        <v>0</v>
      </c>
      <c r="Q37" s="297">
        <v>0</v>
      </c>
      <c r="S37">
        <v>209471.98</v>
      </c>
      <c r="U37">
        <v>-584756.04</v>
      </c>
      <c r="V37">
        <v>1714982.69</v>
      </c>
      <c r="W37" s="297">
        <v>712930.58</v>
      </c>
      <c r="Y37" s="297">
        <v>632.52</v>
      </c>
      <c r="AA37" s="297">
        <v>1529986.5</v>
      </c>
      <c r="AB37" s="297">
        <v>81894</v>
      </c>
      <c r="AC37">
        <v>1617116.5</v>
      </c>
      <c r="AD37">
        <v>8340</v>
      </c>
      <c r="AE37">
        <v>3186</v>
      </c>
      <c r="AF37">
        <v>269237.38</v>
      </c>
      <c r="AG37">
        <v>143514.93</v>
      </c>
      <c r="AM37" s="72">
        <f t="shared" si="1"/>
        <v>908288.23</v>
      </c>
      <c r="AN37" s="50">
        <f t="shared" si="2"/>
        <v>0</v>
      </c>
      <c r="AO37" s="51">
        <f t="shared" si="3"/>
        <v>908288.23</v>
      </c>
      <c r="AP37" s="48">
        <f t="shared" si="4"/>
        <v>2325443.6</v>
      </c>
      <c r="AQ37" s="47">
        <f t="shared" si="5"/>
        <v>2041394.8099999998</v>
      </c>
      <c r="AR37" s="56">
        <f t="shared" si="6"/>
        <v>284048.79000000027</v>
      </c>
    </row>
    <row r="38" spans="1:44" ht="14.4" thickBot="1" x14ac:dyDescent="0.3">
      <c r="A38" s="38" t="s">
        <v>359</v>
      </c>
      <c r="B38" s="38" t="s">
        <v>360</v>
      </c>
      <c r="C38" s="63">
        <v>1987</v>
      </c>
      <c r="D38" s="64" t="s">
        <v>702</v>
      </c>
      <c r="E38" t="s">
        <v>2837</v>
      </c>
      <c r="F38" s="297">
        <v>382862.13</v>
      </c>
      <c r="G38" s="297">
        <v>0</v>
      </c>
      <c r="H38" s="297">
        <v>74388.09</v>
      </c>
      <c r="J38">
        <v>610687.89</v>
      </c>
      <c r="K38">
        <v>322683.95</v>
      </c>
      <c r="Q38" s="297">
        <v>0</v>
      </c>
      <c r="S38">
        <v>197080</v>
      </c>
      <c r="U38">
        <v>-979977.08</v>
      </c>
      <c r="V38">
        <v>2179663.7000000002</v>
      </c>
      <c r="W38" s="297">
        <v>828089.47</v>
      </c>
      <c r="Y38" s="297">
        <v>256.58</v>
      </c>
      <c r="AA38" s="297">
        <v>736932</v>
      </c>
      <c r="AB38" s="297">
        <v>126194</v>
      </c>
      <c r="AC38">
        <v>982432</v>
      </c>
      <c r="AD38">
        <v>4276</v>
      </c>
      <c r="AE38">
        <v>6696.8</v>
      </c>
      <c r="AF38">
        <v>323497.5</v>
      </c>
      <c r="AG38">
        <v>171694.31</v>
      </c>
      <c r="AM38" s="72">
        <f t="shared" si="1"/>
        <v>457250.22</v>
      </c>
      <c r="AN38" s="50">
        <f t="shared" si="2"/>
        <v>0</v>
      </c>
      <c r="AO38" s="51">
        <f t="shared" si="3"/>
        <v>457250.22</v>
      </c>
      <c r="AP38" s="48">
        <f t="shared" si="4"/>
        <v>1691472.0499999998</v>
      </c>
      <c r="AQ38" s="47">
        <f t="shared" si="5"/>
        <v>1488596.61</v>
      </c>
      <c r="AR38" s="56">
        <f t="shared" si="6"/>
        <v>202875.43999999971</v>
      </c>
    </row>
    <row r="39" spans="1:44" ht="14.4" thickBot="1" x14ac:dyDescent="0.3">
      <c r="A39" s="38" t="s">
        <v>359</v>
      </c>
      <c r="B39" s="38" t="s">
        <v>360</v>
      </c>
      <c r="C39" s="63">
        <v>3047</v>
      </c>
      <c r="D39" s="64" t="s">
        <v>703</v>
      </c>
      <c r="E39" t="s">
        <v>2838</v>
      </c>
      <c r="F39" s="297">
        <v>1042714.61</v>
      </c>
      <c r="G39" s="297">
        <v>466</v>
      </c>
      <c r="H39" s="297">
        <v>17073.32</v>
      </c>
      <c r="J39">
        <v>217013.78</v>
      </c>
      <c r="K39">
        <v>545510.72</v>
      </c>
      <c r="Q39" s="297">
        <v>12.5</v>
      </c>
      <c r="S39">
        <v>13160</v>
      </c>
      <c r="U39">
        <v>-173936.87</v>
      </c>
      <c r="V39">
        <v>1994257.35</v>
      </c>
      <c r="W39" s="297">
        <v>804890.07</v>
      </c>
      <c r="Y39" s="297">
        <v>1123.4000000000001</v>
      </c>
      <c r="AA39" s="297">
        <v>850356.5</v>
      </c>
      <c r="AB39" s="297">
        <v>53494</v>
      </c>
      <c r="AC39">
        <v>930876.5</v>
      </c>
      <c r="AF39">
        <v>344233.13</v>
      </c>
      <c r="AG39">
        <v>225148.89</v>
      </c>
      <c r="AM39" s="72">
        <f t="shared" si="1"/>
        <v>1060253.93</v>
      </c>
      <c r="AN39" s="50">
        <f t="shared" si="2"/>
        <v>12.5</v>
      </c>
      <c r="AO39" s="51">
        <f t="shared" si="3"/>
        <v>1060241.43</v>
      </c>
      <c r="AP39" s="48">
        <f t="shared" si="4"/>
        <v>1709863.97</v>
      </c>
      <c r="AQ39" s="47">
        <f t="shared" si="5"/>
        <v>1500258.52</v>
      </c>
      <c r="AR39" s="56">
        <f t="shared" si="6"/>
        <v>209605.44999999995</v>
      </c>
    </row>
    <row r="40" spans="1:44" ht="14.4" thickBot="1" x14ac:dyDescent="0.3">
      <c r="A40" s="38" t="s">
        <v>359</v>
      </c>
      <c r="B40" s="38" t="s">
        <v>360</v>
      </c>
      <c r="C40" s="63">
        <v>2101</v>
      </c>
      <c r="D40" s="64" t="s">
        <v>704</v>
      </c>
      <c r="E40" t="s">
        <v>2839</v>
      </c>
      <c r="F40" s="297">
        <v>604811.04</v>
      </c>
      <c r="G40" s="297">
        <v>61507.08</v>
      </c>
      <c r="H40" s="297">
        <v>81137.919999999998</v>
      </c>
      <c r="J40">
        <v>454858.38</v>
      </c>
      <c r="K40">
        <v>458782.52</v>
      </c>
      <c r="P40" s="297">
        <v>310540</v>
      </c>
      <c r="Q40" s="297">
        <v>0</v>
      </c>
      <c r="S40">
        <v>323690</v>
      </c>
      <c r="U40">
        <v>-520471.8</v>
      </c>
      <c r="V40">
        <v>1560653.49</v>
      </c>
      <c r="W40" s="297">
        <v>790158.9</v>
      </c>
      <c r="Y40" s="297">
        <v>680.49</v>
      </c>
      <c r="AA40" s="297">
        <v>1998234</v>
      </c>
      <c r="AB40" s="297">
        <v>140044</v>
      </c>
      <c r="AC40">
        <v>2114284</v>
      </c>
      <c r="AD40">
        <v>9450</v>
      </c>
      <c r="AF40">
        <v>396280.42</v>
      </c>
      <c r="AG40">
        <v>226598.84</v>
      </c>
      <c r="AM40" s="72">
        <f t="shared" si="1"/>
        <v>747456.04</v>
      </c>
      <c r="AN40" s="50">
        <f t="shared" si="2"/>
        <v>310540</v>
      </c>
      <c r="AO40" s="51">
        <f t="shared" si="3"/>
        <v>436916.04000000004</v>
      </c>
      <c r="AP40" s="48">
        <f t="shared" si="4"/>
        <v>2929117.39</v>
      </c>
      <c r="AQ40" s="47">
        <f t="shared" si="5"/>
        <v>2746613.26</v>
      </c>
      <c r="AR40" s="56">
        <f t="shared" si="6"/>
        <v>182504.13000000035</v>
      </c>
    </row>
    <row r="41" spans="1:44" ht="14.4" thickBot="1" x14ac:dyDescent="0.3">
      <c r="A41" s="38" t="s">
        <v>359</v>
      </c>
      <c r="B41" s="38" t="s">
        <v>360</v>
      </c>
      <c r="C41" s="63">
        <v>1995</v>
      </c>
      <c r="D41" s="64" t="s">
        <v>705</v>
      </c>
      <c r="E41" t="s">
        <v>2918</v>
      </c>
      <c r="F41" s="297">
        <v>725065.65</v>
      </c>
      <c r="G41" s="297">
        <v>0</v>
      </c>
      <c r="H41" s="297">
        <v>23970.43</v>
      </c>
      <c r="J41">
        <v>364892.29</v>
      </c>
      <c r="K41">
        <v>397944.75</v>
      </c>
      <c r="P41" s="297">
        <v>35000</v>
      </c>
      <c r="Q41" s="297">
        <v>2839.76</v>
      </c>
      <c r="S41">
        <v>145600</v>
      </c>
      <c r="U41">
        <v>-79435.34</v>
      </c>
      <c r="V41">
        <v>1367149.29</v>
      </c>
      <c r="W41" s="297">
        <v>802590.48</v>
      </c>
      <c r="Y41" s="297">
        <v>529.36</v>
      </c>
      <c r="AA41" s="297">
        <v>2017792.5</v>
      </c>
      <c r="AB41" s="297">
        <v>63494</v>
      </c>
      <c r="AC41">
        <v>2112992.5</v>
      </c>
      <c r="AD41">
        <v>19000</v>
      </c>
      <c r="AE41">
        <v>6222</v>
      </c>
      <c r="AF41">
        <v>421839.5</v>
      </c>
      <c r="AG41">
        <v>143941.91</v>
      </c>
      <c r="AM41" s="72">
        <f t="shared" si="1"/>
        <v>749036.08000000007</v>
      </c>
      <c r="AN41" s="50">
        <f t="shared" si="2"/>
        <v>37839.760000000002</v>
      </c>
      <c r="AO41" s="51">
        <f t="shared" si="3"/>
        <v>711196.32000000007</v>
      </c>
      <c r="AP41" s="48">
        <f t="shared" si="4"/>
        <v>2884406.34</v>
      </c>
      <c r="AQ41" s="47">
        <f t="shared" si="5"/>
        <v>2703995.91</v>
      </c>
      <c r="AR41" s="56">
        <f t="shared" si="6"/>
        <v>180410.4299999997</v>
      </c>
    </row>
    <row r="42" spans="1:44" ht="14.4" thickBot="1" x14ac:dyDescent="0.3">
      <c r="A42" s="38" t="s">
        <v>363</v>
      </c>
      <c r="B42" s="38" t="s">
        <v>364</v>
      </c>
      <c r="C42" s="63">
        <v>3634</v>
      </c>
      <c r="D42" s="64" t="s">
        <v>706</v>
      </c>
      <c r="E42" t="s">
        <v>2840</v>
      </c>
      <c r="F42" s="297">
        <v>281167.64</v>
      </c>
      <c r="G42" s="297">
        <v>0</v>
      </c>
      <c r="H42" s="297">
        <v>84862.32</v>
      </c>
      <c r="J42">
        <v>815429.28</v>
      </c>
      <c r="K42">
        <v>390101.65</v>
      </c>
      <c r="Q42" s="297">
        <v>8552.8700000000008</v>
      </c>
      <c r="S42">
        <v>165670.85999999999</v>
      </c>
      <c r="U42">
        <v>-433847.48</v>
      </c>
      <c r="V42">
        <v>1747176.74</v>
      </c>
      <c r="W42" s="297">
        <v>1460246.93</v>
      </c>
      <c r="X42" s="297">
        <v>28456.59</v>
      </c>
      <c r="Y42" s="297">
        <v>595.32000000000005</v>
      </c>
      <c r="AA42" s="297">
        <v>1119122</v>
      </c>
      <c r="AB42" s="297">
        <v>48388.1</v>
      </c>
      <c r="AC42">
        <v>1800816</v>
      </c>
      <c r="AD42">
        <v>1040</v>
      </c>
      <c r="AE42">
        <v>1772</v>
      </c>
      <c r="AF42">
        <v>340540.02</v>
      </c>
      <c r="AG42">
        <v>145770.92000000001</v>
      </c>
      <c r="AK42">
        <v>20342.099999999999</v>
      </c>
      <c r="AM42" s="72">
        <f t="shared" si="1"/>
        <v>366029.96</v>
      </c>
      <c r="AN42" s="50">
        <f t="shared" si="2"/>
        <v>8552.8700000000008</v>
      </c>
      <c r="AO42" s="51">
        <f t="shared" si="3"/>
        <v>357477.09</v>
      </c>
      <c r="AP42" s="48">
        <f t="shared" si="4"/>
        <v>2656808.94</v>
      </c>
      <c r="AQ42" s="47">
        <f t="shared" si="5"/>
        <v>2310281.04</v>
      </c>
      <c r="AR42" s="56">
        <f t="shared" si="6"/>
        <v>346527.89999999991</v>
      </c>
    </row>
    <row r="43" spans="1:44" ht="14.4" thickBot="1" x14ac:dyDescent="0.3">
      <c r="A43" s="38" t="s">
        <v>363</v>
      </c>
      <c r="B43" s="38" t="s">
        <v>364</v>
      </c>
      <c r="C43" s="63">
        <v>4970</v>
      </c>
      <c r="D43" s="64" t="s">
        <v>707</v>
      </c>
      <c r="E43" t="s">
        <v>2841</v>
      </c>
      <c r="F43" s="297">
        <v>615098.73</v>
      </c>
      <c r="G43" s="297">
        <v>0</v>
      </c>
      <c r="H43" s="297">
        <v>460460.98</v>
      </c>
      <c r="J43">
        <v>286438.78999999998</v>
      </c>
      <c r="K43">
        <v>396631.75</v>
      </c>
      <c r="N43" s="297">
        <v>0</v>
      </c>
      <c r="Q43" s="297">
        <v>568.69000000000005</v>
      </c>
      <c r="S43">
        <v>159400</v>
      </c>
      <c r="U43">
        <v>-962709.08</v>
      </c>
      <c r="V43">
        <v>2580473.12</v>
      </c>
      <c r="W43" s="297">
        <v>2295779.4900000002</v>
      </c>
      <c r="Y43" s="297">
        <v>937.12</v>
      </c>
      <c r="AA43" s="297">
        <v>1428607.2</v>
      </c>
      <c r="AB43" s="297">
        <v>29500</v>
      </c>
      <c r="AC43">
        <v>1779802.2</v>
      </c>
      <c r="AD43">
        <v>1120</v>
      </c>
      <c r="AE43">
        <v>13160</v>
      </c>
      <c r="AF43">
        <v>1134677.83</v>
      </c>
      <c r="AG43">
        <v>143777.47</v>
      </c>
      <c r="AK43">
        <v>214732.46</v>
      </c>
      <c r="AM43" s="72">
        <f t="shared" si="1"/>
        <v>1075559.71</v>
      </c>
      <c r="AN43" s="50">
        <f t="shared" si="2"/>
        <v>568.69000000000005</v>
      </c>
      <c r="AO43" s="51">
        <f t="shared" si="3"/>
        <v>1074991.02</v>
      </c>
      <c r="AP43" s="48">
        <f t="shared" si="4"/>
        <v>3754823.8100000005</v>
      </c>
      <c r="AQ43" s="47">
        <f t="shared" si="5"/>
        <v>3287269.9600000004</v>
      </c>
      <c r="AR43" s="56">
        <f t="shared" si="6"/>
        <v>467553.85000000009</v>
      </c>
    </row>
    <row r="44" spans="1:44" ht="14.4" thickBot="1" x14ac:dyDescent="0.3">
      <c r="A44" s="38" t="s">
        <v>363</v>
      </c>
      <c r="B44" s="38" t="s">
        <v>364</v>
      </c>
      <c r="C44" s="63">
        <v>3463</v>
      </c>
      <c r="D44" s="64" t="s">
        <v>708</v>
      </c>
      <c r="E44" t="s">
        <v>2842</v>
      </c>
      <c r="F44" s="297">
        <v>436013.73</v>
      </c>
      <c r="G44" s="297">
        <v>0</v>
      </c>
      <c r="H44" s="297">
        <v>103711.86</v>
      </c>
      <c r="J44">
        <v>230227.21</v>
      </c>
      <c r="K44">
        <v>280346.26</v>
      </c>
      <c r="N44" s="297">
        <v>0</v>
      </c>
      <c r="Q44" s="297">
        <v>0</v>
      </c>
      <c r="U44">
        <v>-506113.58</v>
      </c>
      <c r="V44">
        <v>1682922.85</v>
      </c>
      <c r="W44" s="297">
        <v>1340953.6200000001</v>
      </c>
      <c r="Y44" s="297">
        <v>937.4</v>
      </c>
      <c r="AA44" s="297">
        <v>987817.4</v>
      </c>
      <c r="AB44" s="297">
        <v>15180</v>
      </c>
      <c r="AC44">
        <v>1531138.4</v>
      </c>
      <c r="AE44">
        <v>660</v>
      </c>
      <c r="AF44">
        <v>456055.88</v>
      </c>
      <c r="AG44">
        <v>80190.490000000005</v>
      </c>
      <c r="AK44">
        <v>95594.26</v>
      </c>
      <c r="AM44" s="72">
        <f t="shared" si="1"/>
        <v>539725.59</v>
      </c>
      <c r="AN44" s="50">
        <f t="shared" si="2"/>
        <v>0</v>
      </c>
      <c r="AO44" s="51">
        <f t="shared" si="3"/>
        <v>539725.59</v>
      </c>
      <c r="AP44" s="48">
        <f t="shared" si="4"/>
        <v>2344888.42</v>
      </c>
      <c r="AQ44" s="47">
        <f t="shared" si="5"/>
        <v>2163639.0299999998</v>
      </c>
      <c r="AR44" s="56">
        <f t="shared" si="6"/>
        <v>181249.39000000013</v>
      </c>
    </row>
    <row r="45" spans="1:44" ht="14.4" thickBot="1" x14ac:dyDescent="0.3">
      <c r="A45" s="38" t="s">
        <v>363</v>
      </c>
      <c r="B45" s="38" t="s">
        <v>364</v>
      </c>
      <c r="C45" s="63">
        <v>1364</v>
      </c>
      <c r="D45" s="64" t="s">
        <v>709</v>
      </c>
      <c r="E45" t="s">
        <v>2843</v>
      </c>
      <c r="F45" s="297">
        <v>525687.99</v>
      </c>
      <c r="G45" s="297">
        <v>39397.08</v>
      </c>
      <c r="H45" s="297">
        <v>117891.02</v>
      </c>
      <c r="J45">
        <v>508749.18</v>
      </c>
      <c r="K45">
        <v>286466.21000000002</v>
      </c>
      <c r="Q45" s="297">
        <v>0</v>
      </c>
      <c r="S45">
        <v>264190</v>
      </c>
      <c r="U45">
        <v>-270241.74</v>
      </c>
      <c r="V45">
        <v>1664645.88</v>
      </c>
      <c r="W45" s="297">
        <v>799662.83</v>
      </c>
      <c r="Y45" s="297">
        <v>556.91999999999996</v>
      </c>
      <c r="AA45" s="297">
        <v>799189.1</v>
      </c>
      <c r="AB45" s="297">
        <v>85240</v>
      </c>
      <c r="AC45">
        <v>1001870.1</v>
      </c>
      <c r="AD45">
        <v>9170</v>
      </c>
      <c r="AE45">
        <v>4210</v>
      </c>
      <c r="AF45">
        <v>404867.17</v>
      </c>
      <c r="AG45">
        <v>126653.24</v>
      </c>
      <c r="AJ45">
        <v>6</v>
      </c>
      <c r="AK45">
        <v>80565</v>
      </c>
      <c r="AM45" s="72">
        <f t="shared" si="1"/>
        <v>682976.09</v>
      </c>
      <c r="AN45" s="50">
        <f t="shared" si="2"/>
        <v>0</v>
      </c>
      <c r="AO45" s="51">
        <f t="shared" si="3"/>
        <v>682976.09</v>
      </c>
      <c r="AP45" s="48">
        <f t="shared" si="4"/>
        <v>1684648.85</v>
      </c>
      <c r="AQ45" s="47">
        <f t="shared" si="5"/>
        <v>1627341.51</v>
      </c>
      <c r="AR45" s="56">
        <f t="shared" si="6"/>
        <v>57307.340000000084</v>
      </c>
    </row>
    <row r="46" spans="1:44" ht="14.4" thickBot="1" x14ac:dyDescent="0.3">
      <c r="A46" s="38" t="s">
        <v>363</v>
      </c>
      <c r="B46" s="38" t="s">
        <v>364</v>
      </c>
      <c r="C46" s="63">
        <v>4858</v>
      </c>
      <c r="D46" s="64" t="s">
        <v>710</v>
      </c>
      <c r="E46" t="s">
        <v>2844</v>
      </c>
      <c r="F46" s="297">
        <v>636961.69999999995</v>
      </c>
      <c r="G46" s="297">
        <v>0</v>
      </c>
      <c r="H46" s="297">
        <v>96156.3</v>
      </c>
      <c r="J46">
        <v>2589278.64</v>
      </c>
      <c r="K46">
        <v>596166.28</v>
      </c>
      <c r="N46" s="297">
        <v>0</v>
      </c>
      <c r="P46" s="297">
        <v>258000</v>
      </c>
      <c r="Q46" s="297">
        <v>0</v>
      </c>
      <c r="S46">
        <v>366120</v>
      </c>
      <c r="U46">
        <v>3621698.18</v>
      </c>
      <c r="W46" s="297">
        <v>1222416.72</v>
      </c>
      <c r="Y46" s="297">
        <v>504.21</v>
      </c>
      <c r="AA46" s="297">
        <v>1585756.6</v>
      </c>
      <c r="AB46" s="297">
        <v>80580</v>
      </c>
      <c r="AC46">
        <v>1959171.6</v>
      </c>
      <c r="AD46">
        <v>720</v>
      </c>
      <c r="AE46">
        <v>400</v>
      </c>
      <c r="AF46">
        <v>578972.30000000005</v>
      </c>
      <c r="AG46">
        <v>319187.73</v>
      </c>
      <c r="AK46">
        <v>33901.9</v>
      </c>
      <c r="AM46" s="72">
        <f t="shared" si="1"/>
        <v>733118</v>
      </c>
      <c r="AN46" s="50">
        <f t="shared" si="2"/>
        <v>258000</v>
      </c>
      <c r="AO46" s="51">
        <f t="shared" si="3"/>
        <v>475118</v>
      </c>
      <c r="AP46" s="48">
        <f t="shared" si="4"/>
        <v>2889257.5300000003</v>
      </c>
      <c r="AQ46" s="47">
        <f t="shared" si="5"/>
        <v>2892353.5300000003</v>
      </c>
      <c r="AR46" s="56">
        <f t="shared" si="6"/>
        <v>-3096</v>
      </c>
    </row>
    <row r="47" spans="1:44" ht="14.4" thickBot="1" x14ac:dyDescent="0.3">
      <c r="A47" s="38" t="s">
        <v>363</v>
      </c>
      <c r="B47" s="38" t="s">
        <v>364</v>
      </c>
      <c r="C47" s="63">
        <v>3450</v>
      </c>
      <c r="D47" s="64" t="s">
        <v>711</v>
      </c>
      <c r="E47" t="s">
        <v>2845</v>
      </c>
      <c r="F47" s="297">
        <v>578846.51</v>
      </c>
      <c r="G47" s="297">
        <v>0</v>
      </c>
      <c r="H47" s="297">
        <v>90392.22</v>
      </c>
      <c r="J47">
        <v>844911.04</v>
      </c>
      <c r="K47">
        <v>253215.73</v>
      </c>
      <c r="Q47" s="297">
        <v>101</v>
      </c>
      <c r="S47">
        <v>90000</v>
      </c>
      <c r="U47">
        <v>269022.73</v>
      </c>
      <c r="V47">
        <v>1610762.41</v>
      </c>
      <c r="W47" s="297">
        <v>917251.78</v>
      </c>
      <c r="Y47" s="297">
        <v>775.85</v>
      </c>
      <c r="AA47" s="297">
        <v>1244037.1000000001</v>
      </c>
      <c r="AB47" s="297">
        <v>19560</v>
      </c>
      <c r="AC47">
        <v>1428429.1</v>
      </c>
      <c r="AD47">
        <v>33940</v>
      </c>
      <c r="AE47">
        <v>5112</v>
      </c>
      <c r="AF47">
        <v>395713.82</v>
      </c>
      <c r="AG47">
        <v>170489.45</v>
      </c>
      <c r="AK47">
        <v>41791</v>
      </c>
      <c r="AM47" s="72">
        <f t="shared" si="1"/>
        <v>669238.73</v>
      </c>
      <c r="AN47" s="50">
        <f t="shared" si="2"/>
        <v>101</v>
      </c>
      <c r="AO47" s="51">
        <f t="shared" si="3"/>
        <v>669137.73</v>
      </c>
      <c r="AP47" s="48">
        <f t="shared" si="4"/>
        <v>2181624.73</v>
      </c>
      <c r="AQ47" s="47">
        <f t="shared" si="5"/>
        <v>2075475.37</v>
      </c>
      <c r="AR47" s="56">
        <f t="shared" si="6"/>
        <v>106149.35999999987</v>
      </c>
    </row>
    <row r="48" spans="1:44" ht="14.4" thickBot="1" x14ac:dyDescent="0.3">
      <c r="A48" s="38" t="s">
        <v>363</v>
      </c>
      <c r="B48" s="38" t="s">
        <v>364</v>
      </c>
      <c r="C48" s="63">
        <v>2633</v>
      </c>
      <c r="D48" s="64" t="s">
        <v>712</v>
      </c>
      <c r="E48" t="s">
        <v>2846</v>
      </c>
      <c r="F48" s="297">
        <v>495336.04</v>
      </c>
      <c r="G48" s="297">
        <v>0</v>
      </c>
      <c r="H48" s="297">
        <v>95332.800000000003</v>
      </c>
      <c r="J48">
        <v>436830.01</v>
      </c>
      <c r="K48">
        <v>333551.35999999999</v>
      </c>
      <c r="N48" s="297">
        <v>0</v>
      </c>
      <c r="Q48" s="297">
        <v>430.86</v>
      </c>
      <c r="U48">
        <v>-1235898.1100000001</v>
      </c>
      <c r="V48">
        <v>2707380.46</v>
      </c>
      <c r="W48" s="297">
        <v>1088643.47</v>
      </c>
      <c r="X48" s="297">
        <v>174880</v>
      </c>
      <c r="Y48" s="297">
        <v>840.48</v>
      </c>
      <c r="AA48" s="297">
        <v>1302728</v>
      </c>
      <c r="AB48" s="297">
        <v>117340</v>
      </c>
      <c r="AC48">
        <v>1878087</v>
      </c>
      <c r="AD48">
        <v>10560</v>
      </c>
      <c r="AE48">
        <v>4110</v>
      </c>
      <c r="AF48">
        <v>463109.78</v>
      </c>
      <c r="AG48">
        <v>107747.12</v>
      </c>
      <c r="AK48">
        <v>33014.050000000003</v>
      </c>
      <c r="AM48" s="72">
        <f t="shared" si="1"/>
        <v>590668.84</v>
      </c>
      <c r="AN48" s="50">
        <f t="shared" si="2"/>
        <v>430.86</v>
      </c>
      <c r="AO48" s="51">
        <f t="shared" si="3"/>
        <v>590237.98</v>
      </c>
      <c r="AP48" s="48">
        <f t="shared" si="4"/>
        <v>2684431.95</v>
      </c>
      <c r="AQ48" s="47">
        <f t="shared" si="5"/>
        <v>2496627.9500000002</v>
      </c>
      <c r="AR48" s="56">
        <f t="shared" si="6"/>
        <v>187804</v>
      </c>
    </row>
    <row r="49" spans="1:44" ht="14.4" thickBot="1" x14ac:dyDescent="0.3">
      <c r="A49" s="38" t="s">
        <v>363</v>
      </c>
      <c r="B49" s="38" t="s">
        <v>364</v>
      </c>
      <c r="C49" s="63">
        <v>1642</v>
      </c>
      <c r="D49" s="64" t="s">
        <v>713</v>
      </c>
      <c r="E49" t="s">
        <v>2919</v>
      </c>
      <c r="F49" s="297">
        <v>700820.66</v>
      </c>
      <c r="G49" s="297">
        <v>0</v>
      </c>
      <c r="H49" s="297">
        <v>15874.17</v>
      </c>
      <c r="J49">
        <v>247411.88</v>
      </c>
      <c r="K49">
        <v>309954.68</v>
      </c>
      <c r="P49" s="297">
        <v>67180</v>
      </c>
      <c r="Q49" s="297">
        <v>0</v>
      </c>
      <c r="S49">
        <v>296015</v>
      </c>
      <c r="U49">
        <v>-1327479.58</v>
      </c>
      <c r="V49">
        <v>2321309.19</v>
      </c>
      <c r="W49" s="297">
        <v>813251.08</v>
      </c>
      <c r="Y49" s="297">
        <v>695.34</v>
      </c>
      <c r="AA49" s="297">
        <v>485631.6</v>
      </c>
      <c r="AB49" s="297">
        <v>85090</v>
      </c>
      <c r="AC49">
        <v>759315.6</v>
      </c>
      <c r="AD49">
        <v>320</v>
      </c>
      <c r="AE49">
        <v>1260</v>
      </c>
      <c r="AF49">
        <v>267822.52</v>
      </c>
      <c r="AG49">
        <v>193868.22</v>
      </c>
      <c r="AK49">
        <v>63891</v>
      </c>
      <c r="AM49" s="72">
        <f t="shared" si="1"/>
        <v>716694.83000000007</v>
      </c>
      <c r="AN49" s="50">
        <f t="shared" si="2"/>
        <v>67180</v>
      </c>
      <c r="AO49" s="51">
        <f t="shared" si="3"/>
        <v>649514.83000000007</v>
      </c>
      <c r="AP49" s="48">
        <f t="shared" si="4"/>
        <v>1384668.02</v>
      </c>
      <c r="AQ49" s="47">
        <f t="shared" si="5"/>
        <v>1286477.3400000001</v>
      </c>
      <c r="AR49" s="56">
        <f t="shared" si="6"/>
        <v>98190.679999999935</v>
      </c>
    </row>
    <row r="50" spans="1:44" ht="14.4" thickBot="1" x14ac:dyDescent="0.3">
      <c r="A50" s="38" t="s">
        <v>363</v>
      </c>
      <c r="B50" s="38" t="s">
        <v>364</v>
      </c>
      <c r="C50" s="63">
        <v>2100</v>
      </c>
      <c r="D50" s="64" t="s">
        <v>714</v>
      </c>
      <c r="E50" t="s">
        <v>2929</v>
      </c>
      <c r="F50" s="297">
        <v>638620.93999999994</v>
      </c>
      <c r="G50" s="297">
        <v>0</v>
      </c>
      <c r="H50" s="297">
        <v>81116.78</v>
      </c>
      <c r="J50">
        <v>1204774.8799999999</v>
      </c>
      <c r="K50">
        <v>316434.28000000003</v>
      </c>
      <c r="N50" s="297">
        <v>0</v>
      </c>
      <c r="Q50" s="297">
        <v>0</v>
      </c>
      <c r="S50">
        <v>25900</v>
      </c>
      <c r="U50">
        <v>1358044.26</v>
      </c>
      <c r="V50">
        <v>991778.49</v>
      </c>
      <c r="W50" s="297">
        <v>614545.93999999994</v>
      </c>
      <c r="Y50" s="297">
        <v>840.09</v>
      </c>
      <c r="AA50" s="297">
        <v>214271</v>
      </c>
      <c r="AB50" s="297">
        <v>111860</v>
      </c>
      <c r="AC50">
        <v>388880</v>
      </c>
      <c r="AD50">
        <v>560</v>
      </c>
      <c r="AF50">
        <v>277767.75</v>
      </c>
      <c r="AG50">
        <v>162018.54</v>
      </c>
      <c r="AK50">
        <v>23187.5</v>
      </c>
      <c r="AM50" s="72">
        <f t="shared" si="1"/>
        <v>719737.72</v>
      </c>
      <c r="AN50" s="50">
        <f t="shared" si="2"/>
        <v>0</v>
      </c>
      <c r="AO50" s="51">
        <f t="shared" si="3"/>
        <v>719737.72</v>
      </c>
      <c r="AP50" s="48">
        <f t="shared" si="4"/>
        <v>941517.02999999991</v>
      </c>
      <c r="AQ50" s="47">
        <f t="shared" si="5"/>
        <v>852413.79</v>
      </c>
      <c r="AR50" s="56">
        <f t="shared" si="6"/>
        <v>89103.239999999874</v>
      </c>
    </row>
    <row r="51" spans="1:44" ht="14.4" thickBot="1" x14ac:dyDescent="0.3">
      <c r="A51" s="38" t="s">
        <v>363</v>
      </c>
      <c r="B51" s="38" t="s">
        <v>364</v>
      </c>
      <c r="C51" s="63">
        <v>1785</v>
      </c>
      <c r="D51" s="64" t="s">
        <v>715</v>
      </c>
      <c r="E51" t="s">
        <v>2930</v>
      </c>
      <c r="F51" s="297">
        <v>636562.54</v>
      </c>
      <c r="G51" s="297">
        <v>0</v>
      </c>
      <c r="H51" s="297">
        <v>73424.929999999993</v>
      </c>
      <c r="J51">
        <v>2457842.3199999998</v>
      </c>
      <c r="K51">
        <v>239767.71</v>
      </c>
      <c r="N51" s="297">
        <v>0</v>
      </c>
      <c r="Q51" s="297">
        <v>125.05</v>
      </c>
      <c r="S51">
        <v>174055</v>
      </c>
      <c r="U51">
        <v>2543646.4900000002</v>
      </c>
      <c r="V51">
        <v>667821.93000000005</v>
      </c>
      <c r="W51" s="297">
        <v>694143.03</v>
      </c>
      <c r="Y51" s="297">
        <v>665.91</v>
      </c>
      <c r="AA51" s="297">
        <v>1238474.8</v>
      </c>
      <c r="AB51" s="297">
        <v>94830</v>
      </c>
      <c r="AC51">
        <v>1373882.48</v>
      </c>
      <c r="AF51">
        <v>226202.76</v>
      </c>
      <c r="AG51">
        <v>178873.51</v>
      </c>
      <c r="AK51">
        <v>60300.18</v>
      </c>
      <c r="AM51" s="72">
        <f t="shared" si="1"/>
        <v>709987.47</v>
      </c>
      <c r="AN51" s="50">
        <f t="shared" si="2"/>
        <v>125.05</v>
      </c>
      <c r="AO51" s="51">
        <f t="shared" si="3"/>
        <v>709862.41999999993</v>
      </c>
      <c r="AP51" s="48">
        <f t="shared" si="4"/>
        <v>2028113.7400000002</v>
      </c>
      <c r="AQ51" s="47">
        <f t="shared" si="5"/>
        <v>1839258.93</v>
      </c>
      <c r="AR51" s="56">
        <f t="shared" si="6"/>
        <v>188854.81000000029</v>
      </c>
    </row>
    <row r="52" spans="1:44" ht="14.4" thickBot="1" x14ac:dyDescent="0.3">
      <c r="A52" s="38" t="s">
        <v>355</v>
      </c>
      <c r="B52" s="38" t="s">
        <v>368</v>
      </c>
      <c r="C52" s="63">
        <v>1114</v>
      </c>
      <c r="D52" s="64" t="s">
        <v>716</v>
      </c>
      <c r="E52" t="s">
        <v>2847</v>
      </c>
      <c r="F52" s="297">
        <v>488209.86</v>
      </c>
      <c r="G52" s="297">
        <v>45669.5</v>
      </c>
      <c r="H52" s="297">
        <v>45796.58</v>
      </c>
      <c r="J52">
        <v>543651.91</v>
      </c>
      <c r="K52">
        <v>76046</v>
      </c>
      <c r="N52" s="297">
        <v>12000</v>
      </c>
      <c r="Q52" s="297">
        <v>2425.38</v>
      </c>
      <c r="U52">
        <v>-776367.8</v>
      </c>
      <c r="V52">
        <v>2139773.89</v>
      </c>
      <c r="W52" s="297">
        <v>622947.09</v>
      </c>
      <c r="Y52" s="297">
        <v>713.33</v>
      </c>
      <c r="AA52" s="297">
        <v>648189</v>
      </c>
      <c r="AC52">
        <v>654189</v>
      </c>
      <c r="AF52">
        <v>378235.52</v>
      </c>
      <c r="AG52">
        <v>180265.52</v>
      </c>
      <c r="AK52">
        <v>21598</v>
      </c>
      <c r="AM52" s="72">
        <f t="shared" si="1"/>
        <v>579675.93999999994</v>
      </c>
      <c r="AN52" s="50">
        <f t="shared" si="2"/>
        <v>14425.380000000001</v>
      </c>
      <c r="AO52" s="51">
        <f t="shared" si="3"/>
        <v>565250.55999999994</v>
      </c>
      <c r="AP52" s="48">
        <f t="shared" si="4"/>
        <v>1271849.42</v>
      </c>
      <c r="AQ52" s="47">
        <f t="shared" si="5"/>
        <v>1234288.04</v>
      </c>
      <c r="AR52" s="56">
        <f t="shared" si="6"/>
        <v>37561.379999999888</v>
      </c>
    </row>
    <row r="53" spans="1:44" ht="14.4" thickBot="1" x14ac:dyDescent="0.3">
      <c r="A53" s="38" t="s">
        <v>355</v>
      </c>
      <c r="B53" s="38" t="s">
        <v>368</v>
      </c>
      <c r="C53" s="63">
        <v>595</v>
      </c>
      <c r="D53" s="64" t="s">
        <v>717</v>
      </c>
      <c r="E53" t="s">
        <v>2848</v>
      </c>
      <c r="F53" s="297">
        <v>532048.25</v>
      </c>
      <c r="G53" s="297">
        <v>23761.68</v>
      </c>
      <c r="H53" s="297">
        <v>11342</v>
      </c>
      <c r="J53">
        <v>314790.23</v>
      </c>
      <c r="K53">
        <v>36878.129999999997</v>
      </c>
      <c r="N53" s="297">
        <v>6800</v>
      </c>
      <c r="Q53" s="297">
        <v>972</v>
      </c>
      <c r="U53">
        <v>672515</v>
      </c>
      <c r="V53">
        <v>293207.49</v>
      </c>
      <c r="W53" s="297">
        <v>617173.64</v>
      </c>
      <c r="Y53" s="297">
        <v>755.64</v>
      </c>
      <c r="AA53" s="297">
        <v>432096</v>
      </c>
      <c r="AC53">
        <v>558842</v>
      </c>
      <c r="AF53">
        <v>249161.64</v>
      </c>
      <c r="AG53">
        <v>64591.1</v>
      </c>
      <c r="AK53">
        <v>117363.5</v>
      </c>
      <c r="AM53" s="72">
        <f t="shared" si="1"/>
        <v>567151.93000000005</v>
      </c>
      <c r="AN53" s="50">
        <f t="shared" si="2"/>
        <v>7772</v>
      </c>
      <c r="AO53" s="51">
        <f t="shared" si="3"/>
        <v>559379.93000000005</v>
      </c>
      <c r="AP53" s="48">
        <f t="shared" si="4"/>
        <v>1050025.28</v>
      </c>
      <c r="AQ53" s="47">
        <f t="shared" si="5"/>
        <v>989958.24</v>
      </c>
      <c r="AR53" s="56">
        <f t="shared" si="6"/>
        <v>60067.040000000037</v>
      </c>
    </row>
    <row r="54" spans="1:44" ht="14.4" thickBot="1" x14ac:dyDescent="0.3">
      <c r="A54" s="38" t="s">
        <v>355</v>
      </c>
      <c r="B54" s="38" t="s">
        <v>368</v>
      </c>
      <c r="C54" s="63">
        <v>1925</v>
      </c>
      <c r="D54" s="64" t="s">
        <v>718</v>
      </c>
      <c r="E54" t="s">
        <v>2849</v>
      </c>
      <c r="F54" s="297">
        <v>159570.01</v>
      </c>
      <c r="G54" s="297">
        <v>190253</v>
      </c>
      <c r="H54" s="297">
        <v>56692.959999999999</v>
      </c>
      <c r="J54">
        <v>5751195.0999999996</v>
      </c>
      <c r="K54">
        <v>103219.99</v>
      </c>
      <c r="N54" s="297">
        <v>12114</v>
      </c>
      <c r="Q54" s="297">
        <v>9236.75</v>
      </c>
      <c r="U54">
        <v>4466367.12</v>
      </c>
      <c r="V54">
        <v>1946315.03</v>
      </c>
      <c r="W54" s="297">
        <v>1375999.11</v>
      </c>
      <c r="X54" s="297">
        <v>119374</v>
      </c>
      <c r="Y54" s="297">
        <v>451.85</v>
      </c>
      <c r="AA54" s="297">
        <v>937806</v>
      </c>
      <c r="AC54">
        <v>1105635</v>
      </c>
      <c r="AD54">
        <v>5520</v>
      </c>
      <c r="AE54">
        <v>600</v>
      </c>
      <c r="AF54">
        <v>749973.91</v>
      </c>
      <c r="AG54">
        <v>166781.22</v>
      </c>
      <c r="AK54">
        <v>260342.5</v>
      </c>
      <c r="AM54" s="72">
        <f t="shared" si="1"/>
        <v>406515.97000000003</v>
      </c>
      <c r="AN54" s="50">
        <f t="shared" si="2"/>
        <v>21350.75</v>
      </c>
      <c r="AO54" s="51">
        <f t="shared" si="3"/>
        <v>385165.22000000003</v>
      </c>
      <c r="AP54" s="48">
        <f t="shared" si="4"/>
        <v>2433630.96</v>
      </c>
      <c r="AQ54" s="47">
        <f t="shared" si="5"/>
        <v>2288852.63</v>
      </c>
      <c r="AR54" s="56">
        <f t="shared" si="6"/>
        <v>144778.33000000007</v>
      </c>
    </row>
    <row r="55" spans="1:44" ht="14.4" thickBot="1" x14ac:dyDescent="0.3">
      <c r="A55" s="38" t="s">
        <v>355</v>
      </c>
      <c r="B55" s="38" t="s">
        <v>368</v>
      </c>
      <c r="C55" s="63">
        <v>3610</v>
      </c>
      <c r="D55" s="64" t="s">
        <v>719</v>
      </c>
      <c r="E55" t="s">
        <v>2850</v>
      </c>
      <c r="F55" s="297">
        <v>720380.18</v>
      </c>
      <c r="G55" s="297">
        <v>110037</v>
      </c>
      <c r="H55" s="297">
        <v>75729.27</v>
      </c>
      <c r="J55">
        <v>689865.41</v>
      </c>
      <c r="K55">
        <v>242147.39</v>
      </c>
      <c r="N55" s="297">
        <v>60500</v>
      </c>
      <c r="Q55" s="297">
        <v>6227</v>
      </c>
      <c r="U55">
        <v>-299734.24</v>
      </c>
      <c r="V55">
        <v>2217512.62</v>
      </c>
      <c r="W55" s="297">
        <v>1217936.8899999999</v>
      </c>
      <c r="Y55" s="297">
        <v>1591.06</v>
      </c>
      <c r="AA55" s="297">
        <v>1673207</v>
      </c>
      <c r="AC55">
        <v>1673207</v>
      </c>
      <c r="AD55">
        <v>660</v>
      </c>
      <c r="AE55">
        <v>280</v>
      </c>
      <c r="AF55">
        <v>703545.48</v>
      </c>
      <c r="AG55">
        <v>160723.71</v>
      </c>
      <c r="AK55">
        <v>13259</v>
      </c>
      <c r="AM55" s="72">
        <f t="shared" si="1"/>
        <v>906146.45000000007</v>
      </c>
      <c r="AN55" s="50">
        <f t="shared" si="2"/>
        <v>66727</v>
      </c>
      <c r="AO55" s="51">
        <f t="shared" si="3"/>
        <v>839419.45000000007</v>
      </c>
      <c r="AP55" s="48">
        <f t="shared" si="4"/>
        <v>2892734.95</v>
      </c>
      <c r="AQ55" s="47">
        <f t="shared" si="5"/>
        <v>2551675.19</v>
      </c>
      <c r="AR55" s="56">
        <f t="shared" si="6"/>
        <v>341059.76000000024</v>
      </c>
    </row>
    <row r="56" spans="1:44" ht="14.4" thickBot="1" x14ac:dyDescent="0.3">
      <c r="A56" s="38" t="s">
        <v>355</v>
      </c>
      <c r="B56" s="38" t="s">
        <v>368</v>
      </c>
      <c r="C56" s="63">
        <v>4226</v>
      </c>
      <c r="D56" s="64" t="s">
        <v>720</v>
      </c>
      <c r="E56" t="s">
        <v>2851</v>
      </c>
      <c r="F56" s="297">
        <v>664311.26</v>
      </c>
      <c r="G56" s="297">
        <v>30429</v>
      </c>
      <c r="H56" s="297">
        <v>36487.800000000003</v>
      </c>
      <c r="J56">
        <v>501158.16</v>
      </c>
      <c r="K56">
        <v>79560.78</v>
      </c>
      <c r="N56" s="297">
        <v>13300</v>
      </c>
      <c r="Q56" s="297">
        <v>6441</v>
      </c>
      <c r="U56">
        <v>-565206.22</v>
      </c>
      <c r="V56">
        <v>1921030.3</v>
      </c>
      <c r="W56" s="297">
        <v>923623.5</v>
      </c>
      <c r="X56" s="297">
        <v>88441</v>
      </c>
      <c r="Y56" s="297">
        <v>1396.14</v>
      </c>
      <c r="AA56" s="297">
        <v>1204952</v>
      </c>
      <c r="AC56">
        <v>1263752</v>
      </c>
      <c r="AF56">
        <v>515207.36</v>
      </c>
      <c r="AG56">
        <v>118913.65</v>
      </c>
      <c r="AK56">
        <v>1769</v>
      </c>
      <c r="AM56" s="72">
        <f t="shared" si="1"/>
        <v>731228.06</v>
      </c>
      <c r="AN56" s="50">
        <f t="shared" si="2"/>
        <v>19741</v>
      </c>
      <c r="AO56" s="51">
        <f t="shared" si="3"/>
        <v>711487.06</v>
      </c>
      <c r="AP56" s="48">
        <f t="shared" si="4"/>
        <v>2218412.64</v>
      </c>
      <c r="AQ56" s="47">
        <f t="shared" si="5"/>
        <v>1899642.0099999998</v>
      </c>
      <c r="AR56" s="56">
        <f t="shared" si="6"/>
        <v>318770.63000000035</v>
      </c>
    </row>
    <row r="57" spans="1:44" ht="14.4" thickBot="1" x14ac:dyDescent="0.3">
      <c r="A57" s="38" t="s">
        <v>355</v>
      </c>
      <c r="B57" s="38" t="s">
        <v>368</v>
      </c>
      <c r="C57" s="63">
        <v>2265</v>
      </c>
      <c r="D57" s="64" t="s">
        <v>721</v>
      </c>
      <c r="E57" t="s">
        <v>2852</v>
      </c>
      <c r="F57" s="297">
        <v>453663.95</v>
      </c>
      <c r="G57" s="297">
        <v>8120</v>
      </c>
      <c r="H57" s="297">
        <v>31057.1</v>
      </c>
      <c r="J57">
        <v>510960.52</v>
      </c>
      <c r="K57">
        <v>75804.509999999995</v>
      </c>
      <c r="N57" s="297">
        <v>14420</v>
      </c>
      <c r="Q57" s="297">
        <v>1211.58</v>
      </c>
      <c r="U57">
        <v>-799593.5</v>
      </c>
      <c r="V57">
        <v>1915444.77</v>
      </c>
      <c r="W57" s="297">
        <v>1142576.72</v>
      </c>
      <c r="X57" s="297">
        <v>38503</v>
      </c>
      <c r="Y57" s="297">
        <v>638.99</v>
      </c>
      <c r="AA57" s="297">
        <v>919598.8</v>
      </c>
      <c r="AC57">
        <v>1201293.8</v>
      </c>
      <c r="AD57">
        <v>960</v>
      </c>
      <c r="AE57">
        <v>900</v>
      </c>
      <c r="AF57">
        <v>477537.31</v>
      </c>
      <c r="AG57">
        <v>111145.67</v>
      </c>
      <c r="AK57">
        <v>30922.5</v>
      </c>
      <c r="AM57" s="72">
        <f t="shared" si="1"/>
        <v>492841.05</v>
      </c>
      <c r="AN57" s="50">
        <f t="shared" si="2"/>
        <v>15631.58</v>
      </c>
      <c r="AO57" s="51">
        <f t="shared" si="3"/>
        <v>477209.47</v>
      </c>
      <c r="AP57" s="48">
        <f t="shared" si="4"/>
        <v>2101317.5099999998</v>
      </c>
      <c r="AQ57" s="47">
        <f t="shared" si="5"/>
        <v>1822759.28</v>
      </c>
      <c r="AR57" s="56">
        <f t="shared" si="6"/>
        <v>278558.22999999975</v>
      </c>
    </row>
    <row r="58" spans="1:44" ht="14.4" thickBot="1" x14ac:dyDescent="0.3">
      <c r="A58" s="38" t="s">
        <v>355</v>
      </c>
      <c r="B58" s="38" t="s">
        <v>368</v>
      </c>
      <c r="C58" s="63">
        <v>1848</v>
      </c>
      <c r="D58" s="64" t="s">
        <v>722</v>
      </c>
      <c r="E58" t="s">
        <v>2853</v>
      </c>
      <c r="F58" s="297">
        <v>454485.4</v>
      </c>
      <c r="G58" s="297">
        <v>78980</v>
      </c>
      <c r="H58" s="297">
        <v>19266.27</v>
      </c>
      <c r="J58">
        <v>475918.35</v>
      </c>
      <c r="K58">
        <v>65082.64</v>
      </c>
      <c r="N58" s="297">
        <v>13748</v>
      </c>
      <c r="Q58" s="297">
        <v>1809</v>
      </c>
      <c r="U58">
        <v>-643190.81000000006</v>
      </c>
      <c r="V58">
        <v>1650781.62</v>
      </c>
      <c r="W58" s="297">
        <v>1143982.49</v>
      </c>
      <c r="X58" s="297">
        <v>16586</v>
      </c>
      <c r="Y58" s="297">
        <v>671.85</v>
      </c>
      <c r="AA58" s="297">
        <v>355128.5</v>
      </c>
      <c r="AC58">
        <v>647051.5</v>
      </c>
      <c r="AD58">
        <v>320</v>
      </c>
      <c r="AE58">
        <v>600</v>
      </c>
      <c r="AF58">
        <v>387551.31</v>
      </c>
      <c r="AG58">
        <v>83065.41</v>
      </c>
      <c r="AK58">
        <v>12571</v>
      </c>
      <c r="AM58" s="72">
        <f t="shared" si="1"/>
        <v>552731.67000000004</v>
      </c>
      <c r="AN58" s="50">
        <f t="shared" si="2"/>
        <v>15557</v>
      </c>
      <c r="AO58" s="51">
        <f t="shared" si="3"/>
        <v>537174.67000000004</v>
      </c>
      <c r="AP58" s="48">
        <f t="shared" si="4"/>
        <v>1516368.84</v>
      </c>
      <c r="AQ58" s="47">
        <f t="shared" si="5"/>
        <v>1131159.22</v>
      </c>
      <c r="AR58" s="56">
        <f t="shared" si="6"/>
        <v>385209.62000000011</v>
      </c>
    </row>
    <row r="59" spans="1:44" ht="14.4" thickBot="1" x14ac:dyDescent="0.3">
      <c r="A59" s="38" t="s">
        <v>355</v>
      </c>
      <c r="B59" s="38" t="s">
        <v>368</v>
      </c>
      <c r="C59" s="63">
        <v>1945</v>
      </c>
      <c r="D59" s="64" t="s">
        <v>723</v>
      </c>
      <c r="E59" t="s">
        <v>2854</v>
      </c>
      <c r="F59" s="297">
        <v>597251.85</v>
      </c>
      <c r="G59" s="297">
        <v>82368.899999999994</v>
      </c>
      <c r="H59" s="297">
        <v>50143.37</v>
      </c>
      <c r="J59">
        <v>582171.37</v>
      </c>
      <c r="K59">
        <v>117885.07</v>
      </c>
      <c r="N59" s="297">
        <v>8952.5</v>
      </c>
      <c r="Q59" s="297">
        <v>1498.99</v>
      </c>
      <c r="U59">
        <v>-670490.56999999995</v>
      </c>
      <c r="V59">
        <v>2032099.69</v>
      </c>
      <c r="W59" s="297">
        <v>1017015.1</v>
      </c>
      <c r="X59" s="297">
        <v>73562.8</v>
      </c>
      <c r="Y59" s="297">
        <v>707.82</v>
      </c>
      <c r="AA59" s="297">
        <v>364234.5</v>
      </c>
      <c r="AC59">
        <v>414934.5</v>
      </c>
      <c r="AD59">
        <v>6520</v>
      </c>
      <c r="AE59">
        <v>1704</v>
      </c>
      <c r="AF59">
        <v>442791.59</v>
      </c>
      <c r="AG59">
        <v>170326.27</v>
      </c>
      <c r="AK59">
        <v>65328.1</v>
      </c>
      <c r="AM59" s="72">
        <f t="shared" si="1"/>
        <v>729764.12</v>
      </c>
      <c r="AN59" s="50">
        <f t="shared" si="2"/>
        <v>10451.49</v>
      </c>
      <c r="AO59" s="51">
        <f t="shared" si="3"/>
        <v>719312.63</v>
      </c>
      <c r="AP59" s="48">
        <f t="shared" si="4"/>
        <v>1455520.22</v>
      </c>
      <c r="AQ59" s="47">
        <f t="shared" si="5"/>
        <v>1101604.4600000002</v>
      </c>
      <c r="AR59" s="56">
        <f t="shared" si="6"/>
        <v>353915.75999999978</v>
      </c>
    </row>
    <row r="60" spans="1:44" ht="14.4" thickBot="1" x14ac:dyDescent="0.3">
      <c r="A60" s="38" t="s">
        <v>355</v>
      </c>
      <c r="B60" s="38" t="s">
        <v>368</v>
      </c>
      <c r="C60" s="63">
        <v>4776</v>
      </c>
      <c r="D60" s="64" t="s">
        <v>724</v>
      </c>
      <c r="E60" t="s">
        <v>2855</v>
      </c>
      <c r="F60" s="297">
        <v>591299.31999999995</v>
      </c>
      <c r="G60" s="297">
        <v>170490</v>
      </c>
      <c r="H60" s="297">
        <v>57300</v>
      </c>
      <c r="J60">
        <v>1268200.54</v>
      </c>
      <c r="K60">
        <v>185088.92</v>
      </c>
      <c r="N60" s="297">
        <v>14100</v>
      </c>
      <c r="Q60" s="297">
        <v>7383</v>
      </c>
      <c r="U60">
        <v>918987.67</v>
      </c>
      <c r="V60">
        <v>1174038.5</v>
      </c>
      <c r="W60" s="297">
        <v>1680258.13</v>
      </c>
      <c r="X60" s="297">
        <v>88140</v>
      </c>
      <c r="Y60" s="297">
        <v>751.27</v>
      </c>
      <c r="AA60" s="297">
        <v>1557212</v>
      </c>
      <c r="AC60">
        <v>1606876</v>
      </c>
      <c r="AD60">
        <v>14860</v>
      </c>
      <c r="AE60">
        <v>2700</v>
      </c>
      <c r="AF60">
        <v>724353.7</v>
      </c>
      <c r="AG60">
        <v>148337.47</v>
      </c>
      <c r="AK60">
        <v>93129</v>
      </c>
      <c r="AM60" s="72">
        <f t="shared" si="1"/>
        <v>819089.32</v>
      </c>
      <c r="AN60" s="50">
        <f t="shared" si="2"/>
        <v>21483</v>
      </c>
      <c r="AO60" s="51">
        <f t="shared" si="3"/>
        <v>797606.32</v>
      </c>
      <c r="AP60" s="48">
        <f t="shared" si="4"/>
        <v>3326361.4</v>
      </c>
      <c r="AQ60" s="47">
        <f t="shared" si="5"/>
        <v>2590256.1700000004</v>
      </c>
      <c r="AR60" s="56">
        <f t="shared" si="6"/>
        <v>736105.22999999952</v>
      </c>
    </row>
    <row r="61" spans="1:44" ht="14.4" thickBot="1" x14ac:dyDescent="0.3">
      <c r="A61" s="38" t="s">
        <v>355</v>
      </c>
      <c r="B61" s="38" t="s">
        <v>368</v>
      </c>
      <c r="C61" s="63">
        <v>5154</v>
      </c>
      <c r="D61" s="64" t="s">
        <v>725</v>
      </c>
      <c r="E61" t="s">
        <v>2856</v>
      </c>
      <c r="F61" s="297">
        <v>895632.93</v>
      </c>
      <c r="G61" s="297">
        <v>468907.7</v>
      </c>
      <c r="H61" s="297">
        <v>85452.34</v>
      </c>
      <c r="J61">
        <v>549908.14</v>
      </c>
      <c r="K61">
        <v>317543.75</v>
      </c>
      <c r="N61" s="297">
        <v>14400</v>
      </c>
      <c r="Q61" s="297">
        <v>8366.23</v>
      </c>
      <c r="U61">
        <v>-1294365.95</v>
      </c>
      <c r="V61">
        <v>3795531.45</v>
      </c>
      <c r="W61" s="297">
        <v>1838751.38</v>
      </c>
      <c r="X61" s="297">
        <v>349950</v>
      </c>
      <c r="Y61" s="297">
        <v>1607.73</v>
      </c>
      <c r="AA61" s="297">
        <v>1586116.9</v>
      </c>
      <c r="AC61">
        <v>1953374.9</v>
      </c>
      <c r="AD61">
        <v>6920</v>
      </c>
      <c r="AE61">
        <v>5680</v>
      </c>
      <c r="AF61">
        <v>918469.86</v>
      </c>
      <c r="AG61">
        <v>324012.71999999997</v>
      </c>
      <c r="AK61">
        <v>162413</v>
      </c>
      <c r="AM61" s="72">
        <f t="shared" si="1"/>
        <v>1449992.9700000002</v>
      </c>
      <c r="AN61" s="50">
        <f t="shared" si="2"/>
        <v>22766.23</v>
      </c>
      <c r="AO61" s="51">
        <f t="shared" si="3"/>
        <v>1427226.7400000002</v>
      </c>
      <c r="AP61" s="48">
        <f t="shared" si="4"/>
        <v>3776426.01</v>
      </c>
      <c r="AQ61" s="47">
        <f t="shared" si="5"/>
        <v>3370870.4799999995</v>
      </c>
      <c r="AR61" s="56">
        <f t="shared" si="6"/>
        <v>405555.53000000026</v>
      </c>
    </row>
    <row r="62" spans="1:44" ht="14.4" thickBot="1" x14ac:dyDescent="0.3">
      <c r="A62" s="38" t="s">
        <v>355</v>
      </c>
      <c r="B62" s="38" t="s">
        <v>368</v>
      </c>
      <c r="C62" s="63">
        <v>3300</v>
      </c>
      <c r="D62" s="64" t="s">
        <v>726</v>
      </c>
      <c r="E62" t="s">
        <v>2857</v>
      </c>
      <c r="F62" s="297">
        <v>303046.44</v>
      </c>
      <c r="G62" s="297">
        <v>408765</v>
      </c>
      <c r="H62" s="297">
        <v>51563.6</v>
      </c>
      <c r="J62">
        <v>322992.17</v>
      </c>
      <c r="K62">
        <v>210202.86</v>
      </c>
      <c r="N62" s="297">
        <v>7910</v>
      </c>
      <c r="Q62" s="297">
        <v>4467</v>
      </c>
      <c r="U62">
        <v>-546930.31999999995</v>
      </c>
      <c r="V62">
        <v>1606269.64</v>
      </c>
      <c r="W62" s="297">
        <v>1364626.71</v>
      </c>
      <c r="Y62" s="297">
        <v>616.11</v>
      </c>
      <c r="AA62" s="297">
        <v>1003117.5</v>
      </c>
      <c r="AB62" s="297">
        <v>171000</v>
      </c>
      <c r="AC62">
        <v>1036717.5</v>
      </c>
      <c r="AD62">
        <v>160</v>
      </c>
      <c r="AE62">
        <v>300</v>
      </c>
      <c r="AF62">
        <v>713725.45</v>
      </c>
      <c r="AG62">
        <v>132967.62</v>
      </c>
      <c r="AK62">
        <v>52237</v>
      </c>
      <c r="AM62" s="72">
        <f t="shared" si="1"/>
        <v>763375.03999999992</v>
      </c>
      <c r="AN62" s="50">
        <f t="shared" si="2"/>
        <v>12377</v>
      </c>
      <c r="AO62" s="51">
        <f t="shared" si="3"/>
        <v>750998.03999999992</v>
      </c>
      <c r="AP62" s="48">
        <f t="shared" si="4"/>
        <v>2539360.3200000003</v>
      </c>
      <c r="AQ62" s="47">
        <f t="shared" si="5"/>
        <v>1936107.5699999998</v>
      </c>
      <c r="AR62" s="56">
        <f t="shared" si="6"/>
        <v>603252.75000000047</v>
      </c>
    </row>
    <row r="63" spans="1:44" ht="14.4" thickBot="1" x14ac:dyDescent="0.3">
      <c r="A63" s="38" t="s">
        <v>355</v>
      </c>
      <c r="B63" s="38" t="s">
        <v>368</v>
      </c>
      <c r="C63" s="63">
        <v>2046</v>
      </c>
      <c r="D63" s="64" t="s">
        <v>727</v>
      </c>
      <c r="E63" t="s">
        <v>2858</v>
      </c>
      <c r="F63" s="297">
        <v>240694.1</v>
      </c>
      <c r="G63" s="297">
        <v>123304</v>
      </c>
      <c r="H63" s="297">
        <v>43737.32</v>
      </c>
      <c r="J63">
        <v>422001.52</v>
      </c>
      <c r="K63">
        <v>183245.7</v>
      </c>
      <c r="N63" s="297">
        <v>12000</v>
      </c>
      <c r="Q63" s="297">
        <v>11227.74</v>
      </c>
      <c r="U63">
        <v>-1629671.85</v>
      </c>
      <c r="V63">
        <v>2640334.33</v>
      </c>
      <c r="W63" s="297">
        <v>1021979.67</v>
      </c>
      <c r="X63" s="297">
        <v>124852.4</v>
      </c>
      <c r="Y63" s="297">
        <v>369.4</v>
      </c>
      <c r="AA63" s="297">
        <v>881804.5</v>
      </c>
      <c r="AB63" s="297">
        <v>100000</v>
      </c>
      <c r="AC63">
        <v>881804.5</v>
      </c>
      <c r="AD63">
        <v>9680</v>
      </c>
      <c r="AF63">
        <v>802607.34</v>
      </c>
      <c r="AG63">
        <v>108356.33</v>
      </c>
      <c r="AK63">
        <v>22219.5</v>
      </c>
      <c r="AM63" s="72">
        <f t="shared" si="1"/>
        <v>407735.42</v>
      </c>
      <c r="AN63" s="50">
        <f t="shared" si="2"/>
        <v>23227.739999999998</v>
      </c>
      <c r="AO63" s="51">
        <f t="shared" si="3"/>
        <v>384507.68</v>
      </c>
      <c r="AP63" s="48">
        <f t="shared" si="4"/>
        <v>2129005.9699999997</v>
      </c>
      <c r="AQ63" s="47">
        <f t="shared" si="5"/>
        <v>1824667.67</v>
      </c>
      <c r="AR63" s="56">
        <f t="shared" si="6"/>
        <v>304338.29999999981</v>
      </c>
    </row>
    <row r="64" spans="1:44" ht="14.4" thickBot="1" x14ac:dyDescent="0.3">
      <c r="A64" s="38" t="s">
        <v>355</v>
      </c>
      <c r="B64" s="38" t="s">
        <v>368</v>
      </c>
      <c r="C64" s="63">
        <v>1475</v>
      </c>
      <c r="D64" s="64" t="s">
        <v>728</v>
      </c>
      <c r="E64" t="s">
        <v>2920</v>
      </c>
      <c r="F64" s="297">
        <v>476232.63</v>
      </c>
      <c r="G64" s="297">
        <v>70707.5</v>
      </c>
      <c r="H64" s="297">
        <v>12300.86</v>
      </c>
      <c r="J64">
        <v>1178175.53</v>
      </c>
      <c r="K64">
        <v>22124.959999999999</v>
      </c>
      <c r="N64" s="297">
        <v>8000</v>
      </c>
      <c r="Q64" s="297">
        <v>2288</v>
      </c>
      <c r="U64">
        <v>-162131.32</v>
      </c>
      <c r="V64">
        <v>2029021.21</v>
      </c>
      <c r="W64" s="297">
        <v>875244.9</v>
      </c>
      <c r="X64" s="297">
        <v>99653</v>
      </c>
      <c r="Y64" s="297">
        <v>529.78</v>
      </c>
      <c r="AA64" s="297">
        <v>633369.51</v>
      </c>
      <c r="AC64">
        <v>807899.51</v>
      </c>
      <c r="AD64">
        <v>4400</v>
      </c>
      <c r="AF64">
        <v>413222.46</v>
      </c>
      <c r="AG64">
        <v>185907.41</v>
      </c>
      <c r="AK64">
        <v>25076</v>
      </c>
      <c r="AM64" s="72">
        <f t="shared" si="1"/>
        <v>559240.99</v>
      </c>
      <c r="AN64" s="50">
        <f t="shared" si="2"/>
        <v>10288</v>
      </c>
      <c r="AO64" s="51">
        <f t="shared" si="3"/>
        <v>548952.99</v>
      </c>
      <c r="AP64" s="48">
        <f t="shared" si="4"/>
        <v>1608797.19</v>
      </c>
      <c r="AQ64" s="47">
        <f t="shared" si="5"/>
        <v>1436505.38</v>
      </c>
      <c r="AR64" s="56">
        <f t="shared" si="6"/>
        <v>172291.81000000006</v>
      </c>
    </row>
    <row r="65" spans="1:44" ht="14.4" thickBot="1" x14ac:dyDescent="0.3">
      <c r="A65" s="38" t="s">
        <v>371</v>
      </c>
      <c r="B65" s="38" t="s">
        <v>372</v>
      </c>
      <c r="C65" s="63">
        <v>1295</v>
      </c>
      <c r="D65" s="64" t="s">
        <v>729</v>
      </c>
      <c r="E65" t="s">
        <v>2859</v>
      </c>
      <c r="F65" s="297">
        <v>656655.51</v>
      </c>
      <c r="G65" s="297">
        <v>0</v>
      </c>
      <c r="H65" s="297">
        <v>42447.92</v>
      </c>
      <c r="J65">
        <v>2039365.43</v>
      </c>
      <c r="K65">
        <v>17028</v>
      </c>
      <c r="N65" s="297">
        <v>15705</v>
      </c>
      <c r="Q65" s="297">
        <v>0</v>
      </c>
      <c r="S65">
        <v>57525</v>
      </c>
      <c r="U65">
        <v>1872854.15</v>
      </c>
      <c r="V65">
        <v>849648.43</v>
      </c>
      <c r="W65" s="297">
        <v>630391.29</v>
      </c>
      <c r="Y65" s="297">
        <v>817.95</v>
      </c>
      <c r="AA65" s="297">
        <v>602337</v>
      </c>
      <c r="AB65" s="297">
        <v>45000</v>
      </c>
      <c r="AC65">
        <v>619363</v>
      </c>
      <c r="AD65">
        <v>12225</v>
      </c>
      <c r="AE65">
        <v>2112</v>
      </c>
      <c r="AF65">
        <v>325806.94</v>
      </c>
      <c r="AG65">
        <v>118525.02</v>
      </c>
      <c r="AM65" s="72">
        <f t="shared" si="1"/>
        <v>699103.43</v>
      </c>
      <c r="AN65" s="50">
        <f t="shared" si="2"/>
        <v>15705</v>
      </c>
      <c r="AO65" s="51">
        <f t="shared" si="3"/>
        <v>683398.43</v>
      </c>
      <c r="AP65" s="48">
        <f t="shared" si="4"/>
        <v>1278546.24</v>
      </c>
      <c r="AQ65" s="47">
        <f t="shared" si="5"/>
        <v>1078031.96</v>
      </c>
      <c r="AR65" s="56">
        <f t="shared" si="6"/>
        <v>200514.28000000003</v>
      </c>
    </row>
    <row r="66" spans="1:44" ht="14.4" thickBot="1" x14ac:dyDescent="0.3">
      <c r="A66" s="38" t="s">
        <v>371</v>
      </c>
      <c r="B66" s="38" t="s">
        <v>372</v>
      </c>
      <c r="C66" s="63">
        <v>1368</v>
      </c>
      <c r="D66" s="64" t="s">
        <v>730</v>
      </c>
      <c r="E66" t="s">
        <v>2860</v>
      </c>
      <c r="F66" s="297">
        <v>650257.1</v>
      </c>
      <c r="G66" s="297">
        <v>0</v>
      </c>
      <c r="H66" s="297">
        <v>22242.49</v>
      </c>
      <c r="J66">
        <v>305692.73</v>
      </c>
      <c r="K66">
        <v>17796.64</v>
      </c>
      <c r="Q66" s="297">
        <v>0</v>
      </c>
      <c r="U66">
        <v>792172.98</v>
      </c>
      <c r="V66">
        <v>236925.61</v>
      </c>
      <c r="W66" s="297">
        <v>605783.11</v>
      </c>
      <c r="Y66" s="297">
        <v>892.82</v>
      </c>
      <c r="AA66" s="297">
        <v>1590073</v>
      </c>
      <c r="AB66" s="297">
        <v>45000</v>
      </c>
      <c r="AC66">
        <v>1607064</v>
      </c>
      <c r="AD66">
        <v>6080</v>
      </c>
      <c r="AF66">
        <v>279879.82</v>
      </c>
      <c r="AG66">
        <v>82035.06</v>
      </c>
      <c r="AM66" s="72">
        <f t="shared" si="1"/>
        <v>672499.59</v>
      </c>
      <c r="AN66" s="50">
        <f t="shared" si="2"/>
        <v>0</v>
      </c>
      <c r="AO66" s="51">
        <f t="shared" si="3"/>
        <v>672499.59</v>
      </c>
      <c r="AP66" s="48">
        <f t="shared" si="4"/>
        <v>2241748.9299999997</v>
      </c>
      <c r="AQ66" s="47">
        <f t="shared" si="5"/>
        <v>1975058.8800000001</v>
      </c>
      <c r="AR66" s="56">
        <f t="shared" si="6"/>
        <v>266690.04999999958</v>
      </c>
    </row>
    <row r="67" spans="1:44" ht="14.4" thickBot="1" x14ac:dyDescent="0.3">
      <c r="A67" s="38" t="s">
        <v>371</v>
      </c>
      <c r="B67" s="38" t="s">
        <v>372</v>
      </c>
      <c r="C67" s="63">
        <v>2588</v>
      </c>
      <c r="D67" s="64" t="s">
        <v>731</v>
      </c>
      <c r="E67" t="s">
        <v>2861</v>
      </c>
      <c r="F67" s="297">
        <v>689047.18</v>
      </c>
      <c r="G67" s="297">
        <v>0</v>
      </c>
      <c r="H67" s="297">
        <v>74568.09</v>
      </c>
      <c r="J67">
        <v>368435.45</v>
      </c>
      <c r="K67">
        <v>7356.26</v>
      </c>
      <c r="N67" s="297">
        <v>14321</v>
      </c>
      <c r="Q67" s="297">
        <v>0</v>
      </c>
      <c r="U67">
        <v>-837919.38</v>
      </c>
      <c r="V67">
        <v>1982889.72</v>
      </c>
      <c r="W67" s="297">
        <v>743460.4</v>
      </c>
      <c r="X67" s="297">
        <v>77625</v>
      </c>
      <c r="Y67" s="297">
        <v>899.78</v>
      </c>
      <c r="AA67" s="297">
        <v>1345474</v>
      </c>
      <c r="AB67" s="297">
        <v>43500</v>
      </c>
      <c r="AC67">
        <v>1360874</v>
      </c>
      <c r="AF67">
        <v>514372.78</v>
      </c>
      <c r="AG67">
        <v>99761.06</v>
      </c>
      <c r="AM67" s="72">
        <f t="shared" si="1"/>
        <v>763615.27</v>
      </c>
      <c r="AN67" s="50">
        <f t="shared" si="2"/>
        <v>14321</v>
      </c>
      <c r="AO67" s="51">
        <f t="shared" si="3"/>
        <v>749294.27</v>
      </c>
      <c r="AP67" s="48">
        <f t="shared" si="4"/>
        <v>2210959.1800000002</v>
      </c>
      <c r="AQ67" s="47">
        <f t="shared" si="5"/>
        <v>1975007.84</v>
      </c>
      <c r="AR67" s="56">
        <f t="shared" si="6"/>
        <v>235951.34000000008</v>
      </c>
    </row>
    <row r="68" spans="1:44" ht="14.4" thickBot="1" x14ac:dyDescent="0.3">
      <c r="A68" s="38" t="s">
        <v>371</v>
      </c>
      <c r="B68" s="38" t="s">
        <v>372</v>
      </c>
      <c r="C68" s="63">
        <v>1190</v>
      </c>
      <c r="D68" s="64" t="s">
        <v>732</v>
      </c>
      <c r="E68" t="s">
        <v>2862</v>
      </c>
      <c r="F68" s="297">
        <v>537298.06000000006</v>
      </c>
      <c r="G68" s="297">
        <v>0</v>
      </c>
      <c r="H68" s="297">
        <v>46949.9</v>
      </c>
      <c r="J68">
        <v>440686.58</v>
      </c>
      <c r="K68">
        <v>34209.33</v>
      </c>
      <c r="N68" s="297">
        <v>15603</v>
      </c>
      <c r="Q68" s="297">
        <v>0</v>
      </c>
      <c r="S68">
        <v>100625</v>
      </c>
      <c r="U68">
        <v>-1267931.55</v>
      </c>
      <c r="V68">
        <v>2283492.7400000002</v>
      </c>
      <c r="W68" s="297">
        <v>992681.76</v>
      </c>
      <c r="Y68" s="297">
        <v>640.26</v>
      </c>
      <c r="AA68" s="297">
        <v>1155832</v>
      </c>
      <c r="AB68" s="297">
        <v>79000</v>
      </c>
      <c r="AC68">
        <v>1546833</v>
      </c>
      <c r="AD68">
        <v>3640</v>
      </c>
      <c r="AE68">
        <v>5168</v>
      </c>
      <c r="AF68">
        <v>388026.9</v>
      </c>
      <c r="AG68">
        <v>129773.18</v>
      </c>
      <c r="AM68" s="72">
        <f t="shared" si="1"/>
        <v>584247.96000000008</v>
      </c>
      <c r="AN68" s="50">
        <f t="shared" si="2"/>
        <v>15603</v>
      </c>
      <c r="AO68" s="51">
        <f t="shared" si="3"/>
        <v>568644.96000000008</v>
      </c>
      <c r="AP68" s="48">
        <f t="shared" si="4"/>
        <v>2228154.02</v>
      </c>
      <c r="AQ68" s="47">
        <f t="shared" si="5"/>
        <v>2073441.0799999998</v>
      </c>
      <c r="AR68" s="56">
        <f t="shared" si="6"/>
        <v>154712.94000000018</v>
      </c>
    </row>
    <row r="69" spans="1:44" ht="14.4" thickBot="1" x14ac:dyDescent="0.3">
      <c r="A69" s="38" t="s">
        <v>371</v>
      </c>
      <c r="B69" s="38" t="s">
        <v>372</v>
      </c>
      <c r="C69" s="63">
        <v>897</v>
      </c>
      <c r="D69" s="64" t="s">
        <v>733</v>
      </c>
      <c r="E69" t="s">
        <v>2917</v>
      </c>
      <c r="F69" s="297">
        <v>456918.59</v>
      </c>
      <c r="G69" s="297">
        <v>0</v>
      </c>
      <c r="H69" s="297">
        <v>23276.34</v>
      </c>
      <c r="J69">
        <v>351631.5</v>
      </c>
      <c r="K69">
        <v>32537.86</v>
      </c>
      <c r="N69" s="297">
        <v>9848</v>
      </c>
      <c r="S69">
        <v>36775</v>
      </c>
      <c r="U69">
        <v>493586.48</v>
      </c>
      <c r="V69">
        <v>355552.49</v>
      </c>
      <c r="W69" s="297">
        <v>525266.88</v>
      </c>
      <c r="Y69" s="297">
        <v>615.48</v>
      </c>
      <c r="AA69" s="297">
        <v>912742</v>
      </c>
      <c r="AB69" s="297">
        <v>40000</v>
      </c>
      <c r="AC69">
        <v>947742</v>
      </c>
      <c r="AD69">
        <v>480</v>
      </c>
      <c r="AE69">
        <v>4136</v>
      </c>
      <c r="AF69">
        <v>326654.3</v>
      </c>
      <c r="AG69">
        <v>183080.54</v>
      </c>
      <c r="AM69" s="72">
        <f t="shared" ref="AM69:AM130" si="7">SUM(F69:I69)</f>
        <v>480194.93000000005</v>
      </c>
      <c r="AN69" s="50">
        <f t="shared" ref="AN69:AN130" si="8">SUM(N69:R69)</f>
        <v>9848</v>
      </c>
      <c r="AO69" s="51">
        <f t="shared" ref="AO69:AO130" si="9">AM69-AN69</f>
        <v>470346.93000000005</v>
      </c>
      <c r="AP69" s="48">
        <f t="shared" ref="AP69:AP130" si="10">SUM(W69:AB69)</f>
        <v>1478624.3599999999</v>
      </c>
      <c r="AQ69" s="47">
        <f t="shared" ref="AQ69:AQ130" si="11">SUM(AC69:AL69)</f>
        <v>1462092.84</v>
      </c>
      <c r="AR69" s="56">
        <f t="shared" ref="AR69:AR130" si="12">AP69-AQ69</f>
        <v>16531.519999999786</v>
      </c>
    </row>
    <row r="70" spans="1:44" ht="14.4" thickBot="1" x14ac:dyDescent="0.3">
      <c r="A70" s="38" t="s">
        <v>375</v>
      </c>
      <c r="B70" s="38" t="s">
        <v>376</v>
      </c>
      <c r="C70" s="63">
        <v>2172</v>
      </c>
      <c r="D70" s="64" t="s">
        <v>734</v>
      </c>
      <c r="E70" t="s">
        <v>2863</v>
      </c>
      <c r="F70" s="297">
        <v>197656.5</v>
      </c>
      <c r="G70" s="297">
        <v>162778.5</v>
      </c>
      <c r="H70" s="297">
        <v>34244.69</v>
      </c>
      <c r="J70">
        <v>143841.82</v>
      </c>
      <c r="K70">
        <v>210014.03</v>
      </c>
      <c r="N70" s="297">
        <v>2500</v>
      </c>
      <c r="P70" s="297">
        <v>33600</v>
      </c>
      <c r="Q70" s="297">
        <v>6295</v>
      </c>
      <c r="S70">
        <v>40450</v>
      </c>
      <c r="U70">
        <v>-43525.07</v>
      </c>
      <c r="V70">
        <v>547255.34</v>
      </c>
      <c r="W70" s="297">
        <v>1179463.75</v>
      </c>
      <c r="X70" s="297">
        <v>70400</v>
      </c>
      <c r="Y70" s="297">
        <v>429.06</v>
      </c>
      <c r="Z70" s="297">
        <v>541</v>
      </c>
      <c r="AA70" s="297">
        <v>1562735</v>
      </c>
      <c r="AB70" s="297">
        <v>130360</v>
      </c>
      <c r="AC70">
        <v>1637535</v>
      </c>
      <c r="AD70">
        <v>26488</v>
      </c>
      <c r="AE70">
        <v>5230</v>
      </c>
      <c r="AF70">
        <v>679910.07</v>
      </c>
      <c r="AG70">
        <v>91969.47</v>
      </c>
      <c r="AH70">
        <v>15840</v>
      </c>
      <c r="AJ70">
        <v>23</v>
      </c>
      <c r="AK70">
        <v>41743</v>
      </c>
      <c r="AM70" s="72">
        <f t="shared" si="7"/>
        <v>394679.69</v>
      </c>
      <c r="AN70" s="50">
        <f t="shared" si="8"/>
        <v>42395</v>
      </c>
      <c r="AO70" s="51">
        <f t="shared" si="9"/>
        <v>352284.69</v>
      </c>
      <c r="AP70" s="48">
        <f t="shared" si="10"/>
        <v>2943928.81</v>
      </c>
      <c r="AQ70" s="47">
        <f t="shared" si="11"/>
        <v>2498738.54</v>
      </c>
      <c r="AR70" s="56">
        <f t="shared" si="12"/>
        <v>445190.27</v>
      </c>
    </row>
    <row r="71" spans="1:44" ht="14.4" thickBot="1" x14ac:dyDescent="0.3">
      <c r="A71" s="38" t="s">
        <v>375</v>
      </c>
      <c r="B71" s="38" t="s">
        <v>376</v>
      </c>
      <c r="C71" s="63">
        <v>3964</v>
      </c>
      <c r="D71" s="64" t="s">
        <v>735</v>
      </c>
      <c r="E71" t="s">
        <v>2864</v>
      </c>
      <c r="F71" s="297">
        <v>537052.56000000006</v>
      </c>
      <c r="G71" s="297">
        <v>226903</v>
      </c>
      <c r="H71" s="297">
        <v>73881.33</v>
      </c>
      <c r="J71">
        <v>662129.03</v>
      </c>
      <c r="K71">
        <v>173421.75</v>
      </c>
      <c r="N71" s="297">
        <v>169675</v>
      </c>
      <c r="P71" s="297">
        <v>131000</v>
      </c>
      <c r="Q71" s="297">
        <v>40.19</v>
      </c>
      <c r="U71">
        <v>-1628082.51</v>
      </c>
      <c r="V71">
        <v>2767861</v>
      </c>
      <c r="W71" s="297">
        <v>1701964.71</v>
      </c>
      <c r="X71" s="297">
        <v>28910</v>
      </c>
      <c r="Y71" s="297">
        <v>352.39</v>
      </c>
      <c r="Z71" s="297">
        <v>126</v>
      </c>
      <c r="AA71" s="297">
        <v>1946044.5</v>
      </c>
      <c r="AB71" s="297">
        <v>128660</v>
      </c>
      <c r="AC71">
        <v>2367467.5</v>
      </c>
      <c r="AD71">
        <v>6360</v>
      </c>
      <c r="AE71">
        <v>3808</v>
      </c>
      <c r="AF71">
        <v>655175.30000000005</v>
      </c>
      <c r="AG71">
        <v>189880.28</v>
      </c>
      <c r="AH71">
        <v>17660</v>
      </c>
      <c r="AJ71">
        <v>13</v>
      </c>
      <c r="AK71">
        <v>2175</v>
      </c>
      <c r="AM71" s="72">
        <f t="shared" si="7"/>
        <v>837836.89</v>
      </c>
      <c r="AN71" s="50">
        <f t="shared" si="8"/>
        <v>300715.19</v>
      </c>
      <c r="AO71" s="51">
        <f t="shared" si="9"/>
        <v>537121.69999999995</v>
      </c>
      <c r="AP71" s="48">
        <f t="shared" si="10"/>
        <v>3806057.5999999996</v>
      </c>
      <c r="AQ71" s="47">
        <f t="shared" si="11"/>
        <v>3242539.0799999996</v>
      </c>
      <c r="AR71" s="56">
        <f t="shared" si="12"/>
        <v>563518.52</v>
      </c>
    </row>
    <row r="72" spans="1:44" ht="14.4" thickBot="1" x14ac:dyDescent="0.3">
      <c r="A72" s="38" t="s">
        <v>375</v>
      </c>
      <c r="B72" s="38" t="s">
        <v>376</v>
      </c>
      <c r="C72" s="63">
        <v>1537</v>
      </c>
      <c r="D72" s="64" t="s">
        <v>736</v>
      </c>
      <c r="E72" t="s">
        <v>2865</v>
      </c>
      <c r="F72" s="297">
        <v>187104.26</v>
      </c>
      <c r="G72" s="297">
        <v>173663.8</v>
      </c>
      <c r="H72" s="297">
        <v>41805.129999999997</v>
      </c>
      <c r="J72">
        <v>44374.58</v>
      </c>
      <c r="K72">
        <v>157310.24</v>
      </c>
      <c r="N72" s="297">
        <v>66.349999999999994</v>
      </c>
      <c r="P72" s="297">
        <v>106065</v>
      </c>
      <c r="Q72" s="297">
        <v>2459.65</v>
      </c>
      <c r="U72">
        <v>-89205.78</v>
      </c>
      <c r="V72">
        <v>432862.99</v>
      </c>
      <c r="W72" s="297">
        <v>1137255.3899999999</v>
      </c>
      <c r="Y72" s="297">
        <v>433.71</v>
      </c>
      <c r="Z72" s="297">
        <v>1629</v>
      </c>
      <c r="AA72" s="297">
        <v>565908</v>
      </c>
      <c r="AB72" s="297">
        <v>29870</v>
      </c>
      <c r="AC72">
        <v>656588</v>
      </c>
      <c r="AD72">
        <v>1480</v>
      </c>
      <c r="AE72">
        <v>26435</v>
      </c>
      <c r="AF72">
        <v>618966.85</v>
      </c>
      <c r="AG72">
        <v>11325.45</v>
      </c>
      <c r="AI72">
        <v>90</v>
      </c>
      <c r="AJ72">
        <v>5</v>
      </c>
      <c r="AK72">
        <v>111000</v>
      </c>
      <c r="AM72" s="72">
        <f t="shared" si="7"/>
        <v>402573.19</v>
      </c>
      <c r="AN72" s="50">
        <f t="shared" si="8"/>
        <v>108591</v>
      </c>
      <c r="AO72" s="51">
        <f t="shared" si="9"/>
        <v>293982.19</v>
      </c>
      <c r="AP72" s="48">
        <f t="shared" si="10"/>
        <v>1735096.0999999999</v>
      </c>
      <c r="AQ72" s="47">
        <f t="shared" si="11"/>
        <v>1425890.3</v>
      </c>
      <c r="AR72" s="56">
        <f t="shared" si="12"/>
        <v>309205.79999999981</v>
      </c>
    </row>
    <row r="73" spans="1:44" ht="14.4" thickBot="1" x14ac:dyDescent="0.3">
      <c r="A73" s="38" t="s">
        <v>375</v>
      </c>
      <c r="B73" s="38" t="s">
        <v>376</v>
      </c>
      <c r="C73" s="63">
        <v>1440</v>
      </c>
      <c r="D73" s="64" t="s">
        <v>737</v>
      </c>
      <c r="E73" t="s">
        <v>2866</v>
      </c>
      <c r="F73" s="297">
        <v>336306.19</v>
      </c>
      <c r="G73" s="297">
        <v>27632</v>
      </c>
      <c r="H73" s="297">
        <v>40314.5</v>
      </c>
      <c r="J73">
        <v>271933.49</v>
      </c>
      <c r="K73">
        <v>45163.5</v>
      </c>
      <c r="N73" s="297">
        <v>16500</v>
      </c>
      <c r="Q73" s="297">
        <v>5703.04</v>
      </c>
      <c r="S73">
        <v>86840</v>
      </c>
      <c r="U73">
        <v>-432916.41</v>
      </c>
      <c r="V73">
        <v>923490.75</v>
      </c>
      <c r="W73" s="297">
        <v>816234.54</v>
      </c>
      <c r="Y73" s="297">
        <v>281</v>
      </c>
      <c r="Z73" s="297">
        <v>88</v>
      </c>
      <c r="AA73" s="297">
        <v>1162398</v>
      </c>
      <c r="AB73" s="297">
        <v>41560</v>
      </c>
      <c r="AC73">
        <v>1180398</v>
      </c>
      <c r="AD73">
        <v>20800</v>
      </c>
      <c r="AE73">
        <v>9166</v>
      </c>
      <c r="AF73">
        <v>349384.79</v>
      </c>
      <c r="AG73">
        <v>73762.8</v>
      </c>
      <c r="AH73">
        <v>23560</v>
      </c>
      <c r="AJ73">
        <v>4</v>
      </c>
      <c r="AK73">
        <v>765</v>
      </c>
      <c r="AM73" s="72">
        <f t="shared" si="7"/>
        <v>404252.69</v>
      </c>
      <c r="AN73" s="50">
        <f t="shared" si="8"/>
        <v>22203.040000000001</v>
      </c>
      <c r="AO73" s="51">
        <f t="shared" si="9"/>
        <v>382049.65</v>
      </c>
      <c r="AP73" s="48">
        <f t="shared" si="10"/>
        <v>2020561.54</v>
      </c>
      <c r="AQ73" s="47">
        <f t="shared" si="11"/>
        <v>1657840.59</v>
      </c>
      <c r="AR73" s="56">
        <f t="shared" si="12"/>
        <v>362720.94999999995</v>
      </c>
    </row>
    <row r="74" spans="1:44" ht="14.4" thickBot="1" x14ac:dyDescent="0.3">
      <c r="A74" s="38" t="s">
        <v>375</v>
      </c>
      <c r="B74" s="38" t="s">
        <v>376</v>
      </c>
      <c r="C74" s="63">
        <v>1880</v>
      </c>
      <c r="D74" s="64" t="s">
        <v>738</v>
      </c>
      <c r="E74" t="s">
        <v>2867</v>
      </c>
      <c r="F74" s="297">
        <v>31081.37</v>
      </c>
      <c r="G74" s="297">
        <v>95239</v>
      </c>
      <c r="H74" s="297">
        <v>27376.39</v>
      </c>
      <c r="J74">
        <v>67673.990000000005</v>
      </c>
      <c r="K74">
        <v>77736.33</v>
      </c>
      <c r="N74" s="297">
        <v>0</v>
      </c>
      <c r="Q74" s="297">
        <v>8249.39</v>
      </c>
      <c r="U74">
        <v>-364996.62</v>
      </c>
      <c r="V74">
        <v>606181.84</v>
      </c>
      <c r="W74" s="297">
        <v>852929.07</v>
      </c>
      <c r="X74" s="297">
        <v>21000</v>
      </c>
      <c r="Y74" s="297">
        <v>206.73</v>
      </c>
      <c r="Z74" s="297">
        <v>386</v>
      </c>
      <c r="AA74" s="297">
        <v>1206471</v>
      </c>
      <c r="AB74" s="297">
        <v>57180</v>
      </c>
      <c r="AC74">
        <v>1231371</v>
      </c>
      <c r="AD74">
        <v>11400</v>
      </c>
      <c r="AE74">
        <v>3040</v>
      </c>
      <c r="AF74">
        <v>447161.73</v>
      </c>
      <c r="AG74">
        <v>56088.72</v>
      </c>
      <c r="AH74">
        <v>32280</v>
      </c>
      <c r="AK74">
        <v>12605</v>
      </c>
      <c r="AM74" s="72">
        <f t="shared" si="7"/>
        <v>153696.76</v>
      </c>
      <c r="AN74" s="50">
        <f t="shared" si="8"/>
        <v>8249.39</v>
      </c>
      <c r="AO74" s="51">
        <f t="shared" si="9"/>
        <v>145447.37</v>
      </c>
      <c r="AP74" s="48">
        <f t="shared" si="10"/>
        <v>2138172.7999999998</v>
      </c>
      <c r="AQ74" s="47">
        <f t="shared" si="11"/>
        <v>1793946.45</v>
      </c>
      <c r="AR74" s="56">
        <f t="shared" si="12"/>
        <v>344226.34999999986</v>
      </c>
    </row>
    <row r="75" spans="1:44" ht="14.4" thickBot="1" x14ac:dyDescent="0.3">
      <c r="A75" s="38" t="s">
        <v>375</v>
      </c>
      <c r="B75" s="38" t="s">
        <v>376</v>
      </c>
      <c r="C75" s="63">
        <v>2455</v>
      </c>
      <c r="D75" s="64" t="s">
        <v>739</v>
      </c>
      <c r="E75" t="s">
        <v>2868</v>
      </c>
      <c r="F75" s="297">
        <v>575667.43999999994</v>
      </c>
      <c r="G75" s="297">
        <v>121255</v>
      </c>
      <c r="H75" s="297">
        <v>37009.919999999998</v>
      </c>
      <c r="I75" s="297">
        <v>0</v>
      </c>
      <c r="J75">
        <v>242971.23</v>
      </c>
      <c r="K75">
        <v>226052.07</v>
      </c>
      <c r="L75">
        <v>0</v>
      </c>
      <c r="M75">
        <v>0</v>
      </c>
      <c r="N75" s="297">
        <v>28000</v>
      </c>
      <c r="O75" s="297">
        <v>0</v>
      </c>
      <c r="P75" s="297">
        <v>167100</v>
      </c>
      <c r="Q75" s="297">
        <v>17889.45</v>
      </c>
      <c r="R75" s="297">
        <v>0</v>
      </c>
      <c r="S75">
        <v>0</v>
      </c>
      <c r="T75">
        <v>0</v>
      </c>
      <c r="U75">
        <v>-928754.44</v>
      </c>
      <c r="V75">
        <v>1832865.74</v>
      </c>
      <c r="W75" s="297">
        <v>1241072.01</v>
      </c>
      <c r="X75" s="297">
        <v>120000</v>
      </c>
      <c r="Y75" s="297">
        <v>842.18</v>
      </c>
      <c r="Z75" s="297">
        <v>236</v>
      </c>
      <c r="AA75" s="297">
        <v>1368409.5</v>
      </c>
      <c r="AB75" s="297">
        <v>130370</v>
      </c>
      <c r="AC75">
        <v>1392949.5</v>
      </c>
      <c r="AD75">
        <v>976</v>
      </c>
      <c r="AE75">
        <v>1328</v>
      </c>
      <c r="AF75">
        <v>815620.25</v>
      </c>
      <c r="AG75">
        <v>112706.02</v>
      </c>
      <c r="AH75">
        <v>23570</v>
      </c>
      <c r="AJ75">
        <v>1</v>
      </c>
      <c r="AK75">
        <v>50319</v>
      </c>
      <c r="AL75">
        <v>0</v>
      </c>
      <c r="AM75" s="72">
        <f t="shared" si="7"/>
        <v>733932.36</v>
      </c>
      <c r="AN75" s="50">
        <f t="shared" si="8"/>
        <v>212989.45</v>
      </c>
      <c r="AO75" s="51">
        <f t="shared" si="9"/>
        <v>520942.91</v>
      </c>
      <c r="AP75" s="48">
        <f t="shared" si="10"/>
        <v>2860929.69</v>
      </c>
      <c r="AQ75" s="47">
        <f t="shared" si="11"/>
        <v>2397469.77</v>
      </c>
      <c r="AR75" s="56">
        <f t="shared" si="12"/>
        <v>463459.91999999993</v>
      </c>
    </row>
    <row r="76" spans="1:44" ht="14.4" thickBot="1" x14ac:dyDescent="0.3">
      <c r="A76" s="38" t="s">
        <v>379</v>
      </c>
      <c r="B76" s="38" t="s">
        <v>380</v>
      </c>
      <c r="C76" s="63">
        <v>1765</v>
      </c>
      <c r="D76" s="64" t="s">
        <v>740</v>
      </c>
      <c r="E76" t="s">
        <v>2869</v>
      </c>
      <c r="F76" s="297">
        <v>229906.7</v>
      </c>
      <c r="G76" s="297">
        <v>0</v>
      </c>
      <c r="H76" s="297">
        <v>126983.85</v>
      </c>
      <c r="J76">
        <v>629280.52</v>
      </c>
      <c r="K76">
        <v>87656.7</v>
      </c>
      <c r="N76" s="297">
        <v>61920</v>
      </c>
      <c r="P76" s="297">
        <v>47300</v>
      </c>
      <c r="Q76" s="297">
        <v>-1337.5</v>
      </c>
      <c r="T76">
        <v>-639100.29</v>
      </c>
      <c r="V76">
        <v>1701541.88</v>
      </c>
      <c r="W76" s="297">
        <v>387205.92</v>
      </c>
      <c r="X76" s="297">
        <v>81000</v>
      </c>
      <c r="AA76" s="297">
        <v>553300</v>
      </c>
      <c r="AC76">
        <v>612292</v>
      </c>
      <c r="AD76">
        <v>7223</v>
      </c>
      <c r="AE76">
        <v>7740</v>
      </c>
      <c r="AF76">
        <v>237613.44</v>
      </c>
      <c r="AG76">
        <v>56326.53</v>
      </c>
      <c r="AK76">
        <v>19479</v>
      </c>
      <c r="AM76" s="72">
        <f t="shared" si="7"/>
        <v>356890.55000000005</v>
      </c>
      <c r="AN76" s="50">
        <f t="shared" si="8"/>
        <v>107882.5</v>
      </c>
      <c r="AO76" s="51">
        <f t="shared" si="9"/>
        <v>249008.05000000005</v>
      </c>
      <c r="AP76" s="48">
        <f t="shared" si="10"/>
        <v>1021505.9199999999</v>
      </c>
      <c r="AQ76" s="47">
        <f t="shared" si="11"/>
        <v>940673.97</v>
      </c>
      <c r="AR76" s="56">
        <f t="shared" si="12"/>
        <v>80831.949999999953</v>
      </c>
    </row>
    <row r="77" spans="1:44" ht="14.4" thickBot="1" x14ac:dyDescent="0.3">
      <c r="A77" s="38" t="s">
        <v>379</v>
      </c>
      <c r="B77" s="38" t="s">
        <v>380</v>
      </c>
      <c r="C77" s="63">
        <v>2349</v>
      </c>
      <c r="D77" s="64" t="s">
        <v>741</v>
      </c>
      <c r="E77" t="s">
        <v>2870</v>
      </c>
      <c r="F77" s="297">
        <v>763316.21</v>
      </c>
      <c r="G77" s="297">
        <v>0</v>
      </c>
      <c r="H77" s="297">
        <v>289368.13</v>
      </c>
      <c r="I77" s="297">
        <v>0</v>
      </c>
      <c r="J77">
        <v>99752.92</v>
      </c>
      <c r="K77">
        <v>97685.07</v>
      </c>
      <c r="L77">
        <v>0</v>
      </c>
      <c r="M77">
        <v>0</v>
      </c>
      <c r="N77" s="297">
        <v>-21400</v>
      </c>
      <c r="O77" s="297">
        <v>0</v>
      </c>
      <c r="P77" s="297">
        <v>-98650</v>
      </c>
      <c r="Q77" s="297">
        <v>2270.48</v>
      </c>
      <c r="R77" s="297">
        <v>0</v>
      </c>
      <c r="S77">
        <v>437580</v>
      </c>
      <c r="T77">
        <v>-1177025.8500000001</v>
      </c>
      <c r="U77">
        <v>-426201.3</v>
      </c>
      <c r="V77">
        <v>2052419.41</v>
      </c>
      <c r="W77" s="297">
        <v>956631.37</v>
      </c>
      <c r="X77" s="297">
        <v>293525.99</v>
      </c>
      <c r="Y77" s="297">
        <v>901.24</v>
      </c>
      <c r="Z77" s="297">
        <v>0</v>
      </c>
      <c r="AA77" s="297">
        <v>2147300</v>
      </c>
      <c r="AC77">
        <v>2332548.89</v>
      </c>
      <c r="AD77">
        <v>1000</v>
      </c>
      <c r="AE77">
        <v>9824</v>
      </c>
      <c r="AF77">
        <v>424718.81</v>
      </c>
      <c r="AG77">
        <v>15273.8</v>
      </c>
      <c r="AI77">
        <v>0</v>
      </c>
      <c r="AJ77">
        <v>0</v>
      </c>
      <c r="AK77">
        <v>93848</v>
      </c>
      <c r="AM77" s="72">
        <f t="shared" si="7"/>
        <v>1052684.3399999999</v>
      </c>
      <c r="AN77" s="50">
        <f t="shared" si="8"/>
        <v>-117779.52</v>
      </c>
      <c r="AO77" s="51">
        <f t="shared" si="9"/>
        <v>1170463.8599999999</v>
      </c>
      <c r="AP77" s="48">
        <f t="shared" si="10"/>
        <v>3398358.5999999996</v>
      </c>
      <c r="AQ77" s="47">
        <f t="shared" si="11"/>
        <v>2877213.5</v>
      </c>
      <c r="AR77" s="56">
        <f t="shared" si="12"/>
        <v>521145.09999999963</v>
      </c>
    </row>
    <row r="78" spans="1:44" ht="14.4" thickBot="1" x14ac:dyDescent="0.3">
      <c r="A78" s="38" t="s">
        <v>379</v>
      </c>
      <c r="B78" s="38" t="s">
        <v>380</v>
      </c>
      <c r="C78" s="63">
        <v>2942</v>
      </c>
      <c r="D78" s="64" t="s">
        <v>742</v>
      </c>
      <c r="E78" t="s">
        <v>2871</v>
      </c>
      <c r="F78" s="297">
        <v>253565.35</v>
      </c>
      <c r="G78" s="297">
        <v>0</v>
      </c>
      <c r="H78" s="297">
        <v>45439.89</v>
      </c>
      <c r="J78">
        <v>242919.9</v>
      </c>
      <c r="K78">
        <v>131269.17000000001</v>
      </c>
      <c r="N78" s="297">
        <v>1500</v>
      </c>
      <c r="P78" s="297">
        <v>22175</v>
      </c>
      <c r="Q78" s="297">
        <v>810.42</v>
      </c>
      <c r="S78">
        <v>77100</v>
      </c>
      <c r="T78">
        <v>-1513592.42</v>
      </c>
      <c r="V78">
        <v>2038156.59</v>
      </c>
      <c r="W78" s="297">
        <v>734499.27</v>
      </c>
      <c r="X78" s="297">
        <v>456525</v>
      </c>
      <c r="Y78" s="297">
        <v>783.63</v>
      </c>
      <c r="AA78" s="297">
        <v>834000</v>
      </c>
      <c r="AC78">
        <v>1032552</v>
      </c>
      <c r="AF78">
        <v>675277.18</v>
      </c>
      <c r="AG78">
        <v>56622.5</v>
      </c>
      <c r="AK78">
        <v>7891</v>
      </c>
      <c r="AM78" s="72">
        <f t="shared" si="7"/>
        <v>299005.24</v>
      </c>
      <c r="AN78" s="50">
        <f t="shared" si="8"/>
        <v>24485.42</v>
      </c>
      <c r="AO78" s="51">
        <f t="shared" si="9"/>
        <v>274519.82</v>
      </c>
      <c r="AP78" s="48">
        <f t="shared" si="10"/>
        <v>2025807.9</v>
      </c>
      <c r="AQ78" s="47">
        <f t="shared" si="11"/>
        <v>1772342.6800000002</v>
      </c>
      <c r="AR78" s="56">
        <f t="shared" si="12"/>
        <v>253465.21999999974</v>
      </c>
    </row>
    <row r="79" spans="1:44" ht="14.4" thickBot="1" x14ac:dyDescent="0.3">
      <c r="A79" s="38" t="s">
        <v>379</v>
      </c>
      <c r="B79" s="38" t="s">
        <v>380</v>
      </c>
      <c r="C79" s="63">
        <v>2523</v>
      </c>
      <c r="D79" s="64" t="s">
        <v>743</v>
      </c>
      <c r="E79" t="s">
        <v>2872</v>
      </c>
      <c r="F79" s="297">
        <v>712779.02</v>
      </c>
      <c r="G79" s="297">
        <v>0</v>
      </c>
      <c r="H79" s="297">
        <v>49998.1</v>
      </c>
      <c r="J79">
        <v>568553.51</v>
      </c>
      <c r="K79">
        <v>55050.06</v>
      </c>
      <c r="P79" s="297">
        <v>57830</v>
      </c>
      <c r="Q79" s="297">
        <v>157.9</v>
      </c>
      <c r="T79">
        <v>3560889.03</v>
      </c>
      <c r="U79">
        <v>-1739.37</v>
      </c>
      <c r="V79">
        <v>-2089445.48</v>
      </c>
      <c r="W79" s="297">
        <v>622166.93000000005</v>
      </c>
      <c r="Y79" s="297">
        <v>987.02</v>
      </c>
      <c r="AA79" s="297">
        <v>1128800</v>
      </c>
      <c r="AC79">
        <v>1394992</v>
      </c>
      <c r="AE79">
        <v>11310</v>
      </c>
      <c r="AF79">
        <v>278776.17</v>
      </c>
      <c r="AG79">
        <v>111153.01</v>
      </c>
      <c r="AI79">
        <v>23355</v>
      </c>
      <c r="AM79" s="72">
        <f t="shared" si="7"/>
        <v>762777.12</v>
      </c>
      <c r="AN79" s="50">
        <f t="shared" si="8"/>
        <v>57987.9</v>
      </c>
      <c r="AO79" s="51">
        <f t="shared" si="9"/>
        <v>704789.22</v>
      </c>
      <c r="AP79" s="48">
        <f t="shared" si="10"/>
        <v>1751953.9500000002</v>
      </c>
      <c r="AQ79" s="47">
        <f t="shared" si="11"/>
        <v>1819586.18</v>
      </c>
      <c r="AR79" s="56">
        <f t="shared" si="12"/>
        <v>-67632.229999999749</v>
      </c>
    </row>
    <row r="80" spans="1:44" ht="14.4" thickBot="1" x14ac:dyDescent="0.3">
      <c r="A80" s="38" t="s">
        <v>379</v>
      </c>
      <c r="B80" s="38" t="s">
        <v>380</v>
      </c>
      <c r="C80" s="63">
        <v>4280</v>
      </c>
      <c r="D80" s="64" t="s">
        <v>744</v>
      </c>
      <c r="E80" t="s">
        <v>2873</v>
      </c>
      <c r="F80" s="297">
        <v>920692.4</v>
      </c>
      <c r="G80" s="297">
        <v>53297</v>
      </c>
      <c r="H80" s="297">
        <v>15755</v>
      </c>
      <c r="J80">
        <v>149433.26</v>
      </c>
      <c r="K80">
        <v>111238.58</v>
      </c>
      <c r="N80" s="297">
        <v>43500</v>
      </c>
      <c r="Q80" s="297">
        <v>1248.58</v>
      </c>
      <c r="T80">
        <v>-548386.86</v>
      </c>
      <c r="V80">
        <v>1725194.64</v>
      </c>
      <c r="W80" s="297">
        <v>635062.21</v>
      </c>
      <c r="Y80" s="297">
        <v>1213.75</v>
      </c>
      <c r="AC80">
        <v>82392</v>
      </c>
      <c r="AD80">
        <v>8920</v>
      </c>
      <c r="AE80">
        <v>1910</v>
      </c>
      <c r="AF80">
        <v>255705.42</v>
      </c>
      <c r="AG80">
        <v>101288.66</v>
      </c>
      <c r="AM80" s="72">
        <f t="shared" si="7"/>
        <v>989744.4</v>
      </c>
      <c r="AN80" s="50">
        <f t="shared" si="8"/>
        <v>44748.58</v>
      </c>
      <c r="AO80" s="51">
        <f t="shared" si="9"/>
        <v>944995.82000000007</v>
      </c>
      <c r="AP80" s="48">
        <f t="shared" si="10"/>
        <v>636275.96</v>
      </c>
      <c r="AQ80" s="47">
        <f t="shared" si="11"/>
        <v>450216.08000000007</v>
      </c>
      <c r="AR80" s="56">
        <f t="shared" si="12"/>
        <v>186059.87999999989</v>
      </c>
    </row>
    <row r="81" spans="1:44" ht="14.4" thickBot="1" x14ac:dyDescent="0.3">
      <c r="A81" s="38" t="s">
        <v>379</v>
      </c>
      <c r="B81" s="38" t="s">
        <v>380</v>
      </c>
      <c r="C81" s="63">
        <v>2682</v>
      </c>
      <c r="D81" s="64" t="s">
        <v>745</v>
      </c>
      <c r="E81" t="s">
        <v>2874</v>
      </c>
      <c r="F81" s="297">
        <v>758068.96</v>
      </c>
      <c r="G81" s="297">
        <v>0</v>
      </c>
      <c r="H81" s="297">
        <v>29456.5</v>
      </c>
      <c r="J81">
        <v>90734.03</v>
      </c>
      <c r="K81">
        <v>56577.46</v>
      </c>
      <c r="N81" s="297">
        <v>-135100</v>
      </c>
      <c r="Q81" s="297">
        <v>1226.8800000000001</v>
      </c>
      <c r="S81">
        <v>258000</v>
      </c>
      <c r="T81">
        <v>130965.84</v>
      </c>
      <c r="V81">
        <v>613262.28</v>
      </c>
      <c r="W81" s="297">
        <v>565531.37</v>
      </c>
      <c r="Y81" s="297">
        <v>875.35</v>
      </c>
      <c r="AA81" s="297">
        <v>1384300</v>
      </c>
      <c r="AC81">
        <v>1458330</v>
      </c>
      <c r="AD81">
        <v>1050</v>
      </c>
      <c r="AE81">
        <v>5840</v>
      </c>
      <c r="AF81">
        <v>206054.35</v>
      </c>
      <c r="AG81">
        <v>17394.400000000001</v>
      </c>
      <c r="AK81">
        <v>4772</v>
      </c>
      <c r="AM81" s="72">
        <f t="shared" si="7"/>
        <v>787525.46</v>
      </c>
      <c r="AN81" s="50">
        <f t="shared" si="8"/>
        <v>-133873.12</v>
      </c>
      <c r="AO81" s="51">
        <f t="shared" si="9"/>
        <v>921398.58</v>
      </c>
      <c r="AP81" s="48">
        <f t="shared" si="10"/>
        <v>1950706.72</v>
      </c>
      <c r="AQ81" s="47">
        <f t="shared" si="11"/>
        <v>1693440.75</v>
      </c>
      <c r="AR81" s="56">
        <f t="shared" si="12"/>
        <v>257265.96999999997</v>
      </c>
    </row>
    <row r="82" spans="1:44" ht="14.4" thickBot="1" x14ac:dyDescent="0.3">
      <c r="A82" s="38" t="s">
        <v>379</v>
      </c>
      <c r="B82" s="38" t="s">
        <v>380</v>
      </c>
      <c r="C82" s="63">
        <v>742</v>
      </c>
      <c r="D82" s="64" t="s">
        <v>746</v>
      </c>
      <c r="E82" t="s">
        <v>2875</v>
      </c>
      <c r="F82" s="297">
        <v>294599.36</v>
      </c>
      <c r="G82" s="297">
        <v>0</v>
      </c>
      <c r="H82" s="297">
        <v>47314.5</v>
      </c>
      <c r="J82">
        <v>416574.06</v>
      </c>
      <c r="K82">
        <v>151385.49</v>
      </c>
      <c r="N82" s="297">
        <v>0</v>
      </c>
      <c r="P82" s="297">
        <v>4000</v>
      </c>
      <c r="Q82" s="297">
        <v>564.04</v>
      </c>
      <c r="T82">
        <v>288245.59000000003</v>
      </c>
      <c r="U82">
        <v>17456.150000000001</v>
      </c>
      <c r="V82">
        <v>788047.76</v>
      </c>
      <c r="W82" s="297">
        <v>419421.8</v>
      </c>
      <c r="Y82" s="297">
        <v>507.31</v>
      </c>
      <c r="AA82" s="297">
        <v>711990</v>
      </c>
      <c r="AB82" s="297">
        <v>150</v>
      </c>
      <c r="AC82">
        <v>785302</v>
      </c>
      <c r="AD82">
        <v>280</v>
      </c>
      <c r="AE82">
        <v>3440</v>
      </c>
      <c r="AF82">
        <v>367644.88</v>
      </c>
      <c r="AG82">
        <v>30567.47</v>
      </c>
      <c r="AK82">
        <v>500</v>
      </c>
      <c r="AM82" s="72">
        <f t="shared" si="7"/>
        <v>341913.86</v>
      </c>
      <c r="AN82" s="50">
        <f t="shared" si="8"/>
        <v>4564.04</v>
      </c>
      <c r="AO82" s="51">
        <f t="shared" si="9"/>
        <v>337349.82</v>
      </c>
      <c r="AP82" s="48">
        <f t="shared" si="10"/>
        <v>1132069.1099999999</v>
      </c>
      <c r="AQ82" s="47">
        <f t="shared" si="11"/>
        <v>1187734.3499999999</v>
      </c>
      <c r="AR82" s="56">
        <f t="shared" si="12"/>
        <v>-55665.239999999991</v>
      </c>
    </row>
    <row r="83" spans="1:44" ht="14.4" thickBot="1" x14ac:dyDescent="0.3">
      <c r="A83" s="38" t="s">
        <v>379</v>
      </c>
      <c r="B83" s="38" t="s">
        <v>380</v>
      </c>
      <c r="C83" s="63">
        <v>697</v>
      </c>
      <c r="D83" s="64" t="s">
        <v>747</v>
      </c>
      <c r="E83" t="s">
        <v>2876</v>
      </c>
      <c r="F83" s="297">
        <v>658408.37</v>
      </c>
      <c r="G83" s="297">
        <v>0</v>
      </c>
      <c r="H83" s="297">
        <v>135037.95000000001</v>
      </c>
      <c r="J83">
        <v>249913.73</v>
      </c>
      <c r="K83">
        <v>59645.17</v>
      </c>
      <c r="N83" s="297">
        <v>0</v>
      </c>
      <c r="Q83" s="297">
        <v>86.18</v>
      </c>
      <c r="T83">
        <v>834631.4</v>
      </c>
      <c r="U83">
        <v>-800</v>
      </c>
      <c r="V83">
        <v>123193.16</v>
      </c>
      <c r="W83" s="297">
        <v>456933.74</v>
      </c>
      <c r="Y83" s="297">
        <v>770.73</v>
      </c>
      <c r="AA83" s="297">
        <v>509700</v>
      </c>
      <c r="AC83">
        <v>591814</v>
      </c>
      <c r="AF83">
        <v>87316</v>
      </c>
      <c r="AG83">
        <v>47386.559999999998</v>
      </c>
      <c r="AM83" s="72">
        <f t="shared" si="7"/>
        <v>793446.32000000007</v>
      </c>
      <c r="AN83" s="50">
        <f t="shared" si="8"/>
        <v>86.18</v>
      </c>
      <c r="AO83" s="51">
        <f t="shared" si="9"/>
        <v>793360.14</v>
      </c>
      <c r="AP83" s="48">
        <f t="shared" si="10"/>
        <v>967404.47</v>
      </c>
      <c r="AQ83" s="47">
        <f t="shared" si="11"/>
        <v>726516.56</v>
      </c>
      <c r="AR83" s="56">
        <f t="shared" si="12"/>
        <v>240887.90999999992</v>
      </c>
    </row>
    <row r="84" spans="1:44" ht="14.4" thickBot="1" x14ac:dyDescent="0.3">
      <c r="A84" s="38" t="s">
        <v>379</v>
      </c>
      <c r="B84" s="38" t="s">
        <v>380</v>
      </c>
      <c r="C84" s="63">
        <v>783</v>
      </c>
      <c r="D84" s="64" t="s">
        <v>748</v>
      </c>
      <c r="E84" t="s">
        <v>2921</v>
      </c>
      <c r="F84" s="297">
        <v>441351.34</v>
      </c>
      <c r="G84" s="297">
        <v>0</v>
      </c>
      <c r="H84" s="297">
        <v>73842.98</v>
      </c>
      <c r="J84">
        <v>120199</v>
      </c>
      <c r="K84">
        <v>18401.12</v>
      </c>
      <c r="N84" s="297">
        <v>0</v>
      </c>
      <c r="P84" s="297">
        <v>33515</v>
      </c>
      <c r="Q84" s="297">
        <v>266.77999999999997</v>
      </c>
      <c r="T84">
        <v>-1490094.51</v>
      </c>
      <c r="V84">
        <v>2101746.27</v>
      </c>
      <c r="W84" s="297">
        <v>494048.26</v>
      </c>
      <c r="Y84" s="297">
        <v>597.41999999999996</v>
      </c>
      <c r="AA84" s="297">
        <v>941800</v>
      </c>
      <c r="AC84">
        <v>1023792</v>
      </c>
      <c r="AF84">
        <v>169659.45</v>
      </c>
      <c r="AG84">
        <v>82642.259999999995</v>
      </c>
      <c r="AK84">
        <v>500</v>
      </c>
      <c r="AM84" s="72">
        <f t="shared" si="7"/>
        <v>515194.32</v>
      </c>
      <c r="AN84" s="50">
        <f t="shared" si="8"/>
        <v>33781.78</v>
      </c>
      <c r="AO84" s="51">
        <f t="shared" si="9"/>
        <v>481412.54000000004</v>
      </c>
      <c r="AP84" s="48">
        <f t="shared" si="10"/>
        <v>1436445.68</v>
      </c>
      <c r="AQ84" s="47">
        <f t="shared" si="11"/>
        <v>1276593.71</v>
      </c>
      <c r="AR84" s="56">
        <f t="shared" si="12"/>
        <v>159851.96999999997</v>
      </c>
    </row>
    <row r="85" spans="1:44" ht="14.4" thickBot="1" x14ac:dyDescent="0.3">
      <c r="A85" s="38" t="s">
        <v>383</v>
      </c>
      <c r="B85" s="38" t="s">
        <v>384</v>
      </c>
      <c r="C85" s="63">
        <v>3757</v>
      </c>
      <c r="D85" s="64" t="s">
        <v>749</v>
      </c>
      <c r="E85" t="s">
        <v>2877</v>
      </c>
      <c r="F85" s="297">
        <v>602403.43000000005</v>
      </c>
      <c r="G85" s="297">
        <v>0</v>
      </c>
      <c r="H85" s="297">
        <v>48255.16</v>
      </c>
      <c r="J85">
        <v>987535.39</v>
      </c>
      <c r="K85">
        <v>159161.38</v>
      </c>
      <c r="N85" s="297">
        <v>-64405</v>
      </c>
      <c r="Q85" s="297">
        <v>9091</v>
      </c>
      <c r="S85">
        <v>245850</v>
      </c>
      <c r="T85">
        <v>1641534.04</v>
      </c>
      <c r="U85">
        <v>-82658.02</v>
      </c>
      <c r="W85" s="297">
        <v>1276247</v>
      </c>
      <c r="Y85" s="297">
        <v>616.51</v>
      </c>
      <c r="AA85" s="297">
        <v>668250</v>
      </c>
      <c r="AC85">
        <v>1059047</v>
      </c>
      <c r="AD85">
        <v>15380</v>
      </c>
      <c r="AE85">
        <v>3104</v>
      </c>
      <c r="AF85">
        <v>467960.51</v>
      </c>
      <c r="AG85">
        <v>109969.66</v>
      </c>
      <c r="AM85" s="72">
        <f t="shared" si="7"/>
        <v>650658.59000000008</v>
      </c>
      <c r="AN85" s="50">
        <f t="shared" si="8"/>
        <v>-55314</v>
      </c>
      <c r="AO85" s="51">
        <f t="shared" si="9"/>
        <v>705972.59000000008</v>
      </c>
      <c r="AP85" s="48">
        <f t="shared" si="10"/>
        <v>1945113.51</v>
      </c>
      <c r="AQ85" s="47">
        <f t="shared" si="11"/>
        <v>1655461.17</v>
      </c>
      <c r="AR85" s="56">
        <f t="shared" si="12"/>
        <v>289652.34000000008</v>
      </c>
    </row>
    <row r="86" spans="1:44" ht="14.4" thickBot="1" x14ac:dyDescent="0.3">
      <c r="A86" s="38" t="s">
        <v>383</v>
      </c>
      <c r="B86" s="38" t="s">
        <v>384</v>
      </c>
      <c r="C86" s="63">
        <v>7605</v>
      </c>
      <c r="D86" s="64" t="s">
        <v>750</v>
      </c>
      <c r="E86" t="s">
        <v>2878</v>
      </c>
      <c r="F86" s="297">
        <v>491359.16</v>
      </c>
      <c r="G86" s="297">
        <v>0</v>
      </c>
      <c r="H86" s="297">
        <v>84374.3</v>
      </c>
      <c r="J86">
        <v>3078447.36</v>
      </c>
      <c r="K86">
        <v>249342.15</v>
      </c>
      <c r="N86" s="297">
        <v>3000</v>
      </c>
      <c r="Q86" s="297">
        <v>35264.21</v>
      </c>
      <c r="S86">
        <v>443830</v>
      </c>
      <c r="T86">
        <v>-10064784.810000001</v>
      </c>
      <c r="U86">
        <v>-24349.25</v>
      </c>
      <c r="V86">
        <v>14214425</v>
      </c>
      <c r="W86" s="297">
        <v>2327914.0099999998</v>
      </c>
      <c r="Y86" s="297">
        <v>418</v>
      </c>
      <c r="AC86">
        <v>715716.32</v>
      </c>
      <c r="AE86">
        <v>1930</v>
      </c>
      <c r="AF86">
        <v>1507942.93</v>
      </c>
      <c r="AG86">
        <v>328234.94</v>
      </c>
      <c r="AM86" s="72">
        <f t="shared" si="7"/>
        <v>575733.46</v>
      </c>
      <c r="AN86" s="50">
        <f t="shared" si="8"/>
        <v>38264.21</v>
      </c>
      <c r="AO86" s="51">
        <f t="shared" si="9"/>
        <v>537469.25</v>
      </c>
      <c r="AP86" s="48">
        <f t="shared" si="10"/>
        <v>2328332.0099999998</v>
      </c>
      <c r="AQ86" s="47">
        <f t="shared" si="11"/>
        <v>2553824.19</v>
      </c>
      <c r="AR86" s="56">
        <f t="shared" si="12"/>
        <v>-225492.18000000017</v>
      </c>
    </row>
    <row r="87" spans="1:44" ht="14.4" thickBot="1" x14ac:dyDescent="0.3">
      <c r="A87" s="38" t="s">
        <v>383</v>
      </c>
      <c r="B87" s="38" t="s">
        <v>384</v>
      </c>
      <c r="C87" s="63">
        <v>7029</v>
      </c>
      <c r="D87" s="64" t="s">
        <v>751</v>
      </c>
      <c r="E87" t="s">
        <v>2879</v>
      </c>
      <c r="F87" s="297">
        <v>800285.75</v>
      </c>
      <c r="G87" s="297">
        <v>0</v>
      </c>
      <c r="H87" s="297">
        <v>769189.34</v>
      </c>
      <c r="J87">
        <v>1141255.45</v>
      </c>
      <c r="K87">
        <v>405085.55</v>
      </c>
      <c r="Q87" s="297">
        <v>4193.0200000000004</v>
      </c>
      <c r="S87">
        <v>209170</v>
      </c>
      <c r="T87">
        <v>1848429.78</v>
      </c>
      <c r="U87">
        <v>-67771.600000000006</v>
      </c>
      <c r="V87">
        <v>1212550.31</v>
      </c>
      <c r="W87" s="297">
        <v>1496212.97</v>
      </c>
      <c r="Y87" s="297">
        <v>1658.94</v>
      </c>
      <c r="AA87" s="297">
        <v>1920035</v>
      </c>
      <c r="AC87">
        <v>2151947</v>
      </c>
      <c r="AD87">
        <v>20100</v>
      </c>
      <c r="AE87">
        <v>40662</v>
      </c>
      <c r="AF87">
        <v>569072.81999999995</v>
      </c>
      <c r="AG87">
        <v>51016.51</v>
      </c>
      <c r="AK87">
        <v>17600</v>
      </c>
      <c r="AM87" s="72">
        <f t="shared" si="7"/>
        <v>1569475.0899999999</v>
      </c>
      <c r="AN87" s="50">
        <f t="shared" si="8"/>
        <v>4193.0200000000004</v>
      </c>
      <c r="AO87" s="51">
        <f t="shared" si="9"/>
        <v>1565282.0699999998</v>
      </c>
      <c r="AP87" s="48">
        <f t="shared" si="10"/>
        <v>3417906.91</v>
      </c>
      <c r="AQ87" s="47">
        <f t="shared" si="11"/>
        <v>2850398.3299999996</v>
      </c>
      <c r="AR87" s="56">
        <f t="shared" si="12"/>
        <v>567508.58000000054</v>
      </c>
    </row>
    <row r="88" spans="1:44" ht="14.4" thickBot="1" x14ac:dyDescent="0.3">
      <c r="A88" s="38" t="s">
        <v>383</v>
      </c>
      <c r="B88" s="38" t="s">
        <v>384</v>
      </c>
      <c r="C88" s="63">
        <v>4650</v>
      </c>
      <c r="D88" s="64" t="s">
        <v>752</v>
      </c>
      <c r="E88" t="s">
        <v>2880</v>
      </c>
      <c r="F88" s="297">
        <v>611088.84</v>
      </c>
      <c r="G88" s="297">
        <v>0</v>
      </c>
      <c r="H88" s="297">
        <v>221540.41</v>
      </c>
      <c r="J88">
        <v>2770650.44</v>
      </c>
      <c r="K88">
        <v>275376.26</v>
      </c>
      <c r="P88" s="297">
        <v>140247</v>
      </c>
      <c r="Q88" s="297">
        <v>-11984</v>
      </c>
      <c r="T88">
        <v>2826371.49</v>
      </c>
      <c r="U88">
        <v>-1801</v>
      </c>
      <c r="V88">
        <v>1047464</v>
      </c>
      <c r="W88" s="297">
        <v>1024092.82</v>
      </c>
      <c r="Y88" s="297">
        <v>1050.96</v>
      </c>
      <c r="AA88" s="297">
        <v>1674110</v>
      </c>
      <c r="AC88">
        <v>1851763</v>
      </c>
      <c r="AF88">
        <v>182163.03</v>
      </c>
      <c r="AG88">
        <v>244877.29</v>
      </c>
      <c r="AK88">
        <v>184402</v>
      </c>
      <c r="AL88">
        <v>500</v>
      </c>
      <c r="AM88" s="72">
        <f t="shared" si="7"/>
        <v>832629.25</v>
      </c>
      <c r="AN88" s="50">
        <f t="shared" si="8"/>
        <v>128263</v>
      </c>
      <c r="AO88" s="51">
        <f t="shared" si="9"/>
        <v>704366.25</v>
      </c>
      <c r="AP88" s="48">
        <f t="shared" si="10"/>
        <v>2699253.78</v>
      </c>
      <c r="AQ88" s="47">
        <f t="shared" si="11"/>
        <v>2463705.3199999998</v>
      </c>
      <c r="AR88" s="56">
        <f t="shared" si="12"/>
        <v>235548.45999999996</v>
      </c>
    </row>
    <row r="89" spans="1:44" ht="14.4" thickBot="1" x14ac:dyDescent="0.3">
      <c r="A89" s="38" t="s">
        <v>383</v>
      </c>
      <c r="B89" s="38" t="s">
        <v>384</v>
      </c>
      <c r="C89" s="63">
        <v>3899</v>
      </c>
      <c r="D89" s="64" t="s">
        <v>753</v>
      </c>
      <c r="E89" t="s">
        <v>2881</v>
      </c>
      <c r="F89" s="297">
        <v>418562.61</v>
      </c>
      <c r="G89" s="297">
        <v>0</v>
      </c>
      <c r="H89" s="297">
        <v>756819.99</v>
      </c>
      <c r="J89">
        <v>1494746.52</v>
      </c>
      <c r="K89">
        <v>230891.27</v>
      </c>
      <c r="N89" s="297">
        <v>-400</v>
      </c>
      <c r="P89" s="297">
        <v>110345.46</v>
      </c>
      <c r="Q89" s="297">
        <v>106.43</v>
      </c>
      <c r="S89">
        <v>58695</v>
      </c>
      <c r="T89">
        <v>149300.10999999999</v>
      </c>
      <c r="U89">
        <v>9638.51</v>
      </c>
      <c r="V89">
        <v>2617329.11</v>
      </c>
      <c r="W89" s="297">
        <v>1116061.29</v>
      </c>
      <c r="Y89" s="297">
        <v>719.93</v>
      </c>
      <c r="AA89" s="297">
        <v>1092750</v>
      </c>
      <c r="AC89">
        <v>1286635</v>
      </c>
      <c r="AE89">
        <v>7000</v>
      </c>
      <c r="AF89">
        <v>606579.5</v>
      </c>
      <c r="AG89">
        <v>121360.95</v>
      </c>
      <c r="AM89" s="72">
        <f t="shared" si="7"/>
        <v>1175382.6000000001</v>
      </c>
      <c r="AN89" s="50">
        <f t="shared" si="8"/>
        <v>110051.89</v>
      </c>
      <c r="AO89" s="51">
        <f t="shared" si="9"/>
        <v>1065330.7100000002</v>
      </c>
      <c r="AP89" s="48">
        <f t="shared" si="10"/>
        <v>2209531.2199999997</v>
      </c>
      <c r="AQ89" s="47">
        <f t="shared" si="11"/>
        <v>2021575.45</v>
      </c>
      <c r="AR89" s="56">
        <f t="shared" si="12"/>
        <v>187955.76999999979</v>
      </c>
    </row>
    <row r="90" spans="1:44" ht="14.4" thickBot="1" x14ac:dyDescent="0.3">
      <c r="A90" s="38" t="s">
        <v>383</v>
      </c>
      <c r="B90" s="38" t="s">
        <v>384</v>
      </c>
      <c r="C90" s="63">
        <v>1800</v>
      </c>
      <c r="D90" s="64" t="s">
        <v>754</v>
      </c>
      <c r="E90" t="s">
        <v>2882</v>
      </c>
      <c r="F90" s="297">
        <v>380726.69</v>
      </c>
      <c r="G90" s="297">
        <v>98234.25</v>
      </c>
      <c r="H90" s="297">
        <v>91286.29</v>
      </c>
      <c r="J90">
        <v>407595.12</v>
      </c>
      <c r="K90">
        <v>26990.6</v>
      </c>
      <c r="N90" s="297">
        <v>-155845</v>
      </c>
      <c r="Q90" s="297">
        <v>-358.2</v>
      </c>
      <c r="S90">
        <v>54708</v>
      </c>
      <c r="T90">
        <v>1808607.12</v>
      </c>
      <c r="U90">
        <v>9370.85</v>
      </c>
      <c r="V90">
        <v>-1047464</v>
      </c>
      <c r="W90" s="297">
        <v>876287.09</v>
      </c>
      <c r="Y90" s="297">
        <v>363.66</v>
      </c>
      <c r="AA90" s="297">
        <v>356100</v>
      </c>
      <c r="AC90">
        <v>523006</v>
      </c>
      <c r="AF90">
        <v>114889.88</v>
      </c>
      <c r="AG90">
        <v>83910.69</v>
      </c>
      <c r="AM90" s="72">
        <f t="shared" si="7"/>
        <v>570247.23</v>
      </c>
      <c r="AN90" s="50">
        <f t="shared" si="8"/>
        <v>-156203.20000000001</v>
      </c>
      <c r="AO90" s="51">
        <f t="shared" si="9"/>
        <v>726450.42999999993</v>
      </c>
      <c r="AP90" s="48">
        <f t="shared" si="10"/>
        <v>1232750.75</v>
      </c>
      <c r="AQ90" s="47">
        <f t="shared" si="11"/>
        <v>721806.57000000007</v>
      </c>
      <c r="AR90" s="56">
        <f t="shared" si="12"/>
        <v>510944.17999999993</v>
      </c>
    </row>
    <row r="91" spans="1:44" ht="14.4" thickBot="1" x14ac:dyDescent="0.3">
      <c r="A91" s="38" t="s">
        <v>383</v>
      </c>
      <c r="B91" s="38" t="s">
        <v>384</v>
      </c>
      <c r="C91" s="63">
        <v>5876</v>
      </c>
      <c r="D91" s="64" t="s">
        <v>755</v>
      </c>
      <c r="E91" t="s">
        <v>2883</v>
      </c>
      <c r="F91" s="297">
        <v>430954.5</v>
      </c>
      <c r="G91" s="297">
        <v>0</v>
      </c>
      <c r="H91" s="297">
        <v>1069405.79</v>
      </c>
      <c r="J91">
        <v>8496429.6099999994</v>
      </c>
      <c r="K91">
        <v>647052.12</v>
      </c>
      <c r="N91" s="297">
        <v>692.85</v>
      </c>
      <c r="P91" s="297">
        <v>304400</v>
      </c>
      <c r="Q91" s="297">
        <v>760.02</v>
      </c>
      <c r="T91">
        <v>344198.76</v>
      </c>
      <c r="U91">
        <v>8382837.2199999997</v>
      </c>
      <c r="V91">
        <v>1215671.21</v>
      </c>
      <c r="W91" s="297">
        <v>1844011.64</v>
      </c>
      <c r="Y91" s="297">
        <v>534.12</v>
      </c>
      <c r="AA91" s="297">
        <v>2190410</v>
      </c>
      <c r="AC91">
        <v>2685853</v>
      </c>
      <c r="AF91">
        <v>213069.27</v>
      </c>
      <c r="AG91">
        <v>186791.53</v>
      </c>
      <c r="AK91">
        <v>98100</v>
      </c>
      <c r="AM91" s="72">
        <f t="shared" si="7"/>
        <v>1500360.29</v>
      </c>
      <c r="AN91" s="50">
        <f t="shared" si="8"/>
        <v>305852.87</v>
      </c>
      <c r="AO91" s="51">
        <f t="shared" si="9"/>
        <v>1194507.42</v>
      </c>
      <c r="AP91" s="48">
        <f t="shared" si="10"/>
        <v>4034955.76</v>
      </c>
      <c r="AQ91" s="47">
        <f t="shared" si="11"/>
        <v>3183813.8</v>
      </c>
      <c r="AR91" s="56">
        <f t="shared" si="12"/>
        <v>851141.96</v>
      </c>
    </row>
    <row r="92" spans="1:44" ht="14.4" thickBot="1" x14ac:dyDescent="0.3">
      <c r="A92" s="38" t="s">
        <v>383</v>
      </c>
      <c r="B92" s="38" t="s">
        <v>384</v>
      </c>
      <c r="C92" s="63">
        <v>1689</v>
      </c>
      <c r="D92" s="64" t="s">
        <v>756</v>
      </c>
      <c r="E92" t="s">
        <v>2884</v>
      </c>
      <c r="F92" s="297">
        <v>500606.59</v>
      </c>
      <c r="G92" s="297">
        <v>5360</v>
      </c>
      <c r="H92" s="297">
        <v>68255.14</v>
      </c>
      <c r="J92">
        <v>873830.39</v>
      </c>
      <c r="K92">
        <v>2047115.9</v>
      </c>
      <c r="N92" s="297">
        <v>7008.88</v>
      </c>
      <c r="Q92" s="297">
        <v>-5765.54</v>
      </c>
      <c r="S92">
        <v>26720</v>
      </c>
      <c r="T92">
        <v>1710836.75</v>
      </c>
      <c r="U92">
        <v>-137522.31</v>
      </c>
      <c r="V92">
        <v>1849378.08</v>
      </c>
      <c r="W92" s="297">
        <v>767836.64</v>
      </c>
      <c r="Y92" s="297">
        <v>292.12</v>
      </c>
      <c r="AA92" s="297">
        <v>1750365</v>
      </c>
      <c r="AB92" s="297">
        <v>3178</v>
      </c>
      <c r="AC92">
        <v>1980493</v>
      </c>
      <c r="AF92">
        <v>141725.12</v>
      </c>
      <c r="AG92">
        <v>164441.48000000001</v>
      </c>
      <c r="AM92" s="72">
        <f t="shared" si="7"/>
        <v>574221.73</v>
      </c>
      <c r="AN92" s="50">
        <f t="shared" si="8"/>
        <v>1243.3400000000001</v>
      </c>
      <c r="AO92" s="51">
        <f t="shared" si="9"/>
        <v>572978.39</v>
      </c>
      <c r="AP92" s="48">
        <f t="shared" si="10"/>
        <v>2521671.7599999998</v>
      </c>
      <c r="AQ92" s="47">
        <f t="shared" si="11"/>
        <v>2286659.6</v>
      </c>
      <c r="AR92" s="56">
        <f t="shared" si="12"/>
        <v>235012.15999999968</v>
      </c>
    </row>
    <row r="93" spans="1:44" ht="14.4" thickBot="1" x14ac:dyDescent="0.3">
      <c r="A93" s="38" t="s">
        <v>383</v>
      </c>
      <c r="B93" s="38" t="s">
        <v>384</v>
      </c>
      <c r="C93" s="63">
        <v>3572</v>
      </c>
      <c r="D93" s="64" t="s">
        <v>757</v>
      </c>
      <c r="E93" t="s">
        <v>2885</v>
      </c>
      <c r="F93" s="297">
        <v>417547.31</v>
      </c>
      <c r="G93" s="297">
        <v>0</v>
      </c>
      <c r="H93" s="297">
        <v>189669.5</v>
      </c>
      <c r="J93">
        <v>997253.07</v>
      </c>
      <c r="K93">
        <v>116546.95</v>
      </c>
      <c r="N93" s="297">
        <v>-62581</v>
      </c>
      <c r="T93">
        <v>-316370.14</v>
      </c>
      <c r="U93">
        <v>2235679.75</v>
      </c>
      <c r="V93">
        <v>281440</v>
      </c>
      <c r="W93" s="297">
        <v>918437.12</v>
      </c>
      <c r="Y93" s="297">
        <v>644.05999999999995</v>
      </c>
      <c r="AC93">
        <v>196643</v>
      </c>
      <c r="AF93">
        <v>488264.62</v>
      </c>
      <c r="AG93">
        <v>291125.34000000003</v>
      </c>
      <c r="AM93" s="72">
        <f t="shared" si="7"/>
        <v>607216.81000000006</v>
      </c>
      <c r="AN93" s="50">
        <f t="shared" si="8"/>
        <v>-62581</v>
      </c>
      <c r="AO93" s="51">
        <f t="shared" si="9"/>
        <v>669797.81000000006</v>
      </c>
      <c r="AP93" s="48">
        <f t="shared" si="10"/>
        <v>919081.18</v>
      </c>
      <c r="AQ93" s="47">
        <f t="shared" si="11"/>
        <v>976032.96</v>
      </c>
      <c r="AR93" s="56">
        <f t="shared" si="12"/>
        <v>-56951.779999999912</v>
      </c>
    </row>
    <row r="94" spans="1:44" ht="14.4" thickBot="1" x14ac:dyDescent="0.3">
      <c r="A94" s="38" t="s">
        <v>383</v>
      </c>
      <c r="B94" s="38" t="s">
        <v>384</v>
      </c>
      <c r="C94" s="63">
        <v>3222</v>
      </c>
      <c r="D94" s="64" t="s">
        <v>758</v>
      </c>
      <c r="E94" t="s">
        <v>2886</v>
      </c>
      <c r="F94" s="297">
        <v>247916.03</v>
      </c>
      <c r="G94" s="297">
        <v>10606.5</v>
      </c>
      <c r="H94" s="297">
        <v>189868.03</v>
      </c>
      <c r="J94">
        <v>3367079.34</v>
      </c>
      <c r="K94">
        <v>5814924</v>
      </c>
      <c r="Q94" s="297">
        <v>3644.08</v>
      </c>
      <c r="T94">
        <v>1244046.8500000001</v>
      </c>
      <c r="U94">
        <v>5609827.1799999997</v>
      </c>
      <c r="V94">
        <v>2812906.16</v>
      </c>
      <c r="W94" s="297">
        <v>930863.15</v>
      </c>
      <c r="Y94" s="297">
        <v>498.84</v>
      </c>
      <c r="AA94" s="297">
        <v>1438660</v>
      </c>
      <c r="AC94">
        <v>1621391</v>
      </c>
      <c r="AF94">
        <v>188249.06</v>
      </c>
      <c r="AG94">
        <v>290812.3</v>
      </c>
      <c r="AM94" s="72">
        <f t="shared" si="7"/>
        <v>448390.56</v>
      </c>
      <c r="AN94" s="50">
        <f t="shared" si="8"/>
        <v>3644.08</v>
      </c>
      <c r="AO94" s="51">
        <f t="shared" si="9"/>
        <v>444746.48</v>
      </c>
      <c r="AP94" s="48">
        <f t="shared" si="10"/>
        <v>2370021.9900000002</v>
      </c>
      <c r="AQ94" s="47">
        <f t="shared" si="11"/>
        <v>2100452.36</v>
      </c>
      <c r="AR94" s="56">
        <f t="shared" si="12"/>
        <v>269569.63000000035</v>
      </c>
    </row>
    <row r="95" spans="1:44" ht="14.4" thickBot="1" x14ac:dyDescent="0.3">
      <c r="A95" s="38" t="s">
        <v>383</v>
      </c>
      <c r="B95" s="38" t="s">
        <v>384</v>
      </c>
      <c r="C95" s="63">
        <v>3078</v>
      </c>
      <c r="D95" s="64" t="s">
        <v>759</v>
      </c>
      <c r="E95" t="s">
        <v>2887</v>
      </c>
      <c r="F95" s="297">
        <v>416571.71</v>
      </c>
      <c r="G95" s="297">
        <v>0</v>
      </c>
      <c r="H95" s="297">
        <v>2974.2</v>
      </c>
      <c r="J95">
        <v>2659471.44</v>
      </c>
      <c r="K95">
        <v>127531.82</v>
      </c>
      <c r="N95" s="297">
        <v>0</v>
      </c>
      <c r="Q95" s="297">
        <v>-8189.02</v>
      </c>
      <c r="S95">
        <v>134365</v>
      </c>
      <c r="T95">
        <v>2175299.37</v>
      </c>
      <c r="U95">
        <v>57800</v>
      </c>
      <c r="V95">
        <v>1047464</v>
      </c>
      <c r="W95" s="297">
        <v>750757.22</v>
      </c>
      <c r="Y95" s="297">
        <v>536.22</v>
      </c>
      <c r="AA95" s="297">
        <v>1225400</v>
      </c>
      <c r="AC95">
        <v>1413192</v>
      </c>
      <c r="AF95">
        <v>342916.74</v>
      </c>
      <c r="AG95">
        <v>181224.88</v>
      </c>
      <c r="AM95" s="72">
        <f t="shared" si="7"/>
        <v>419545.91000000003</v>
      </c>
      <c r="AN95" s="50">
        <f t="shared" si="8"/>
        <v>-8189.02</v>
      </c>
      <c r="AO95" s="51">
        <f t="shared" si="9"/>
        <v>427734.93000000005</v>
      </c>
      <c r="AP95" s="48">
        <f t="shared" si="10"/>
        <v>1976693.44</v>
      </c>
      <c r="AQ95" s="47">
        <f t="shared" si="11"/>
        <v>1937333.62</v>
      </c>
      <c r="AR95" s="56">
        <f t="shared" si="12"/>
        <v>39359.819999999832</v>
      </c>
    </row>
    <row r="96" spans="1:44" ht="14.4" thickBot="1" x14ac:dyDescent="0.3">
      <c r="A96" s="38" t="s">
        <v>383</v>
      </c>
      <c r="B96" s="38" t="s">
        <v>384</v>
      </c>
      <c r="C96" s="63">
        <v>4264</v>
      </c>
      <c r="D96" s="64" t="s">
        <v>760</v>
      </c>
      <c r="E96" t="s">
        <v>2888</v>
      </c>
      <c r="F96" s="297">
        <v>348534.02</v>
      </c>
      <c r="G96" s="297">
        <v>33714</v>
      </c>
      <c r="H96" s="297">
        <v>32594</v>
      </c>
      <c r="J96">
        <v>662723.17000000004</v>
      </c>
      <c r="K96">
        <v>935292.16</v>
      </c>
      <c r="N96" s="297">
        <v>0</v>
      </c>
      <c r="Q96" s="297">
        <v>0</v>
      </c>
      <c r="S96">
        <v>77785</v>
      </c>
      <c r="T96">
        <v>913585.42</v>
      </c>
      <c r="V96">
        <v>1334838.29</v>
      </c>
      <c r="W96" s="297">
        <v>1381980.86</v>
      </c>
      <c r="Y96" s="297">
        <v>585.41999999999996</v>
      </c>
      <c r="AC96">
        <v>163116</v>
      </c>
      <c r="AE96">
        <v>2200</v>
      </c>
      <c r="AF96">
        <v>838287.74</v>
      </c>
      <c r="AG96">
        <v>302313.90000000002</v>
      </c>
      <c r="AM96" s="72">
        <f t="shared" si="7"/>
        <v>414842.02</v>
      </c>
      <c r="AN96" s="50">
        <f t="shared" si="8"/>
        <v>0</v>
      </c>
      <c r="AO96" s="51">
        <f t="shared" si="9"/>
        <v>414842.02</v>
      </c>
      <c r="AP96" s="48">
        <f t="shared" si="10"/>
        <v>1382566.28</v>
      </c>
      <c r="AQ96" s="47">
        <f t="shared" si="11"/>
        <v>1305917.6400000001</v>
      </c>
      <c r="AR96" s="56">
        <f t="shared" si="12"/>
        <v>76648.639999999898</v>
      </c>
    </row>
    <row r="97" spans="1:44" ht="14.4" thickBot="1" x14ac:dyDescent="0.3">
      <c r="A97" s="38" t="s">
        <v>383</v>
      </c>
      <c r="B97" s="38" t="s">
        <v>384</v>
      </c>
      <c r="C97" s="63">
        <v>5763</v>
      </c>
      <c r="D97" s="64" t="s">
        <v>761</v>
      </c>
      <c r="E97" t="s">
        <v>2889</v>
      </c>
      <c r="F97" s="297">
        <v>112112.77</v>
      </c>
      <c r="G97" s="297">
        <v>0</v>
      </c>
      <c r="H97" s="297">
        <v>7826.94</v>
      </c>
      <c r="J97">
        <v>1685971.19</v>
      </c>
      <c r="K97">
        <v>1407601.94</v>
      </c>
      <c r="N97" s="297">
        <v>0</v>
      </c>
      <c r="Q97" s="297">
        <v>38.119999999999997</v>
      </c>
      <c r="S97">
        <v>70219</v>
      </c>
      <c r="T97">
        <v>1858090.59</v>
      </c>
      <c r="U97">
        <v>270732</v>
      </c>
      <c r="V97">
        <v>613325.81999999995</v>
      </c>
      <c r="W97" s="297">
        <v>1042232.71</v>
      </c>
      <c r="X97" s="297">
        <v>500000</v>
      </c>
      <c r="Y97" s="297">
        <v>684.71</v>
      </c>
      <c r="AA97" s="297">
        <v>412110</v>
      </c>
      <c r="AC97">
        <v>761806</v>
      </c>
      <c r="AD97">
        <v>13500</v>
      </c>
      <c r="AF97">
        <v>387008.11</v>
      </c>
      <c r="AG97">
        <v>1030</v>
      </c>
      <c r="AM97" s="72">
        <f t="shared" si="7"/>
        <v>119939.71</v>
      </c>
      <c r="AN97" s="50">
        <f t="shared" si="8"/>
        <v>38.119999999999997</v>
      </c>
      <c r="AO97" s="51">
        <f t="shared" si="9"/>
        <v>119901.59000000001</v>
      </c>
      <c r="AP97" s="48">
        <f t="shared" si="10"/>
        <v>1955027.42</v>
      </c>
      <c r="AQ97" s="47">
        <f t="shared" si="11"/>
        <v>1163344.1099999999</v>
      </c>
      <c r="AR97" s="56">
        <f t="shared" si="12"/>
        <v>791683.31</v>
      </c>
    </row>
    <row r="98" spans="1:44" ht="14.4" thickBot="1" x14ac:dyDescent="0.3">
      <c r="A98" s="38" t="s">
        <v>383</v>
      </c>
      <c r="B98" s="38" t="s">
        <v>384</v>
      </c>
      <c r="C98" s="63">
        <v>3934</v>
      </c>
      <c r="D98" s="64" t="s">
        <v>762</v>
      </c>
      <c r="E98" t="s">
        <v>2890</v>
      </c>
      <c r="F98" s="297">
        <v>610746.07999999996</v>
      </c>
      <c r="G98" s="297">
        <v>0</v>
      </c>
      <c r="H98" s="297">
        <v>143474.72</v>
      </c>
      <c r="J98">
        <v>741251.84</v>
      </c>
      <c r="K98">
        <v>3207.43</v>
      </c>
      <c r="Q98" s="297">
        <v>175</v>
      </c>
      <c r="T98">
        <v>-534474.25</v>
      </c>
      <c r="V98">
        <v>1790978.12</v>
      </c>
      <c r="W98" s="297">
        <v>977468.38</v>
      </c>
      <c r="AA98" s="297">
        <v>1312677</v>
      </c>
      <c r="AC98">
        <v>1433794</v>
      </c>
      <c r="AF98">
        <v>163682.35999999999</v>
      </c>
      <c r="AG98">
        <v>76533.490000000005</v>
      </c>
      <c r="AK98">
        <v>50014.33</v>
      </c>
      <c r="AM98" s="72">
        <f t="shared" si="7"/>
        <v>754220.79999999993</v>
      </c>
      <c r="AN98" s="50">
        <f t="shared" si="8"/>
        <v>175</v>
      </c>
      <c r="AO98" s="51">
        <f t="shared" si="9"/>
        <v>754045.79999999993</v>
      </c>
      <c r="AP98" s="48">
        <f t="shared" si="10"/>
        <v>2290145.38</v>
      </c>
      <c r="AQ98" s="47">
        <f t="shared" si="11"/>
        <v>1724024.18</v>
      </c>
      <c r="AR98" s="56">
        <f t="shared" si="12"/>
        <v>566121.19999999995</v>
      </c>
    </row>
    <row r="99" spans="1:44" ht="14.4" thickBot="1" x14ac:dyDescent="0.3">
      <c r="A99" s="38" t="s">
        <v>383</v>
      </c>
      <c r="B99" s="38" t="s">
        <v>384</v>
      </c>
      <c r="C99" s="63">
        <v>5633</v>
      </c>
      <c r="D99" s="64" t="s">
        <v>763</v>
      </c>
      <c r="E99" t="s">
        <v>2891</v>
      </c>
      <c r="F99" s="297">
        <v>326645.42</v>
      </c>
      <c r="G99" s="297">
        <v>101536</v>
      </c>
      <c r="H99" s="297">
        <v>45754.07</v>
      </c>
      <c r="J99">
        <v>3735677.9</v>
      </c>
      <c r="K99">
        <v>1029107.35</v>
      </c>
      <c r="N99" s="297">
        <v>0</v>
      </c>
      <c r="Q99" s="297">
        <v>0</v>
      </c>
      <c r="S99">
        <v>123804</v>
      </c>
      <c r="U99">
        <v>5011126.82</v>
      </c>
      <c r="V99">
        <v>1047464</v>
      </c>
      <c r="W99" s="297">
        <v>1384962.66</v>
      </c>
      <c r="Y99" s="297">
        <v>1158.17</v>
      </c>
      <c r="AA99" s="297">
        <v>2639140</v>
      </c>
      <c r="AC99">
        <v>2930567</v>
      </c>
      <c r="AF99">
        <v>894942.74</v>
      </c>
      <c r="AG99">
        <v>575205.17000000004</v>
      </c>
      <c r="AM99" s="72">
        <f t="shared" si="7"/>
        <v>473935.49</v>
      </c>
      <c r="AN99" s="50">
        <f t="shared" si="8"/>
        <v>0</v>
      </c>
      <c r="AO99" s="51">
        <f t="shared" si="9"/>
        <v>473935.49</v>
      </c>
      <c r="AP99" s="48">
        <f t="shared" si="10"/>
        <v>4025260.83</v>
      </c>
      <c r="AQ99" s="47">
        <f t="shared" si="11"/>
        <v>4400714.91</v>
      </c>
      <c r="AR99" s="56">
        <f t="shared" si="12"/>
        <v>-375454.08000000007</v>
      </c>
    </row>
    <row r="100" spans="1:44" ht="14.4" thickBot="1" x14ac:dyDescent="0.3">
      <c r="A100" s="38" t="s">
        <v>383</v>
      </c>
      <c r="B100" s="38" t="s">
        <v>384</v>
      </c>
      <c r="C100" s="63">
        <v>3215</v>
      </c>
      <c r="D100" s="64" t="s">
        <v>764</v>
      </c>
      <c r="E100" t="s">
        <v>2892</v>
      </c>
      <c r="F100" s="297">
        <v>216660.69</v>
      </c>
      <c r="G100" s="297">
        <v>36768</v>
      </c>
      <c r="H100" s="297">
        <v>124149.89</v>
      </c>
      <c r="J100">
        <v>952843.65</v>
      </c>
      <c r="K100">
        <v>132970.22</v>
      </c>
      <c r="N100" s="297">
        <v>0</v>
      </c>
      <c r="P100" s="297">
        <v>24000</v>
      </c>
      <c r="Q100" s="297">
        <v>-6946.93</v>
      </c>
      <c r="T100">
        <v>-392574.69</v>
      </c>
      <c r="U100">
        <v>48</v>
      </c>
      <c r="V100">
        <v>1768225.65</v>
      </c>
      <c r="W100" s="297">
        <v>1038286.02</v>
      </c>
      <c r="Y100" s="297">
        <v>368.91</v>
      </c>
      <c r="AC100">
        <v>189038</v>
      </c>
      <c r="AD100">
        <v>4400</v>
      </c>
      <c r="AF100">
        <v>402575.44</v>
      </c>
      <c r="AG100">
        <v>111901.07</v>
      </c>
      <c r="AM100" s="72">
        <f t="shared" si="7"/>
        <v>377578.58</v>
      </c>
      <c r="AN100" s="50">
        <f t="shared" si="8"/>
        <v>17053.07</v>
      </c>
      <c r="AO100" s="51">
        <f t="shared" si="9"/>
        <v>360525.51</v>
      </c>
      <c r="AP100" s="48">
        <f t="shared" si="10"/>
        <v>1038654.93</v>
      </c>
      <c r="AQ100" s="47">
        <f t="shared" si="11"/>
        <v>707914.51</v>
      </c>
      <c r="AR100" s="56">
        <f t="shared" si="12"/>
        <v>330740.42000000004</v>
      </c>
    </row>
    <row r="101" spans="1:44" ht="14.4" thickBot="1" x14ac:dyDescent="0.3">
      <c r="A101" s="38" t="s">
        <v>383</v>
      </c>
      <c r="B101" s="38" t="s">
        <v>384</v>
      </c>
      <c r="C101" s="63">
        <v>4457</v>
      </c>
      <c r="D101" s="64" t="s">
        <v>765</v>
      </c>
      <c r="E101" t="s">
        <v>2922</v>
      </c>
      <c r="F101" s="297">
        <v>420309.51</v>
      </c>
      <c r="G101" s="297">
        <v>0</v>
      </c>
      <c r="H101" s="297">
        <v>155070.17000000001</v>
      </c>
      <c r="J101">
        <v>397717.25</v>
      </c>
      <c r="K101">
        <v>144669.69</v>
      </c>
      <c r="N101" s="297">
        <v>1620</v>
      </c>
      <c r="P101" s="297">
        <v>42000</v>
      </c>
      <c r="Q101" s="297">
        <v>-6109.97</v>
      </c>
      <c r="T101">
        <v>-626956.30000000005</v>
      </c>
      <c r="U101">
        <v>7644.3</v>
      </c>
      <c r="V101">
        <v>1440650.38</v>
      </c>
      <c r="W101" s="297">
        <v>1472151.11</v>
      </c>
      <c r="Y101" s="297">
        <v>214.85</v>
      </c>
      <c r="AA101" s="297">
        <v>1549000</v>
      </c>
      <c r="AC101">
        <v>1770117</v>
      </c>
      <c r="AD101">
        <v>5360</v>
      </c>
      <c r="AF101">
        <v>408623.8</v>
      </c>
      <c r="AG101">
        <v>179162.95</v>
      </c>
      <c r="AK101">
        <v>0</v>
      </c>
      <c r="AM101" s="72">
        <f t="shared" si="7"/>
        <v>575379.68000000005</v>
      </c>
      <c r="AN101" s="50">
        <f t="shared" si="8"/>
        <v>37510.03</v>
      </c>
      <c r="AO101" s="51">
        <f t="shared" si="9"/>
        <v>537869.65</v>
      </c>
      <c r="AP101" s="48">
        <f t="shared" si="10"/>
        <v>3021365.96</v>
      </c>
      <c r="AQ101" s="47">
        <f t="shared" si="11"/>
        <v>2363263.75</v>
      </c>
      <c r="AR101" s="56">
        <f t="shared" si="12"/>
        <v>658102.21</v>
      </c>
    </row>
    <row r="102" spans="1:44" ht="14.4" thickBot="1" x14ac:dyDescent="0.3">
      <c r="A102" s="38" t="s">
        <v>387</v>
      </c>
      <c r="B102" s="38" t="s">
        <v>388</v>
      </c>
      <c r="C102" s="63">
        <v>2578</v>
      </c>
      <c r="D102" s="64" t="s">
        <v>766</v>
      </c>
      <c r="E102" t="s">
        <v>2893</v>
      </c>
      <c r="F102" s="297">
        <v>635423.91</v>
      </c>
      <c r="G102" s="297">
        <v>91688.23</v>
      </c>
      <c r="H102" s="297">
        <v>117079.72</v>
      </c>
      <c r="J102">
        <v>1086361.77</v>
      </c>
      <c r="K102">
        <v>561691.77</v>
      </c>
      <c r="N102" s="297">
        <v>90532.71</v>
      </c>
      <c r="Q102" s="297">
        <v>4306.5</v>
      </c>
      <c r="S102">
        <v>360000</v>
      </c>
      <c r="U102">
        <v>2288851.25</v>
      </c>
      <c r="W102" s="297">
        <v>974047.64</v>
      </c>
      <c r="Y102" s="297">
        <v>2215.25</v>
      </c>
      <c r="AA102" s="297">
        <v>1112760</v>
      </c>
      <c r="AB102" s="297">
        <v>1500</v>
      </c>
      <c r="AC102">
        <v>1255788</v>
      </c>
      <c r="AD102">
        <v>1610</v>
      </c>
      <c r="AE102">
        <v>1080</v>
      </c>
      <c r="AF102">
        <v>363308.89</v>
      </c>
      <c r="AG102">
        <v>226507.54</v>
      </c>
      <c r="AK102">
        <v>65323.519999999997</v>
      </c>
      <c r="AM102" s="72">
        <f t="shared" si="7"/>
        <v>844191.86</v>
      </c>
      <c r="AN102" s="50">
        <f t="shared" si="8"/>
        <v>94839.21</v>
      </c>
      <c r="AO102" s="51">
        <f t="shared" si="9"/>
        <v>749352.65</v>
      </c>
      <c r="AP102" s="48">
        <f t="shared" si="10"/>
        <v>2090522.8900000001</v>
      </c>
      <c r="AQ102" s="47">
        <f t="shared" si="11"/>
        <v>1913617.9500000002</v>
      </c>
      <c r="AR102" s="56">
        <f t="shared" si="12"/>
        <v>176904.93999999994</v>
      </c>
    </row>
    <row r="103" spans="1:44" ht="14.4" thickBot="1" x14ac:dyDescent="0.3">
      <c r="A103" s="38" t="s">
        <v>387</v>
      </c>
      <c r="B103" s="38" t="s">
        <v>388</v>
      </c>
      <c r="C103" s="63">
        <v>5205</v>
      </c>
      <c r="D103" s="64" t="s">
        <v>767</v>
      </c>
      <c r="E103" t="s">
        <v>2894</v>
      </c>
      <c r="F103" s="297">
        <v>569592.76</v>
      </c>
      <c r="G103" s="297">
        <v>12712</v>
      </c>
      <c r="H103" s="297">
        <v>59697.73</v>
      </c>
      <c r="J103">
        <v>742742.5</v>
      </c>
      <c r="K103">
        <v>235182.55</v>
      </c>
      <c r="Q103" s="297">
        <v>1631.8</v>
      </c>
      <c r="S103">
        <v>408000</v>
      </c>
      <c r="U103">
        <v>-1612010.96</v>
      </c>
      <c r="V103">
        <v>3137825</v>
      </c>
      <c r="W103" s="297">
        <v>607687.24</v>
      </c>
      <c r="Y103" s="297">
        <v>422.46</v>
      </c>
      <c r="AA103" s="297">
        <v>1477110</v>
      </c>
      <c r="AB103" s="297">
        <v>22500</v>
      </c>
      <c r="AC103">
        <v>1713766.84</v>
      </c>
      <c r="AF103">
        <v>214334.42</v>
      </c>
      <c r="AG103">
        <v>194194.69</v>
      </c>
      <c r="AK103">
        <v>6577.05</v>
      </c>
      <c r="AM103" s="72">
        <f t="shared" si="7"/>
        <v>642002.49</v>
      </c>
      <c r="AN103" s="50">
        <f t="shared" si="8"/>
        <v>1631.8</v>
      </c>
      <c r="AO103" s="51">
        <f t="shared" si="9"/>
        <v>640370.68999999994</v>
      </c>
      <c r="AP103" s="48">
        <f t="shared" si="10"/>
        <v>2107719.7000000002</v>
      </c>
      <c r="AQ103" s="47">
        <f t="shared" si="11"/>
        <v>2128873</v>
      </c>
      <c r="AR103" s="56">
        <f t="shared" si="12"/>
        <v>-21153.299999999814</v>
      </c>
    </row>
    <row r="104" spans="1:44" ht="14.4" thickBot="1" x14ac:dyDescent="0.3">
      <c r="A104" s="38" t="s">
        <v>387</v>
      </c>
      <c r="B104" s="38" t="s">
        <v>388</v>
      </c>
      <c r="C104" s="63">
        <v>2942</v>
      </c>
      <c r="D104" s="64" t="s">
        <v>768</v>
      </c>
      <c r="E104" t="s">
        <v>2897</v>
      </c>
      <c r="F104" s="297">
        <v>27550.65</v>
      </c>
      <c r="G104" s="297">
        <v>12696</v>
      </c>
      <c r="H104" s="297">
        <v>37259.93</v>
      </c>
      <c r="J104">
        <v>605757.63</v>
      </c>
      <c r="K104">
        <v>365410.12</v>
      </c>
      <c r="N104" s="297">
        <v>0</v>
      </c>
      <c r="Q104" s="297">
        <v>5949.9</v>
      </c>
      <c r="U104">
        <v>2121877.92</v>
      </c>
      <c r="W104" s="297">
        <v>896388.65</v>
      </c>
      <c r="Y104" s="297">
        <v>206.55</v>
      </c>
      <c r="AA104" s="297">
        <v>1428840</v>
      </c>
      <c r="AB104" s="297">
        <v>15000</v>
      </c>
      <c r="AC104">
        <v>1564405</v>
      </c>
      <c r="AF104">
        <v>338570.65</v>
      </c>
      <c r="AG104">
        <v>1180635.68</v>
      </c>
      <c r="AK104">
        <v>30187.81</v>
      </c>
      <c r="AM104" s="72">
        <f t="shared" si="7"/>
        <v>77506.58</v>
      </c>
      <c r="AN104" s="50">
        <f t="shared" si="8"/>
        <v>5949.9</v>
      </c>
      <c r="AO104" s="51">
        <f t="shared" si="9"/>
        <v>71556.680000000008</v>
      </c>
      <c r="AP104" s="48">
        <f t="shared" si="10"/>
        <v>2340435.2000000002</v>
      </c>
      <c r="AQ104" s="47">
        <f t="shared" si="11"/>
        <v>3113799.14</v>
      </c>
      <c r="AR104" s="56">
        <f t="shared" si="12"/>
        <v>-773363.94</v>
      </c>
    </row>
    <row r="105" spans="1:44" ht="14.4" thickBot="1" x14ac:dyDescent="0.3">
      <c r="A105" s="38" t="s">
        <v>387</v>
      </c>
      <c r="B105" s="38" t="s">
        <v>388</v>
      </c>
      <c r="C105" s="63">
        <v>3193</v>
      </c>
      <c r="D105" s="64" t="s">
        <v>769</v>
      </c>
      <c r="E105" t="s">
        <v>2898</v>
      </c>
      <c r="F105" s="297">
        <v>200546</v>
      </c>
      <c r="G105" s="297">
        <v>37856</v>
      </c>
      <c r="H105" s="297">
        <v>34309.21</v>
      </c>
      <c r="J105">
        <v>340323.2</v>
      </c>
      <c r="K105">
        <v>236144.69</v>
      </c>
      <c r="N105" s="297">
        <v>-70000</v>
      </c>
      <c r="Q105" s="297">
        <v>3639.93</v>
      </c>
      <c r="U105">
        <v>-966026.35</v>
      </c>
      <c r="V105">
        <v>2219622</v>
      </c>
      <c r="W105" s="297">
        <v>928468.41</v>
      </c>
      <c r="Y105" s="297">
        <v>590.91</v>
      </c>
      <c r="AA105" s="297">
        <v>1160820</v>
      </c>
      <c r="AB105" s="297">
        <v>38340</v>
      </c>
      <c r="AC105">
        <v>1309439</v>
      </c>
      <c r="AD105">
        <v>800</v>
      </c>
      <c r="AE105">
        <v>1552</v>
      </c>
      <c r="AF105">
        <v>607447.15</v>
      </c>
      <c r="AG105">
        <v>186373.38</v>
      </c>
      <c r="AK105">
        <v>66011.27</v>
      </c>
      <c r="AM105" s="72">
        <f t="shared" si="7"/>
        <v>272711.21000000002</v>
      </c>
      <c r="AN105" s="50">
        <f t="shared" si="8"/>
        <v>-66360.070000000007</v>
      </c>
      <c r="AO105" s="51">
        <f t="shared" si="9"/>
        <v>339071.28</v>
      </c>
      <c r="AP105" s="48">
        <f t="shared" si="10"/>
        <v>2128219.3200000003</v>
      </c>
      <c r="AQ105" s="47">
        <f t="shared" si="11"/>
        <v>2171622.7999999998</v>
      </c>
      <c r="AR105" s="56">
        <f t="shared" si="12"/>
        <v>-43403.479999999516</v>
      </c>
    </row>
    <row r="106" spans="1:44" ht="14.4" thickBot="1" x14ac:dyDescent="0.3">
      <c r="A106" s="38" t="s">
        <v>387</v>
      </c>
      <c r="B106" s="38" t="s">
        <v>388</v>
      </c>
      <c r="C106" s="63">
        <v>4152</v>
      </c>
      <c r="D106" s="64" t="s">
        <v>770</v>
      </c>
      <c r="E106" t="s">
        <v>2900</v>
      </c>
      <c r="F106" s="297">
        <v>125173.91</v>
      </c>
      <c r="G106" s="297">
        <v>0</v>
      </c>
      <c r="H106" s="297">
        <v>75090.05</v>
      </c>
      <c r="J106">
        <v>725809.52</v>
      </c>
      <c r="K106">
        <v>100662.5</v>
      </c>
      <c r="Q106" s="297">
        <v>-9929.7000000000007</v>
      </c>
      <c r="S106">
        <v>2000</v>
      </c>
      <c r="U106">
        <v>1315472.5900000001</v>
      </c>
      <c r="W106" s="297">
        <v>1017060.45</v>
      </c>
      <c r="Y106" s="297">
        <v>650.02</v>
      </c>
      <c r="AA106" s="297">
        <v>1027060</v>
      </c>
      <c r="AB106" s="297">
        <v>50000</v>
      </c>
      <c r="AC106">
        <v>1511538.56</v>
      </c>
      <c r="AD106">
        <v>1576</v>
      </c>
      <c r="AE106">
        <v>13578</v>
      </c>
      <c r="AF106">
        <v>236165.72</v>
      </c>
      <c r="AG106">
        <v>200974.97</v>
      </c>
      <c r="AK106">
        <v>95574.75</v>
      </c>
      <c r="AM106" s="72">
        <f t="shared" si="7"/>
        <v>200263.96000000002</v>
      </c>
      <c r="AN106" s="50">
        <f t="shared" si="8"/>
        <v>-9929.7000000000007</v>
      </c>
      <c r="AO106" s="51">
        <f t="shared" si="9"/>
        <v>210193.66000000003</v>
      </c>
      <c r="AP106" s="48">
        <f t="shared" si="10"/>
        <v>2094770.47</v>
      </c>
      <c r="AQ106" s="47">
        <f t="shared" si="11"/>
        <v>2059408</v>
      </c>
      <c r="AR106" s="56">
        <f t="shared" si="12"/>
        <v>35362.469999999972</v>
      </c>
    </row>
    <row r="107" spans="1:44" ht="14.4" thickBot="1" x14ac:dyDescent="0.3">
      <c r="A107" s="38" t="s">
        <v>391</v>
      </c>
      <c r="B107" s="38" t="s">
        <v>392</v>
      </c>
      <c r="C107" s="63">
        <v>4559</v>
      </c>
      <c r="D107" s="64" t="s">
        <v>771</v>
      </c>
      <c r="E107" t="s">
        <v>2902</v>
      </c>
      <c r="F107" s="297">
        <v>680812.81</v>
      </c>
      <c r="G107" s="297">
        <v>0</v>
      </c>
      <c r="H107" s="297">
        <v>141967.76999999999</v>
      </c>
      <c r="J107">
        <v>826026.29</v>
      </c>
      <c r="K107">
        <v>1091084.83</v>
      </c>
      <c r="N107" s="297">
        <v>0</v>
      </c>
      <c r="Q107" s="297">
        <v>2280.98</v>
      </c>
      <c r="U107">
        <v>-1641295.55</v>
      </c>
      <c r="V107">
        <v>4303318.3099999996</v>
      </c>
      <c r="W107" s="297">
        <v>1196084.06</v>
      </c>
      <c r="X107" s="297">
        <v>219645</v>
      </c>
      <c r="Y107" s="297">
        <v>1018.58</v>
      </c>
      <c r="AA107" s="297">
        <v>2012442</v>
      </c>
      <c r="AC107">
        <v>2082442</v>
      </c>
      <c r="AE107">
        <v>5728</v>
      </c>
      <c r="AF107">
        <v>753157.24</v>
      </c>
      <c r="AG107">
        <v>126255.03999999999</v>
      </c>
      <c r="AH107">
        <v>21000</v>
      </c>
      <c r="AM107" s="72">
        <f t="shared" si="7"/>
        <v>822780.58000000007</v>
      </c>
      <c r="AN107" s="50">
        <f t="shared" si="8"/>
        <v>2280.98</v>
      </c>
      <c r="AO107" s="51">
        <f t="shared" si="9"/>
        <v>820499.60000000009</v>
      </c>
      <c r="AP107" s="48">
        <f t="shared" si="10"/>
        <v>3429189.64</v>
      </c>
      <c r="AQ107" s="47">
        <f t="shared" si="11"/>
        <v>2988582.2800000003</v>
      </c>
      <c r="AR107" s="56">
        <f t="shared" si="12"/>
        <v>440607.35999999987</v>
      </c>
    </row>
    <row r="108" spans="1:44" ht="14.4" thickBot="1" x14ac:dyDescent="0.3">
      <c r="A108" s="38" t="s">
        <v>391</v>
      </c>
      <c r="B108" s="38" t="s">
        <v>392</v>
      </c>
      <c r="C108" s="63">
        <v>1402</v>
      </c>
      <c r="D108" s="64" t="s">
        <v>772</v>
      </c>
      <c r="E108" t="s">
        <v>2903</v>
      </c>
      <c r="F108" s="297">
        <v>353811.48</v>
      </c>
      <c r="G108" s="297">
        <v>0</v>
      </c>
      <c r="H108" s="297">
        <v>13748.62</v>
      </c>
      <c r="J108">
        <v>423166.86</v>
      </c>
      <c r="K108">
        <v>218555.21</v>
      </c>
      <c r="Q108" s="297">
        <v>82.52</v>
      </c>
      <c r="S108">
        <v>29547</v>
      </c>
      <c r="U108">
        <v>-1224278.8500000001</v>
      </c>
      <c r="V108">
        <v>2346487</v>
      </c>
      <c r="W108" s="297">
        <v>588258.69999999995</v>
      </c>
      <c r="Y108" s="297">
        <v>589.03</v>
      </c>
      <c r="AA108" s="297">
        <v>1290435</v>
      </c>
      <c r="AC108">
        <v>1366435</v>
      </c>
      <c r="AD108">
        <v>2380</v>
      </c>
      <c r="AE108">
        <v>4768</v>
      </c>
      <c r="AF108">
        <v>300288.75</v>
      </c>
      <c r="AG108">
        <v>156222.48000000001</v>
      </c>
      <c r="AM108" s="72">
        <f t="shared" si="7"/>
        <v>367560.1</v>
      </c>
      <c r="AN108" s="50">
        <f t="shared" si="8"/>
        <v>82.52</v>
      </c>
      <c r="AO108" s="51">
        <f t="shared" si="9"/>
        <v>367477.57999999996</v>
      </c>
      <c r="AP108" s="48">
        <f t="shared" si="10"/>
        <v>1879282.73</v>
      </c>
      <c r="AQ108" s="47">
        <f t="shared" si="11"/>
        <v>1830094.23</v>
      </c>
      <c r="AR108" s="56">
        <f t="shared" si="12"/>
        <v>49188.5</v>
      </c>
    </row>
    <row r="109" spans="1:44" ht="14.4" thickBot="1" x14ac:dyDescent="0.3">
      <c r="A109" s="38" t="s">
        <v>391</v>
      </c>
      <c r="B109" s="38" t="s">
        <v>392</v>
      </c>
      <c r="C109" s="63">
        <v>4041</v>
      </c>
      <c r="D109" s="64" t="s">
        <v>773</v>
      </c>
      <c r="E109" t="s">
        <v>2904</v>
      </c>
      <c r="F109" s="297">
        <v>714388.61</v>
      </c>
      <c r="G109" s="297">
        <v>0</v>
      </c>
      <c r="H109" s="297">
        <v>71073.03</v>
      </c>
      <c r="J109">
        <v>702604.84</v>
      </c>
      <c r="K109">
        <v>334346.55</v>
      </c>
      <c r="N109" s="297">
        <v>0</v>
      </c>
      <c r="Q109" s="297">
        <v>874.82</v>
      </c>
      <c r="S109">
        <v>40515</v>
      </c>
      <c r="U109">
        <v>-243953.84</v>
      </c>
      <c r="V109">
        <v>2125037.4300000002</v>
      </c>
      <c r="W109" s="297">
        <v>1139901.31</v>
      </c>
      <c r="Y109" s="297">
        <v>818.33</v>
      </c>
      <c r="AA109" s="297">
        <v>1914325</v>
      </c>
      <c r="AB109" s="297">
        <v>8400</v>
      </c>
      <c r="AC109">
        <v>1990325</v>
      </c>
      <c r="AD109">
        <v>5640</v>
      </c>
      <c r="AE109">
        <v>520</v>
      </c>
      <c r="AF109">
        <v>687105.29</v>
      </c>
      <c r="AG109">
        <v>160217.81</v>
      </c>
      <c r="AH109">
        <v>21000</v>
      </c>
      <c r="AM109" s="72">
        <f t="shared" si="7"/>
        <v>785461.64</v>
      </c>
      <c r="AN109" s="50">
        <f t="shared" si="8"/>
        <v>874.82</v>
      </c>
      <c r="AO109" s="51">
        <f t="shared" si="9"/>
        <v>784586.82000000007</v>
      </c>
      <c r="AP109" s="48">
        <f t="shared" si="10"/>
        <v>3063444.64</v>
      </c>
      <c r="AQ109" s="47">
        <f t="shared" si="11"/>
        <v>2864808.1</v>
      </c>
      <c r="AR109" s="56">
        <f t="shared" si="12"/>
        <v>198636.54000000004</v>
      </c>
    </row>
    <row r="110" spans="1:44" ht="14.4" thickBot="1" x14ac:dyDescent="0.3">
      <c r="A110" s="38" t="s">
        <v>391</v>
      </c>
      <c r="B110" s="38" t="s">
        <v>392</v>
      </c>
      <c r="C110" s="63">
        <v>3664</v>
      </c>
      <c r="D110" s="64" t="s">
        <v>774</v>
      </c>
      <c r="E110" t="s">
        <v>2905</v>
      </c>
      <c r="F110" s="297">
        <v>514512.66</v>
      </c>
      <c r="G110" s="297">
        <v>0</v>
      </c>
      <c r="H110" s="297">
        <v>12375.36</v>
      </c>
      <c r="J110">
        <v>2744175.37</v>
      </c>
      <c r="K110">
        <v>567302.35</v>
      </c>
      <c r="P110" s="297">
        <v>12000</v>
      </c>
      <c r="Q110" s="297">
        <v>25</v>
      </c>
      <c r="U110">
        <v>2963666.5</v>
      </c>
      <c r="V110">
        <v>1196485.3400000001</v>
      </c>
      <c r="W110" s="297">
        <v>933937.84</v>
      </c>
      <c r="Y110" s="297">
        <v>1018.49</v>
      </c>
      <c r="AA110" s="297">
        <v>1545230</v>
      </c>
      <c r="AB110" s="297">
        <v>97775</v>
      </c>
      <c r="AC110">
        <v>1792566</v>
      </c>
      <c r="AD110">
        <v>8052</v>
      </c>
      <c r="AF110">
        <v>551255.75</v>
      </c>
      <c r="AG110">
        <v>244849.6</v>
      </c>
      <c r="AH110">
        <v>31500</v>
      </c>
      <c r="AK110">
        <v>500</v>
      </c>
      <c r="AM110" s="72">
        <f t="shared" si="7"/>
        <v>526888.02</v>
      </c>
      <c r="AN110" s="50">
        <f t="shared" si="8"/>
        <v>12025</v>
      </c>
      <c r="AO110" s="51">
        <f t="shared" si="9"/>
        <v>514863.02</v>
      </c>
      <c r="AP110" s="48">
        <f t="shared" si="10"/>
        <v>2577961.33</v>
      </c>
      <c r="AQ110" s="47">
        <f t="shared" si="11"/>
        <v>2628723.35</v>
      </c>
      <c r="AR110" s="56">
        <f t="shared" si="12"/>
        <v>-50762.020000000019</v>
      </c>
    </row>
    <row r="111" spans="1:44" ht="14.4" thickBot="1" x14ac:dyDescent="0.3">
      <c r="A111" s="38" t="s">
        <v>391</v>
      </c>
      <c r="B111" s="38" t="s">
        <v>392</v>
      </c>
      <c r="C111" s="63">
        <v>1748</v>
      </c>
      <c r="D111" s="64" t="s">
        <v>775</v>
      </c>
      <c r="E111" t="s">
        <v>2923</v>
      </c>
      <c r="F111" s="297">
        <v>220498.15</v>
      </c>
      <c r="G111" s="297">
        <v>0</v>
      </c>
      <c r="H111" s="297">
        <v>26845.040000000001</v>
      </c>
      <c r="J111">
        <v>283223.33</v>
      </c>
      <c r="K111">
        <v>217848.8</v>
      </c>
      <c r="Q111" s="297">
        <v>100</v>
      </c>
      <c r="U111">
        <v>-207407.87</v>
      </c>
      <c r="V111">
        <v>1169693.49</v>
      </c>
      <c r="W111" s="297">
        <v>620142.88</v>
      </c>
      <c r="Y111" s="297">
        <v>575.33000000000004</v>
      </c>
      <c r="AA111" s="297">
        <v>659570</v>
      </c>
      <c r="AC111">
        <v>909350</v>
      </c>
      <c r="AE111">
        <v>5480</v>
      </c>
      <c r="AF111">
        <v>216944.3</v>
      </c>
      <c r="AG111">
        <v>170304.26</v>
      </c>
      <c r="AH111">
        <v>7500</v>
      </c>
      <c r="AK111">
        <v>500</v>
      </c>
      <c r="AM111" s="72">
        <f t="shared" si="7"/>
        <v>247343.19</v>
      </c>
      <c r="AN111" s="50">
        <f t="shared" si="8"/>
        <v>100</v>
      </c>
      <c r="AO111" s="51">
        <f t="shared" si="9"/>
        <v>247243.19</v>
      </c>
      <c r="AP111" s="48">
        <f t="shared" si="10"/>
        <v>1280288.21</v>
      </c>
      <c r="AQ111" s="47">
        <f t="shared" si="11"/>
        <v>1310078.56</v>
      </c>
      <c r="AR111" s="56">
        <f t="shared" si="12"/>
        <v>-29790.350000000093</v>
      </c>
    </row>
    <row r="112" spans="1:44" ht="14.4" thickBot="1" x14ac:dyDescent="0.3">
      <c r="A112" s="38" t="s">
        <v>395</v>
      </c>
      <c r="B112" s="38" t="s">
        <v>396</v>
      </c>
      <c r="C112" s="63">
        <v>5082</v>
      </c>
      <c r="D112" s="64" t="s">
        <v>776</v>
      </c>
      <c r="E112" t="s">
        <v>2906</v>
      </c>
      <c r="F112" s="297">
        <v>610605.53</v>
      </c>
      <c r="G112" s="297">
        <v>16761.5</v>
      </c>
      <c r="H112" s="297">
        <v>62729.29</v>
      </c>
      <c r="J112">
        <v>1330907.3700000001</v>
      </c>
      <c r="K112">
        <v>1341805.9099999999</v>
      </c>
      <c r="N112" s="297">
        <v>0</v>
      </c>
      <c r="P112" s="297">
        <v>512575</v>
      </c>
      <c r="Q112" s="297">
        <v>63.55</v>
      </c>
      <c r="U112">
        <v>2500678.94</v>
      </c>
      <c r="V112">
        <v>620039.24</v>
      </c>
      <c r="W112" s="297">
        <v>1812915.37</v>
      </c>
      <c r="Y112" s="297">
        <v>589.91</v>
      </c>
      <c r="Z112" s="297">
        <v>430</v>
      </c>
      <c r="AA112" s="297">
        <v>2438899.7999999998</v>
      </c>
      <c r="AB112" s="297">
        <v>686991</v>
      </c>
      <c r="AC112">
        <v>2775623.8</v>
      </c>
      <c r="AD112">
        <v>8178</v>
      </c>
      <c r="AF112">
        <v>736321.4</v>
      </c>
      <c r="AG112">
        <v>438082.32</v>
      </c>
      <c r="AJ112">
        <v>5</v>
      </c>
      <c r="AK112">
        <v>139999.69</v>
      </c>
      <c r="AM112" s="72">
        <f t="shared" si="7"/>
        <v>690096.32000000007</v>
      </c>
      <c r="AN112" s="50">
        <f t="shared" si="8"/>
        <v>512638.55</v>
      </c>
      <c r="AO112" s="51">
        <f t="shared" si="9"/>
        <v>177457.77000000008</v>
      </c>
      <c r="AP112" s="48">
        <f t="shared" si="10"/>
        <v>4939826.08</v>
      </c>
      <c r="AQ112" s="47">
        <f t="shared" si="11"/>
        <v>4098210.2099999995</v>
      </c>
      <c r="AR112" s="56">
        <f t="shared" si="12"/>
        <v>841615.87000000058</v>
      </c>
    </row>
    <row r="113" spans="1:44" ht="14.4" thickBot="1" x14ac:dyDescent="0.3">
      <c r="A113" s="38" t="s">
        <v>395</v>
      </c>
      <c r="B113" s="38" t="s">
        <v>396</v>
      </c>
      <c r="C113" s="63">
        <v>5235</v>
      </c>
      <c r="D113" s="64" t="s">
        <v>777</v>
      </c>
      <c r="E113" t="s">
        <v>2907</v>
      </c>
      <c r="F113" s="297">
        <v>1308860.28</v>
      </c>
      <c r="G113" s="297">
        <v>0</v>
      </c>
      <c r="H113" s="297">
        <v>51855.7</v>
      </c>
      <c r="I113" s="297">
        <v>0</v>
      </c>
      <c r="J113">
        <v>1421414.89</v>
      </c>
      <c r="K113">
        <v>71783.350000000006</v>
      </c>
      <c r="L113">
        <v>0</v>
      </c>
      <c r="M113">
        <v>0</v>
      </c>
      <c r="N113" s="297">
        <v>0</v>
      </c>
      <c r="O113" s="297">
        <v>0</v>
      </c>
      <c r="P113" s="297">
        <v>648255</v>
      </c>
      <c r="Q113" s="297">
        <v>1223.2</v>
      </c>
      <c r="R113" s="297">
        <v>0</v>
      </c>
      <c r="S113">
        <v>0</v>
      </c>
      <c r="T113">
        <v>0</v>
      </c>
      <c r="U113">
        <v>-1015293.51</v>
      </c>
      <c r="V113">
        <v>3271774.09</v>
      </c>
      <c r="W113" s="297">
        <v>122892.83</v>
      </c>
      <c r="X113" s="297">
        <v>6400</v>
      </c>
      <c r="Y113" s="297">
        <v>0</v>
      </c>
      <c r="Z113" s="297">
        <v>0</v>
      </c>
      <c r="AA113" s="297">
        <v>0</v>
      </c>
      <c r="AB113" s="297">
        <v>0</v>
      </c>
      <c r="AC113">
        <v>49237</v>
      </c>
      <c r="AD113">
        <v>0</v>
      </c>
      <c r="AE113">
        <v>0</v>
      </c>
      <c r="AF113">
        <v>44293.04</v>
      </c>
      <c r="AG113">
        <v>24407.35</v>
      </c>
      <c r="AJ113">
        <v>0</v>
      </c>
      <c r="AK113">
        <v>0</v>
      </c>
      <c r="AM113" s="72">
        <f t="shared" si="7"/>
        <v>1360715.98</v>
      </c>
      <c r="AN113" s="50">
        <f t="shared" si="8"/>
        <v>649478.19999999995</v>
      </c>
      <c r="AO113" s="51">
        <f t="shared" si="9"/>
        <v>711237.78</v>
      </c>
      <c r="AP113" s="48">
        <f t="shared" si="10"/>
        <v>129292.83</v>
      </c>
      <c r="AQ113" s="47">
        <f t="shared" si="11"/>
        <v>117937.39000000001</v>
      </c>
      <c r="AR113" s="56">
        <f t="shared" si="12"/>
        <v>11355.439999999988</v>
      </c>
    </row>
    <row r="114" spans="1:44" ht="14.4" thickBot="1" x14ac:dyDescent="0.3">
      <c r="A114" s="38" t="s">
        <v>395</v>
      </c>
      <c r="B114" s="38" t="s">
        <v>396</v>
      </c>
      <c r="C114" s="63">
        <v>2707</v>
      </c>
      <c r="D114" s="64" t="s">
        <v>778</v>
      </c>
      <c r="E114" t="s">
        <v>2908</v>
      </c>
      <c r="F114" s="297">
        <v>142278.97</v>
      </c>
      <c r="G114" s="297">
        <v>4400</v>
      </c>
      <c r="H114" s="297">
        <v>73184</v>
      </c>
      <c r="J114">
        <v>689290.32</v>
      </c>
      <c r="K114">
        <v>510255.15</v>
      </c>
      <c r="N114" s="297">
        <v>-27420</v>
      </c>
      <c r="P114" s="297">
        <v>81800</v>
      </c>
      <c r="Q114" s="297">
        <v>-11031</v>
      </c>
      <c r="U114">
        <v>938883.77</v>
      </c>
      <c r="V114">
        <v>1131001.29</v>
      </c>
      <c r="W114" s="297">
        <v>898063.01</v>
      </c>
      <c r="Y114" s="297">
        <v>809.47</v>
      </c>
      <c r="AA114" s="297">
        <v>773180</v>
      </c>
      <c r="AC114">
        <v>1251186</v>
      </c>
      <c r="AD114">
        <v>12800</v>
      </c>
      <c r="AE114">
        <v>6820</v>
      </c>
      <c r="AF114">
        <v>311661.5</v>
      </c>
      <c r="AG114">
        <v>98355.9</v>
      </c>
      <c r="AH114">
        <v>50000</v>
      </c>
      <c r="AJ114">
        <v>-300</v>
      </c>
      <c r="AK114">
        <v>1566.7</v>
      </c>
      <c r="AM114" s="72">
        <f t="shared" si="7"/>
        <v>219862.97</v>
      </c>
      <c r="AN114" s="50">
        <f t="shared" si="8"/>
        <v>43349</v>
      </c>
      <c r="AO114" s="51">
        <f t="shared" si="9"/>
        <v>176513.97</v>
      </c>
      <c r="AP114" s="48">
        <f t="shared" si="10"/>
        <v>1672052.48</v>
      </c>
      <c r="AQ114" s="47">
        <f t="shared" si="11"/>
        <v>1732090.0999999999</v>
      </c>
      <c r="AR114" s="56">
        <f t="shared" si="12"/>
        <v>-60037.619999999879</v>
      </c>
    </row>
    <row r="115" spans="1:44" ht="14.4" thickBot="1" x14ac:dyDescent="0.3">
      <c r="A115" s="38" t="s">
        <v>395</v>
      </c>
      <c r="B115" s="38" t="s">
        <v>396</v>
      </c>
      <c r="C115" s="63">
        <v>4472</v>
      </c>
      <c r="D115" s="64" t="s">
        <v>779</v>
      </c>
      <c r="E115" t="s">
        <v>2909</v>
      </c>
      <c r="F115" s="297">
        <v>503091.07</v>
      </c>
      <c r="G115" s="297">
        <v>0</v>
      </c>
      <c r="H115" s="297">
        <v>27757.97</v>
      </c>
      <c r="J115">
        <v>706302.79</v>
      </c>
      <c r="K115">
        <v>1018319.36</v>
      </c>
      <c r="N115" s="297">
        <v>0</v>
      </c>
      <c r="P115" s="297">
        <v>829280</v>
      </c>
      <c r="Q115" s="297">
        <v>-1491.5</v>
      </c>
      <c r="S115">
        <v>479000</v>
      </c>
      <c r="U115">
        <v>457047.07</v>
      </c>
      <c r="V115">
        <v>1731639.01</v>
      </c>
      <c r="W115" s="297">
        <v>1604552.54</v>
      </c>
      <c r="Y115" s="297">
        <v>651.45000000000005</v>
      </c>
      <c r="Z115" s="297">
        <v>580</v>
      </c>
      <c r="AA115" s="297">
        <v>1559000</v>
      </c>
      <c r="AC115">
        <v>1973889.97</v>
      </c>
      <c r="AD115">
        <v>5040</v>
      </c>
      <c r="AE115">
        <v>9597</v>
      </c>
      <c r="AF115">
        <v>1181436.6399999999</v>
      </c>
      <c r="AG115">
        <v>350068.77</v>
      </c>
      <c r="AM115" s="72">
        <f t="shared" si="7"/>
        <v>530849.04</v>
      </c>
      <c r="AN115" s="50">
        <f t="shared" si="8"/>
        <v>827788.5</v>
      </c>
      <c r="AO115" s="51">
        <f t="shared" si="9"/>
        <v>-296939.45999999996</v>
      </c>
      <c r="AP115" s="48">
        <f t="shared" si="10"/>
        <v>3164783.99</v>
      </c>
      <c r="AQ115" s="47">
        <f t="shared" si="11"/>
        <v>3520032.38</v>
      </c>
      <c r="AR115" s="56">
        <f t="shared" si="12"/>
        <v>-355248.38999999966</v>
      </c>
    </row>
    <row r="116" spans="1:44" ht="14.4" thickBot="1" x14ac:dyDescent="0.3">
      <c r="A116" s="38" t="s">
        <v>395</v>
      </c>
      <c r="B116" s="38" t="s">
        <v>396</v>
      </c>
      <c r="C116" s="63">
        <v>1392</v>
      </c>
      <c r="D116" s="64" t="s">
        <v>780</v>
      </c>
      <c r="E116" t="s">
        <v>2910</v>
      </c>
      <c r="F116" s="297">
        <v>403433.51</v>
      </c>
      <c r="G116" s="297">
        <v>0</v>
      </c>
      <c r="H116" s="297">
        <v>2506.61</v>
      </c>
      <c r="J116">
        <v>388804.01</v>
      </c>
      <c r="K116">
        <v>242383.72</v>
      </c>
      <c r="N116" s="297">
        <v>0</v>
      </c>
      <c r="U116">
        <v>-1177744.47</v>
      </c>
      <c r="V116">
        <v>2359915.73</v>
      </c>
      <c r="W116" s="297">
        <v>646928</v>
      </c>
      <c r="Y116" s="297">
        <v>491.56</v>
      </c>
      <c r="Z116" s="297">
        <v>20</v>
      </c>
      <c r="AA116" s="297">
        <v>65930</v>
      </c>
      <c r="AC116">
        <v>88778</v>
      </c>
      <c r="AD116">
        <v>22316</v>
      </c>
      <c r="AE116">
        <v>5588</v>
      </c>
      <c r="AF116">
        <v>204511.32</v>
      </c>
      <c r="AG116">
        <v>187343.65</v>
      </c>
      <c r="AH116">
        <v>50000</v>
      </c>
      <c r="AJ116">
        <v>1</v>
      </c>
      <c r="AM116" s="72">
        <f t="shared" si="7"/>
        <v>405940.12</v>
      </c>
      <c r="AN116" s="50">
        <f t="shared" si="8"/>
        <v>0</v>
      </c>
      <c r="AO116" s="51">
        <f t="shared" si="9"/>
        <v>405940.12</v>
      </c>
      <c r="AP116" s="48">
        <f t="shared" si="10"/>
        <v>713369.56</v>
      </c>
      <c r="AQ116" s="47">
        <f t="shared" si="11"/>
        <v>558537.97</v>
      </c>
      <c r="AR116" s="56">
        <f t="shared" si="12"/>
        <v>154831.59000000008</v>
      </c>
    </row>
    <row r="117" spans="1:44" ht="14.4" thickBot="1" x14ac:dyDescent="0.3">
      <c r="A117" s="38" t="s">
        <v>395</v>
      </c>
      <c r="B117" s="38" t="s">
        <v>396</v>
      </c>
      <c r="C117" s="63">
        <v>4729</v>
      </c>
      <c r="D117" s="64" t="s">
        <v>781</v>
      </c>
      <c r="E117" t="s">
        <v>2911</v>
      </c>
      <c r="F117" s="297">
        <v>262165.51</v>
      </c>
      <c r="G117" s="297">
        <v>50817.62</v>
      </c>
      <c r="H117" s="297">
        <v>58663.68</v>
      </c>
      <c r="J117">
        <v>393945.2</v>
      </c>
      <c r="K117">
        <v>979243.73</v>
      </c>
      <c r="P117" s="297">
        <v>274536.8</v>
      </c>
      <c r="Q117" s="297">
        <v>24.33</v>
      </c>
      <c r="U117">
        <v>91728.81</v>
      </c>
      <c r="V117">
        <v>1221990.08</v>
      </c>
      <c r="W117" s="297">
        <v>1830017.15</v>
      </c>
      <c r="X117" s="297">
        <v>332386.95</v>
      </c>
      <c r="Y117" s="297">
        <v>1341.72</v>
      </c>
      <c r="Z117" s="297">
        <v>440</v>
      </c>
      <c r="AA117" s="297">
        <v>1547000</v>
      </c>
      <c r="AB117" s="297">
        <v>694777</v>
      </c>
      <c r="AC117">
        <v>1987244</v>
      </c>
      <c r="AE117">
        <v>6932</v>
      </c>
      <c r="AF117">
        <v>1120220.6499999999</v>
      </c>
      <c r="AG117">
        <v>62750.45</v>
      </c>
      <c r="AM117" s="72">
        <f t="shared" si="7"/>
        <v>371646.81</v>
      </c>
      <c r="AN117" s="50">
        <f t="shared" si="8"/>
        <v>274561.13</v>
      </c>
      <c r="AO117" s="51">
        <f t="shared" si="9"/>
        <v>97085.68</v>
      </c>
      <c r="AP117" s="48">
        <f t="shared" si="10"/>
        <v>4405962.82</v>
      </c>
      <c r="AQ117" s="47">
        <f t="shared" si="11"/>
        <v>3177147.1</v>
      </c>
      <c r="AR117" s="56">
        <f t="shared" si="12"/>
        <v>1228815.7200000002</v>
      </c>
    </row>
    <row r="118" spans="1:44" ht="14.4" thickBot="1" x14ac:dyDescent="0.3">
      <c r="A118" s="38" t="s">
        <v>399</v>
      </c>
      <c r="B118" s="38" t="s">
        <v>400</v>
      </c>
      <c r="C118" s="63">
        <v>3571</v>
      </c>
      <c r="D118" s="64" t="s">
        <v>782</v>
      </c>
      <c r="E118" t="s">
        <v>2912</v>
      </c>
      <c r="F118" s="297">
        <v>1058493.8999999999</v>
      </c>
      <c r="G118" s="297">
        <v>0</v>
      </c>
      <c r="H118" s="297">
        <v>188904.65</v>
      </c>
      <c r="J118">
        <v>729349.34</v>
      </c>
      <c r="K118">
        <v>55480.79</v>
      </c>
      <c r="O118" s="297">
        <v>14600</v>
      </c>
      <c r="P118" s="297">
        <v>142417</v>
      </c>
      <c r="Q118" s="297">
        <v>5671</v>
      </c>
      <c r="S118">
        <v>110284</v>
      </c>
      <c r="U118">
        <v>97645.05</v>
      </c>
      <c r="V118">
        <v>1488507.55</v>
      </c>
      <c r="W118" s="297">
        <v>837605.65</v>
      </c>
      <c r="Y118" s="297">
        <v>1086.25</v>
      </c>
      <c r="AA118" s="297">
        <v>1072062.1000000001</v>
      </c>
      <c r="AB118" s="297">
        <v>21000</v>
      </c>
      <c r="AC118">
        <v>1218062.1000000001</v>
      </c>
      <c r="AF118">
        <v>160402.09</v>
      </c>
      <c r="AG118">
        <v>88710.83</v>
      </c>
      <c r="AM118" s="72">
        <f t="shared" si="7"/>
        <v>1247398.5499999998</v>
      </c>
      <c r="AN118" s="50">
        <f t="shared" si="8"/>
        <v>162688</v>
      </c>
      <c r="AO118" s="51">
        <f t="shared" si="9"/>
        <v>1084710.5499999998</v>
      </c>
      <c r="AP118" s="48">
        <f t="shared" si="10"/>
        <v>1931754</v>
      </c>
      <c r="AQ118" s="47">
        <f t="shared" si="11"/>
        <v>1467175.0200000003</v>
      </c>
      <c r="AR118" s="56">
        <f t="shared" si="12"/>
        <v>464578.97999999975</v>
      </c>
    </row>
    <row r="119" spans="1:44" ht="14.4" thickBot="1" x14ac:dyDescent="0.3">
      <c r="A119" s="38" t="s">
        <v>399</v>
      </c>
      <c r="B119" s="38" t="s">
        <v>400</v>
      </c>
      <c r="C119" s="63">
        <v>3383</v>
      </c>
      <c r="D119" s="64" t="s">
        <v>783</v>
      </c>
      <c r="E119" t="s">
        <v>2913</v>
      </c>
      <c r="F119" s="297">
        <v>1369948.47</v>
      </c>
      <c r="G119" s="297">
        <v>0</v>
      </c>
      <c r="H119" s="297">
        <v>141603.74</v>
      </c>
      <c r="J119">
        <v>555050.36</v>
      </c>
      <c r="K119">
        <v>97563.07</v>
      </c>
      <c r="Q119" s="297">
        <v>0</v>
      </c>
      <c r="S119">
        <v>241628</v>
      </c>
      <c r="U119">
        <v>1782923.71</v>
      </c>
      <c r="W119" s="297">
        <v>998190.95</v>
      </c>
      <c r="Y119" s="297">
        <v>1395.13</v>
      </c>
      <c r="Z119" s="297">
        <v>200</v>
      </c>
      <c r="AA119" s="297">
        <v>1740060</v>
      </c>
      <c r="AB119" s="297">
        <v>42000</v>
      </c>
      <c r="AC119">
        <v>1993730</v>
      </c>
      <c r="AD119">
        <v>864</v>
      </c>
      <c r="AF119">
        <v>206570.77</v>
      </c>
      <c r="AG119">
        <v>77767.38</v>
      </c>
      <c r="AM119" s="72">
        <f t="shared" si="7"/>
        <v>1511552.21</v>
      </c>
      <c r="AN119" s="50">
        <f t="shared" si="8"/>
        <v>0</v>
      </c>
      <c r="AO119" s="51">
        <f t="shared" si="9"/>
        <v>1511552.21</v>
      </c>
      <c r="AP119" s="48">
        <f t="shared" si="10"/>
        <v>2781846.08</v>
      </c>
      <c r="AQ119" s="47">
        <f t="shared" si="11"/>
        <v>2278932.15</v>
      </c>
      <c r="AR119" s="56">
        <f t="shared" si="12"/>
        <v>502913.93000000017</v>
      </c>
    </row>
    <row r="120" spans="1:44" ht="14.4" thickBot="1" x14ac:dyDescent="0.3">
      <c r="A120" s="38" t="s">
        <v>399</v>
      </c>
      <c r="B120" s="38" t="s">
        <v>400</v>
      </c>
      <c r="C120" s="63">
        <v>3666</v>
      </c>
      <c r="D120" s="64" t="s">
        <v>784</v>
      </c>
      <c r="E120" t="s">
        <v>2914</v>
      </c>
      <c r="F120" s="297">
        <v>1039810.02</v>
      </c>
      <c r="G120" s="297">
        <v>0</v>
      </c>
      <c r="H120" s="297">
        <v>32332.240000000002</v>
      </c>
      <c r="J120">
        <v>459953.18</v>
      </c>
      <c r="K120">
        <v>70041.55</v>
      </c>
      <c r="O120" s="297">
        <v>14600</v>
      </c>
      <c r="P120" s="297">
        <v>12000</v>
      </c>
      <c r="Q120" s="297">
        <v>6340.4</v>
      </c>
      <c r="S120">
        <v>183632.8</v>
      </c>
      <c r="U120">
        <v>-444276.04</v>
      </c>
      <c r="V120">
        <v>1693308.65</v>
      </c>
      <c r="W120" s="297">
        <v>837791.11</v>
      </c>
      <c r="Y120" s="297">
        <v>1091.8800000000001</v>
      </c>
      <c r="AA120" s="297">
        <v>1651433.4</v>
      </c>
      <c r="AB120" s="297">
        <v>42000</v>
      </c>
      <c r="AC120">
        <v>1797433.4</v>
      </c>
      <c r="AF120">
        <v>168755.07</v>
      </c>
      <c r="AG120">
        <v>67138.33</v>
      </c>
      <c r="AK120">
        <v>50456</v>
      </c>
      <c r="AM120" s="72">
        <f t="shared" si="7"/>
        <v>1072142.26</v>
      </c>
      <c r="AN120" s="50">
        <f t="shared" si="8"/>
        <v>32940.400000000001</v>
      </c>
      <c r="AO120" s="51">
        <f t="shared" si="9"/>
        <v>1039201.86</v>
      </c>
      <c r="AP120" s="48">
        <f t="shared" si="10"/>
        <v>2532316.3899999997</v>
      </c>
      <c r="AQ120" s="47">
        <f t="shared" si="11"/>
        <v>2083782.8</v>
      </c>
      <c r="AR120" s="56">
        <f t="shared" si="12"/>
        <v>448533.58999999962</v>
      </c>
    </row>
    <row r="121" spans="1:44" ht="14.4" thickBot="1" x14ac:dyDescent="0.3">
      <c r="A121" s="38" t="s">
        <v>399</v>
      </c>
      <c r="B121" s="38" t="s">
        <v>400</v>
      </c>
      <c r="C121" s="63">
        <v>4139</v>
      </c>
      <c r="D121" s="64" t="s">
        <v>785</v>
      </c>
      <c r="E121" t="s">
        <v>2915</v>
      </c>
      <c r="F121" s="297">
        <v>1202016.6499999999</v>
      </c>
      <c r="G121" s="297">
        <v>0</v>
      </c>
      <c r="H121" s="297">
        <v>320375.53999999998</v>
      </c>
      <c r="J121">
        <v>749188.55</v>
      </c>
      <c r="K121">
        <v>201169.55</v>
      </c>
      <c r="O121" s="297">
        <v>21700</v>
      </c>
      <c r="P121" s="297">
        <v>51444</v>
      </c>
      <c r="Q121" s="297">
        <v>0</v>
      </c>
      <c r="S121">
        <v>250293</v>
      </c>
      <c r="U121">
        <v>-170738.79</v>
      </c>
      <c r="V121">
        <v>2084116.46</v>
      </c>
      <c r="W121" s="297">
        <v>1309683.8400000001</v>
      </c>
      <c r="Y121" s="297">
        <v>1078.9100000000001</v>
      </c>
      <c r="Z121" s="297">
        <v>150</v>
      </c>
      <c r="AA121" s="297">
        <v>1772452</v>
      </c>
      <c r="AB121" s="297">
        <v>112000</v>
      </c>
      <c r="AC121">
        <v>2329462</v>
      </c>
      <c r="AD121">
        <v>1600</v>
      </c>
      <c r="AE121">
        <v>4530</v>
      </c>
      <c r="AF121">
        <v>176750.9</v>
      </c>
      <c r="AG121">
        <v>128493.23</v>
      </c>
      <c r="AK121">
        <v>76993</v>
      </c>
      <c r="AM121" s="72">
        <f t="shared" si="7"/>
        <v>1522392.19</v>
      </c>
      <c r="AN121" s="50">
        <f t="shared" si="8"/>
        <v>73144</v>
      </c>
      <c r="AO121" s="51">
        <f t="shared" si="9"/>
        <v>1449248.19</v>
      </c>
      <c r="AP121" s="48">
        <f t="shared" si="10"/>
        <v>3195364.75</v>
      </c>
      <c r="AQ121" s="47">
        <f t="shared" si="11"/>
        <v>2717829.13</v>
      </c>
      <c r="AR121" s="56">
        <f t="shared" si="12"/>
        <v>477535.62000000011</v>
      </c>
    </row>
    <row r="122" spans="1:44" ht="14.4" thickBot="1" x14ac:dyDescent="0.3">
      <c r="A122" s="38" t="s">
        <v>399</v>
      </c>
      <c r="B122" s="38" t="s">
        <v>400</v>
      </c>
      <c r="C122" s="63">
        <v>1457</v>
      </c>
      <c r="D122" s="64" t="s">
        <v>786</v>
      </c>
      <c r="E122" t="s">
        <v>2916</v>
      </c>
      <c r="F122" s="297">
        <v>552747.14</v>
      </c>
      <c r="G122" s="297">
        <v>0</v>
      </c>
      <c r="H122" s="297">
        <v>126152.57</v>
      </c>
      <c r="J122">
        <v>287515.34999999998</v>
      </c>
      <c r="K122">
        <v>120196.81</v>
      </c>
      <c r="N122" s="297">
        <v>0</v>
      </c>
      <c r="O122" s="297">
        <v>14000</v>
      </c>
      <c r="Q122" s="297">
        <v>2449</v>
      </c>
      <c r="S122">
        <v>81000</v>
      </c>
      <c r="U122">
        <v>489848.21</v>
      </c>
      <c r="V122">
        <v>345503.07</v>
      </c>
      <c r="W122" s="297">
        <v>902891.38</v>
      </c>
      <c r="Y122" s="297">
        <v>536.25</v>
      </c>
      <c r="Z122" s="297">
        <v>50</v>
      </c>
      <c r="AA122" s="297">
        <v>662743.9</v>
      </c>
      <c r="AB122" s="297">
        <v>10500</v>
      </c>
      <c r="AC122">
        <v>985197.56</v>
      </c>
      <c r="AD122">
        <v>1096</v>
      </c>
      <c r="AE122">
        <v>7012</v>
      </c>
      <c r="AF122">
        <v>211589.89</v>
      </c>
      <c r="AG122">
        <v>43511.49</v>
      </c>
      <c r="AK122">
        <v>4095</v>
      </c>
      <c r="AM122" s="72">
        <f t="shared" si="7"/>
        <v>678899.71</v>
      </c>
      <c r="AN122" s="50">
        <f t="shared" si="8"/>
        <v>16449</v>
      </c>
      <c r="AO122" s="51">
        <f t="shared" si="9"/>
        <v>662450.71</v>
      </c>
      <c r="AP122" s="48">
        <f t="shared" si="10"/>
        <v>1576721.53</v>
      </c>
      <c r="AQ122" s="47">
        <f t="shared" si="11"/>
        <v>1252501.9400000002</v>
      </c>
      <c r="AR122" s="56">
        <f t="shared" si="12"/>
        <v>324219.58999999985</v>
      </c>
    </row>
    <row r="123" spans="1:44" ht="14.4" thickBot="1" x14ac:dyDescent="0.3">
      <c r="A123" s="38" t="s">
        <v>399</v>
      </c>
      <c r="B123" s="38" t="s">
        <v>400</v>
      </c>
      <c r="C123" s="63">
        <v>2356</v>
      </c>
      <c r="D123" s="64" t="s">
        <v>787</v>
      </c>
      <c r="E123" t="s">
        <v>2924</v>
      </c>
      <c r="F123" s="297">
        <v>770382.41</v>
      </c>
      <c r="G123" s="297">
        <v>0</v>
      </c>
      <c r="H123" s="297">
        <v>140102.39999999999</v>
      </c>
      <c r="J123">
        <v>432058</v>
      </c>
      <c r="K123">
        <v>79932.66</v>
      </c>
      <c r="P123" s="297">
        <v>64000</v>
      </c>
      <c r="S123">
        <v>54397</v>
      </c>
      <c r="U123">
        <v>-1298797.01</v>
      </c>
      <c r="V123">
        <v>2439641.09</v>
      </c>
      <c r="W123" s="297">
        <v>665822.27</v>
      </c>
      <c r="X123" s="297">
        <v>17194.919999999998</v>
      </c>
      <c r="Y123" s="297">
        <v>636.36</v>
      </c>
      <c r="AA123" s="297">
        <v>909560</v>
      </c>
      <c r="AB123" s="297">
        <v>21000</v>
      </c>
      <c r="AC123">
        <v>991260</v>
      </c>
      <c r="AD123">
        <v>10796</v>
      </c>
      <c r="AE123">
        <v>884</v>
      </c>
      <c r="AF123">
        <v>169849.92</v>
      </c>
      <c r="AG123">
        <v>81285.279999999999</v>
      </c>
      <c r="AK123">
        <v>200</v>
      </c>
      <c r="AM123" s="72">
        <f t="shared" si="7"/>
        <v>910484.81</v>
      </c>
      <c r="AN123" s="50">
        <f t="shared" si="8"/>
        <v>64000</v>
      </c>
      <c r="AO123" s="51">
        <f t="shared" si="9"/>
        <v>846484.81</v>
      </c>
      <c r="AP123" s="48">
        <f t="shared" si="10"/>
        <v>1614213.55</v>
      </c>
      <c r="AQ123" s="47">
        <f t="shared" si="11"/>
        <v>1254275.2</v>
      </c>
      <c r="AR123" s="56">
        <f t="shared" si="12"/>
        <v>359938.35000000009</v>
      </c>
    </row>
    <row r="124" spans="1:44" ht="14.4" thickBot="1" x14ac:dyDescent="0.3">
      <c r="A124" s="38" t="s">
        <v>399</v>
      </c>
      <c r="B124" s="38" t="s">
        <v>400</v>
      </c>
      <c r="C124" s="63">
        <v>3094</v>
      </c>
      <c r="D124" s="64" t="s">
        <v>788</v>
      </c>
      <c r="E124" t="s">
        <v>2926</v>
      </c>
      <c r="F124" s="297">
        <v>1014467.49</v>
      </c>
      <c r="G124" s="297">
        <v>0</v>
      </c>
      <c r="H124" s="297">
        <v>265355.87</v>
      </c>
      <c r="J124">
        <v>421929.25</v>
      </c>
      <c r="K124">
        <v>69746.7</v>
      </c>
      <c r="O124" s="297">
        <v>13800</v>
      </c>
      <c r="P124" s="297">
        <v>243340</v>
      </c>
      <c r="Q124" s="297">
        <v>3868.01</v>
      </c>
      <c r="U124">
        <v>-1659976.66</v>
      </c>
      <c r="V124">
        <v>3028722.67</v>
      </c>
      <c r="W124" s="297">
        <v>903619.53</v>
      </c>
      <c r="Y124" s="297">
        <v>841.6</v>
      </c>
      <c r="AA124" s="297">
        <v>1011247.2</v>
      </c>
      <c r="AB124" s="297">
        <v>21000</v>
      </c>
      <c r="AC124">
        <v>1149247.2</v>
      </c>
      <c r="AD124">
        <v>672</v>
      </c>
      <c r="AF124">
        <v>179611.64</v>
      </c>
      <c r="AG124">
        <v>153855.20000000001</v>
      </c>
      <c r="AK124">
        <v>60577</v>
      </c>
      <c r="AM124" s="72">
        <f t="shared" si="7"/>
        <v>1279823.3599999999</v>
      </c>
      <c r="AN124" s="50">
        <f t="shared" si="8"/>
        <v>261008.01</v>
      </c>
      <c r="AO124" s="51">
        <f t="shared" si="9"/>
        <v>1018815.3499999999</v>
      </c>
      <c r="AP124" s="48">
        <f t="shared" si="10"/>
        <v>1936708.33</v>
      </c>
      <c r="AQ124" s="47">
        <f t="shared" si="11"/>
        <v>1543963.0399999998</v>
      </c>
      <c r="AR124" s="56">
        <f t="shared" si="12"/>
        <v>392745.29000000027</v>
      </c>
    </row>
    <row r="125" spans="1:44" ht="14.4" thickBot="1" x14ac:dyDescent="0.3">
      <c r="A125" s="38" t="s">
        <v>399</v>
      </c>
      <c r="B125" s="38" t="s">
        <v>400</v>
      </c>
      <c r="C125" s="63">
        <v>2499</v>
      </c>
      <c r="D125" s="64" t="s">
        <v>789</v>
      </c>
      <c r="E125" t="s">
        <v>2928</v>
      </c>
      <c r="F125" s="297">
        <v>597845.28</v>
      </c>
      <c r="G125" s="297">
        <v>0</v>
      </c>
      <c r="H125" s="297">
        <v>70467.69</v>
      </c>
      <c r="J125">
        <v>899611.89</v>
      </c>
      <c r="K125">
        <v>84569.31</v>
      </c>
      <c r="O125" s="297">
        <v>13500</v>
      </c>
      <c r="S125">
        <v>110900</v>
      </c>
      <c r="U125">
        <v>-1641801.57</v>
      </c>
      <c r="V125">
        <v>3118920.11</v>
      </c>
      <c r="W125" s="297">
        <v>752647.18</v>
      </c>
      <c r="Y125" s="297">
        <v>494.47</v>
      </c>
      <c r="AA125" s="297">
        <v>996919.2</v>
      </c>
      <c r="AB125" s="297">
        <v>31500</v>
      </c>
      <c r="AC125">
        <v>1131919.2</v>
      </c>
      <c r="AF125">
        <v>135821.89000000001</v>
      </c>
      <c r="AG125">
        <v>183329.96</v>
      </c>
      <c r="AM125" s="72">
        <f t="shared" si="7"/>
        <v>668312.97</v>
      </c>
      <c r="AN125" s="50">
        <f t="shared" si="8"/>
        <v>13500</v>
      </c>
      <c r="AO125" s="51">
        <f t="shared" si="9"/>
        <v>654812.97</v>
      </c>
      <c r="AP125" s="48">
        <f t="shared" si="10"/>
        <v>1781560.85</v>
      </c>
      <c r="AQ125" s="47">
        <f t="shared" si="11"/>
        <v>1451071.0499999998</v>
      </c>
      <c r="AR125" s="56">
        <f t="shared" si="12"/>
        <v>330489.80000000028</v>
      </c>
    </row>
    <row r="126" spans="1:44" ht="14.4" thickBot="1" x14ac:dyDescent="0.3">
      <c r="A126" s="38" t="s">
        <v>403</v>
      </c>
      <c r="B126" s="38" t="s">
        <v>404</v>
      </c>
      <c r="C126" s="63">
        <v>5132</v>
      </c>
      <c r="D126" s="64" t="s">
        <v>790</v>
      </c>
      <c r="E126" t="s">
        <v>2895</v>
      </c>
      <c r="F126" s="297">
        <v>233562.57</v>
      </c>
      <c r="G126" s="297">
        <v>24000</v>
      </c>
      <c r="H126" s="297">
        <v>3648.85</v>
      </c>
      <c r="J126">
        <v>628411.75</v>
      </c>
      <c r="K126">
        <v>345357.29</v>
      </c>
      <c r="N126" s="297">
        <v>0</v>
      </c>
      <c r="Q126" s="297">
        <v>1610</v>
      </c>
      <c r="S126">
        <v>85640</v>
      </c>
      <c r="U126">
        <v>-1415446.02</v>
      </c>
      <c r="V126">
        <v>2656385</v>
      </c>
      <c r="W126" s="297">
        <v>1396692.82</v>
      </c>
      <c r="Y126" s="297">
        <v>587.97</v>
      </c>
      <c r="AA126" s="297">
        <v>1714703</v>
      </c>
      <c r="AB126" s="297">
        <v>172800</v>
      </c>
      <c r="AC126">
        <v>2319330</v>
      </c>
      <c r="AF126">
        <v>511017.53</v>
      </c>
      <c r="AG126">
        <v>181409.28</v>
      </c>
      <c r="AK126">
        <v>26049.5</v>
      </c>
      <c r="AM126" s="72">
        <f t="shared" si="7"/>
        <v>261211.42</v>
      </c>
      <c r="AN126" s="50">
        <f t="shared" si="8"/>
        <v>1610</v>
      </c>
      <c r="AO126" s="51">
        <f t="shared" si="9"/>
        <v>259601.42</v>
      </c>
      <c r="AP126" s="48">
        <f t="shared" si="10"/>
        <v>3284783.79</v>
      </c>
      <c r="AQ126" s="47">
        <f t="shared" si="11"/>
        <v>3037806.31</v>
      </c>
      <c r="AR126" s="56">
        <f t="shared" si="12"/>
        <v>246977.47999999998</v>
      </c>
    </row>
    <row r="127" spans="1:44" ht="14.4" thickBot="1" x14ac:dyDescent="0.3">
      <c r="A127" s="38" t="s">
        <v>403</v>
      </c>
      <c r="B127" s="38" t="s">
        <v>404</v>
      </c>
      <c r="C127" s="63">
        <v>2779</v>
      </c>
      <c r="D127" s="64" t="s">
        <v>791</v>
      </c>
      <c r="E127" t="s">
        <v>2896</v>
      </c>
      <c r="F127" s="297">
        <v>650692.59</v>
      </c>
      <c r="G127" s="297">
        <v>58800</v>
      </c>
      <c r="H127" s="297">
        <v>29872.58</v>
      </c>
      <c r="J127">
        <v>188558.68</v>
      </c>
      <c r="K127">
        <v>161522.25</v>
      </c>
      <c r="N127" s="297">
        <v>0</v>
      </c>
      <c r="Q127" s="297">
        <v>119.1</v>
      </c>
      <c r="U127">
        <v>-1503724.52</v>
      </c>
      <c r="V127">
        <v>2668500</v>
      </c>
      <c r="W127" s="297">
        <v>752110.81</v>
      </c>
      <c r="Y127" s="297">
        <v>803.52</v>
      </c>
      <c r="AA127" s="297">
        <v>1637390.4</v>
      </c>
      <c r="AB127" s="297">
        <v>75500</v>
      </c>
      <c r="AC127">
        <v>1963245.4</v>
      </c>
      <c r="AF127">
        <v>245066.7</v>
      </c>
      <c r="AG127">
        <v>125061.83</v>
      </c>
      <c r="AK127">
        <v>35763.279999999999</v>
      </c>
      <c r="AM127" s="72">
        <f t="shared" si="7"/>
        <v>739365.16999999993</v>
      </c>
      <c r="AN127" s="50">
        <f t="shared" si="8"/>
        <v>119.1</v>
      </c>
      <c r="AO127" s="51">
        <f t="shared" si="9"/>
        <v>739246.07</v>
      </c>
      <c r="AP127" s="48">
        <f t="shared" si="10"/>
        <v>2465804.73</v>
      </c>
      <c r="AQ127" s="47">
        <f t="shared" si="11"/>
        <v>2369137.21</v>
      </c>
      <c r="AR127" s="56">
        <f t="shared" si="12"/>
        <v>96667.520000000019</v>
      </c>
    </row>
    <row r="128" spans="1:44" ht="14.4" thickBot="1" x14ac:dyDescent="0.3">
      <c r="A128" s="38" t="s">
        <v>403</v>
      </c>
      <c r="B128" s="38" t="s">
        <v>404</v>
      </c>
      <c r="C128" s="63">
        <v>5936</v>
      </c>
      <c r="D128" s="64" t="s">
        <v>792</v>
      </c>
      <c r="E128" t="s">
        <v>2899</v>
      </c>
      <c r="F128" s="297">
        <v>1021903</v>
      </c>
      <c r="G128" s="297">
        <v>77700</v>
      </c>
      <c r="H128" s="297">
        <v>27810.27</v>
      </c>
      <c r="J128">
        <v>4038173.31</v>
      </c>
      <c r="K128">
        <v>584946.4</v>
      </c>
      <c r="Q128" s="297">
        <v>3375.24</v>
      </c>
      <c r="S128">
        <v>97300</v>
      </c>
      <c r="U128">
        <v>-3534114.45</v>
      </c>
      <c r="V128">
        <v>9526566.6699999999</v>
      </c>
      <c r="W128" s="297">
        <v>1451546.98</v>
      </c>
      <c r="X128" s="297">
        <v>204000</v>
      </c>
      <c r="Y128" s="297">
        <v>1511.76</v>
      </c>
      <c r="AA128" s="297">
        <v>3248509.1</v>
      </c>
      <c r="AB128" s="297">
        <v>2397800</v>
      </c>
      <c r="AC128">
        <v>3566103.1</v>
      </c>
      <c r="AD128">
        <v>20382</v>
      </c>
      <c r="AE128">
        <v>3616</v>
      </c>
      <c r="AF128">
        <v>3102226.72</v>
      </c>
      <c r="AG128">
        <v>490204.19</v>
      </c>
      <c r="AH128">
        <v>500</v>
      </c>
      <c r="AK128">
        <v>68296.27</v>
      </c>
      <c r="AM128" s="72">
        <f t="shared" si="7"/>
        <v>1127413.27</v>
      </c>
      <c r="AN128" s="50">
        <f t="shared" si="8"/>
        <v>3375.24</v>
      </c>
      <c r="AO128" s="51">
        <f t="shared" si="9"/>
        <v>1124038.03</v>
      </c>
      <c r="AP128" s="48">
        <f t="shared" si="10"/>
        <v>7303367.8399999999</v>
      </c>
      <c r="AQ128" s="47">
        <f t="shared" si="11"/>
        <v>7251328.2800000003</v>
      </c>
      <c r="AR128" s="56">
        <f t="shared" si="12"/>
        <v>52039.55999999959</v>
      </c>
    </row>
    <row r="129" spans="1:44" ht="14.4" thickBot="1" x14ac:dyDescent="0.3">
      <c r="A129" s="38" t="s">
        <v>403</v>
      </c>
      <c r="B129" s="38" t="s">
        <v>404</v>
      </c>
      <c r="C129" s="63">
        <v>2905</v>
      </c>
      <c r="D129" s="64" t="s">
        <v>793</v>
      </c>
      <c r="E129" t="s">
        <v>2901</v>
      </c>
      <c r="F129" s="297">
        <v>677166.03</v>
      </c>
      <c r="G129" s="297">
        <v>67400</v>
      </c>
      <c r="H129" s="297">
        <v>0</v>
      </c>
      <c r="J129">
        <v>318000.89</v>
      </c>
      <c r="K129">
        <v>125708.37</v>
      </c>
      <c r="Q129" s="297">
        <v>232.01</v>
      </c>
      <c r="S129">
        <v>155940</v>
      </c>
      <c r="U129">
        <v>-1578687.82</v>
      </c>
      <c r="V129">
        <v>2647000</v>
      </c>
      <c r="W129" s="297">
        <v>808484</v>
      </c>
      <c r="Y129" s="297">
        <v>858.23</v>
      </c>
      <c r="AA129" s="297">
        <v>1662396.2</v>
      </c>
      <c r="AB129" s="297">
        <v>78800</v>
      </c>
      <c r="AC129">
        <v>2009489.2</v>
      </c>
      <c r="AD129">
        <v>2680</v>
      </c>
      <c r="AF129">
        <v>183023.58</v>
      </c>
      <c r="AG129">
        <v>117535.56</v>
      </c>
      <c r="AK129">
        <v>94350.99</v>
      </c>
      <c r="AM129" s="72">
        <f t="shared" si="7"/>
        <v>744566.03</v>
      </c>
      <c r="AN129" s="50">
        <f t="shared" si="8"/>
        <v>232.01</v>
      </c>
      <c r="AO129" s="51">
        <f t="shared" si="9"/>
        <v>744334.02</v>
      </c>
      <c r="AP129" s="48">
        <f t="shared" si="10"/>
        <v>2550538.4299999997</v>
      </c>
      <c r="AQ129" s="47">
        <f t="shared" si="11"/>
        <v>2407079.33</v>
      </c>
      <c r="AR129" s="56">
        <f t="shared" si="12"/>
        <v>143459.09999999963</v>
      </c>
    </row>
    <row r="130" spans="1:44" ht="14.4" thickBot="1" x14ac:dyDescent="0.3">
      <c r="A130" s="38" t="s">
        <v>403</v>
      </c>
      <c r="B130" s="38" t="s">
        <v>404</v>
      </c>
      <c r="C130" s="63">
        <v>2680</v>
      </c>
      <c r="D130" s="64" t="s">
        <v>794</v>
      </c>
      <c r="E130" t="s">
        <v>2927</v>
      </c>
      <c r="F130" s="297">
        <v>156495.5</v>
      </c>
      <c r="G130" s="297">
        <v>27600</v>
      </c>
      <c r="H130" s="297">
        <v>9784.5400000000009</v>
      </c>
      <c r="J130">
        <v>209261.83</v>
      </c>
      <c r="K130">
        <v>112006.94</v>
      </c>
      <c r="Q130" s="297">
        <v>15</v>
      </c>
      <c r="S130">
        <v>138000</v>
      </c>
      <c r="U130">
        <v>-1202961.83</v>
      </c>
      <c r="V130">
        <v>1913700</v>
      </c>
      <c r="W130" s="297">
        <v>525820.74</v>
      </c>
      <c r="Y130" s="297">
        <v>297.7</v>
      </c>
      <c r="AA130" s="297">
        <v>430800</v>
      </c>
      <c r="AB130" s="297">
        <v>27900</v>
      </c>
      <c r="AC130">
        <v>600307.91</v>
      </c>
      <c r="AD130">
        <v>1736</v>
      </c>
      <c r="AF130">
        <v>333712.7</v>
      </c>
      <c r="AG130">
        <v>146026.44</v>
      </c>
      <c r="AK130">
        <v>10525.75</v>
      </c>
      <c r="AM130" s="72">
        <f t="shared" si="7"/>
        <v>193880.04</v>
      </c>
      <c r="AN130" s="50">
        <f t="shared" si="8"/>
        <v>15</v>
      </c>
      <c r="AO130" s="51">
        <f t="shared" si="9"/>
        <v>193865.04</v>
      </c>
      <c r="AP130" s="48">
        <f t="shared" si="10"/>
        <v>984818.44</v>
      </c>
      <c r="AQ130" s="47">
        <f t="shared" si="11"/>
        <v>1092308.8</v>
      </c>
      <c r="AR130" s="56">
        <f t="shared" si="12"/>
        <v>-107490.3600000001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topLeftCell="Z1" zoomScale="146" zoomScaleNormal="146" workbookViewId="0">
      <selection sqref="A1:AB1048576"/>
    </sheetView>
  </sheetViews>
  <sheetFormatPr defaultRowHeight="13.8" x14ac:dyDescent="0.25"/>
  <cols>
    <col min="1" max="1" width="38.8984375" bestFit="1" customWidth="1"/>
  </cols>
  <sheetData>
    <row r="1" spans="1:28" x14ac:dyDescent="0.25">
      <c r="A1" t="s">
        <v>2440</v>
      </c>
      <c r="B1" t="s">
        <v>2441</v>
      </c>
      <c r="C1" t="s">
        <v>2442</v>
      </c>
      <c r="D1" t="s">
        <v>2443</v>
      </c>
      <c r="E1" t="s">
        <v>2444</v>
      </c>
      <c r="F1" t="s">
        <v>2445</v>
      </c>
      <c r="G1" t="s">
        <v>2446</v>
      </c>
      <c r="H1" t="s">
        <v>2448</v>
      </c>
      <c r="I1" t="s">
        <v>2449</v>
      </c>
      <c r="J1" t="s">
        <v>2450</v>
      </c>
      <c r="K1" t="s">
        <v>2451</v>
      </c>
      <c r="L1" t="s">
        <v>2452</v>
      </c>
      <c r="M1" t="s">
        <v>2453</v>
      </c>
      <c r="N1" t="s">
        <v>2454</v>
      </c>
      <c r="O1" t="s">
        <v>2455</v>
      </c>
      <c r="P1" t="s">
        <v>2457</v>
      </c>
      <c r="Q1" t="s">
        <v>2458</v>
      </c>
      <c r="R1" t="s">
        <v>2459</v>
      </c>
      <c r="S1" t="s">
        <v>2460</v>
      </c>
      <c r="T1" t="s">
        <v>2461</v>
      </c>
      <c r="U1" t="s">
        <v>2462</v>
      </c>
      <c r="V1" t="s">
        <v>2463</v>
      </c>
      <c r="W1" t="s">
        <v>2464</v>
      </c>
      <c r="X1" t="s">
        <v>2465</v>
      </c>
      <c r="Y1" t="s">
        <v>2466</v>
      </c>
      <c r="Z1" t="s">
        <v>2583</v>
      </c>
      <c r="AA1" t="s">
        <v>2467</v>
      </c>
      <c r="AB1" t="s">
        <v>2586</v>
      </c>
    </row>
    <row r="2" spans="1:28" x14ac:dyDescent="0.25">
      <c r="A2" t="s">
        <v>2468</v>
      </c>
      <c r="B2" t="s">
        <v>2469</v>
      </c>
      <c r="C2" t="s">
        <v>2470</v>
      </c>
      <c r="D2" t="s">
        <v>2471</v>
      </c>
      <c r="E2" t="s">
        <v>2472</v>
      </c>
      <c r="F2" t="s">
        <v>2473</v>
      </c>
      <c r="G2" t="s">
        <v>2474</v>
      </c>
      <c r="H2" t="s">
        <v>2476</v>
      </c>
      <c r="I2" t="s">
        <v>2477</v>
      </c>
      <c r="J2" t="s">
        <v>2478</v>
      </c>
      <c r="K2" t="s">
        <v>2479</v>
      </c>
      <c r="L2" t="s">
        <v>2480</v>
      </c>
      <c r="M2" t="s">
        <v>2481</v>
      </c>
      <c r="N2" t="s">
        <v>2482</v>
      </c>
      <c r="O2" t="s">
        <v>2483</v>
      </c>
      <c r="P2" t="s">
        <v>2485</v>
      </c>
      <c r="Q2" t="s">
        <v>2486</v>
      </c>
      <c r="R2" t="s">
        <v>2487</v>
      </c>
      <c r="S2" t="s">
        <v>2488</v>
      </c>
      <c r="T2" t="s">
        <v>2489</v>
      </c>
      <c r="U2" t="s">
        <v>2490</v>
      </c>
      <c r="V2" t="s">
        <v>2491</v>
      </c>
      <c r="W2" t="s">
        <v>2492</v>
      </c>
      <c r="X2" t="s">
        <v>2493</v>
      </c>
      <c r="Y2" t="s">
        <v>2494</v>
      </c>
      <c r="Z2" t="s">
        <v>2588</v>
      </c>
      <c r="AA2" t="s">
        <v>2495</v>
      </c>
      <c r="AB2" t="s">
        <v>2591</v>
      </c>
    </row>
    <row r="3" spans="1:28" x14ac:dyDescent="0.25">
      <c r="A3" t="s">
        <v>2496</v>
      </c>
      <c r="B3">
        <v>68387877.049999997</v>
      </c>
      <c r="C3">
        <v>7530536.4500000002</v>
      </c>
      <c r="D3">
        <v>2944874.08</v>
      </c>
      <c r="E3">
        <v>0</v>
      </c>
      <c r="F3">
        <v>79000633.239999995</v>
      </c>
      <c r="G3">
        <v>46132091.43</v>
      </c>
      <c r="H3">
        <v>671090.22</v>
      </c>
      <c r="I3">
        <v>54916.84</v>
      </c>
      <c r="J3">
        <v>534280</v>
      </c>
      <c r="K3">
        <v>83216.91</v>
      </c>
      <c r="L3">
        <v>802866.03</v>
      </c>
      <c r="M3">
        <v>-613397.63</v>
      </c>
      <c r="N3">
        <v>91064501.709999993</v>
      </c>
      <c r="O3">
        <v>111772175.73999999</v>
      </c>
      <c r="P3">
        <v>109288113.73</v>
      </c>
      <c r="Q3">
        <v>17194438.109999999</v>
      </c>
      <c r="R3">
        <v>75833.56</v>
      </c>
      <c r="S3">
        <v>139725504.75999999</v>
      </c>
      <c r="T3">
        <v>13092425.59</v>
      </c>
      <c r="U3">
        <v>165116328.69</v>
      </c>
      <c r="V3">
        <v>349966</v>
      </c>
      <c r="W3">
        <v>414726</v>
      </c>
      <c r="X3">
        <v>58043429.840000004</v>
      </c>
      <c r="Y3">
        <v>25011629.620000001</v>
      </c>
      <c r="Z3">
        <v>3244694.93</v>
      </c>
      <c r="AA3">
        <v>2929684.03</v>
      </c>
      <c r="AB3">
        <v>55376</v>
      </c>
    </row>
    <row r="4" spans="1:28" x14ac:dyDescent="0.25">
      <c r="A4" t="s">
        <v>2931</v>
      </c>
      <c r="B4">
        <v>1197124.0900000001</v>
      </c>
      <c r="C4">
        <v>4080</v>
      </c>
      <c r="D4">
        <v>70204</v>
      </c>
      <c r="F4">
        <v>8</v>
      </c>
      <c r="G4">
        <v>176998.6</v>
      </c>
      <c r="J4">
        <v>25500</v>
      </c>
      <c r="K4">
        <v>0</v>
      </c>
      <c r="N4">
        <v>824418.46</v>
      </c>
      <c r="O4">
        <v>560321.12</v>
      </c>
      <c r="P4">
        <v>142800</v>
      </c>
      <c r="Q4">
        <v>3870</v>
      </c>
      <c r="R4">
        <v>318.47000000000003</v>
      </c>
      <c r="S4">
        <v>3522397.64</v>
      </c>
      <c r="T4">
        <v>1178413.6399999999</v>
      </c>
      <c r="U4">
        <v>3528717.64</v>
      </c>
      <c r="W4">
        <v>31200</v>
      </c>
      <c r="X4">
        <v>278243.51</v>
      </c>
      <c r="Y4">
        <v>187463.49</v>
      </c>
      <c r="Z4">
        <v>10000</v>
      </c>
    </row>
    <row r="5" spans="1:28" x14ac:dyDescent="0.25">
      <c r="A5" t="s">
        <v>2932</v>
      </c>
      <c r="B5">
        <v>262185.11</v>
      </c>
      <c r="C5">
        <v>12920</v>
      </c>
      <c r="D5">
        <v>5185</v>
      </c>
      <c r="F5">
        <v>235090.5</v>
      </c>
      <c r="G5">
        <v>77707.77</v>
      </c>
      <c r="K5">
        <v>42764.42</v>
      </c>
      <c r="N5">
        <v>-1571973.08</v>
      </c>
      <c r="O5">
        <v>2026803.02</v>
      </c>
      <c r="Q5">
        <v>372000</v>
      </c>
      <c r="R5">
        <v>180.35</v>
      </c>
      <c r="S5">
        <v>573519.80000000005</v>
      </c>
      <c r="T5">
        <v>840800</v>
      </c>
      <c r="U5">
        <v>585519.80000000005</v>
      </c>
      <c r="V5">
        <v>37830</v>
      </c>
      <c r="W5">
        <v>22070</v>
      </c>
      <c r="X5">
        <v>438447.02</v>
      </c>
      <c r="Y5">
        <v>146639.31</v>
      </c>
    </row>
    <row r="6" spans="1:28" x14ac:dyDescent="0.25">
      <c r="A6" t="s">
        <v>2933</v>
      </c>
      <c r="B6">
        <v>153540.66</v>
      </c>
      <c r="D6">
        <v>47572</v>
      </c>
      <c r="F6">
        <v>2315704.0699999998</v>
      </c>
      <c r="G6">
        <v>6185.7</v>
      </c>
      <c r="H6">
        <v>0</v>
      </c>
      <c r="I6">
        <v>0</v>
      </c>
      <c r="J6">
        <v>8000</v>
      </c>
      <c r="K6">
        <v>89.54</v>
      </c>
      <c r="N6">
        <v>1813384.7</v>
      </c>
      <c r="O6">
        <v>716949.66</v>
      </c>
      <c r="Q6">
        <v>3160</v>
      </c>
      <c r="R6">
        <v>182.58</v>
      </c>
      <c r="S6">
        <v>1265885</v>
      </c>
      <c r="T6">
        <v>1363640</v>
      </c>
      <c r="U6">
        <v>1293085</v>
      </c>
      <c r="W6">
        <v>7800</v>
      </c>
      <c r="X6">
        <v>230364.15</v>
      </c>
      <c r="Y6">
        <v>125599.9</v>
      </c>
      <c r="Z6">
        <v>406440</v>
      </c>
    </row>
    <row r="7" spans="1:28" x14ac:dyDescent="0.25">
      <c r="A7" t="s">
        <v>2934</v>
      </c>
      <c r="B7">
        <v>1104256.51</v>
      </c>
      <c r="C7">
        <v>115650</v>
      </c>
      <c r="D7">
        <v>57427.77</v>
      </c>
      <c r="F7">
        <v>2974130.65</v>
      </c>
      <c r="G7">
        <v>58254.93</v>
      </c>
      <c r="H7">
        <v>0</v>
      </c>
      <c r="I7">
        <v>0</v>
      </c>
      <c r="K7">
        <v>17820.36</v>
      </c>
      <c r="N7">
        <v>2795348.73</v>
      </c>
      <c r="O7">
        <v>550717.67000000004</v>
      </c>
      <c r="P7">
        <v>9600</v>
      </c>
      <c r="Q7">
        <v>324829.93</v>
      </c>
      <c r="R7">
        <v>194.12</v>
      </c>
      <c r="S7">
        <v>1341253.04</v>
      </c>
      <c r="T7">
        <v>1803559</v>
      </c>
      <c r="U7">
        <v>1366253.04</v>
      </c>
      <c r="W7">
        <v>5788</v>
      </c>
      <c r="X7">
        <v>234825.12</v>
      </c>
      <c r="Y7">
        <v>249116.83</v>
      </c>
      <c r="Z7">
        <v>519120</v>
      </c>
    </row>
    <row r="8" spans="1:28" x14ac:dyDescent="0.25">
      <c r="A8" t="s">
        <v>2935</v>
      </c>
      <c r="B8">
        <v>155978.37</v>
      </c>
      <c r="C8">
        <v>24000</v>
      </c>
      <c r="D8">
        <v>16597</v>
      </c>
      <c r="E8">
        <v>0</v>
      </c>
      <c r="F8">
        <v>1731206.37</v>
      </c>
      <c r="G8">
        <v>26359.89</v>
      </c>
      <c r="H8">
        <v>5000</v>
      </c>
      <c r="I8">
        <v>1260.3</v>
      </c>
      <c r="J8">
        <v>8000</v>
      </c>
      <c r="K8">
        <v>49.53</v>
      </c>
      <c r="N8">
        <v>-255259.07</v>
      </c>
      <c r="O8">
        <v>2257089.6800000002</v>
      </c>
      <c r="Q8">
        <v>135000</v>
      </c>
      <c r="R8">
        <v>70.400000000000006</v>
      </c>
      <c r="S8">
        <v>1492830</v>
      </c>
      <c r="T8">
        <v>726293.89</v>
      </c>
      <c r="U8">
        <v>1530540</v>
      </c>
      <c r="V8">
        <v>320</v>
      </c>
      <c r="W8">
        <v>36096</v>
      </c>
      <c r="X8">
        <v>282139.94</v>
      </c>
      <c r="Y8">
        <v>173007.16</v>
      </c>
      <c r="Z8">
        <v>215520</v>
      </c>
    </row>
    <row r="9" spans="1:28" x14ac:dyDescent="0.25">
      <c r="A9" t="s">
        <v>2936</v>
      </c>
      <c r="B9">
        <v>482436.05</v>
      </c>
      <c r="C9">
        <v>17380</v>
      </c>
      <c r="D9">
        <v>0</v>
      </c>
      <c r="E9">
        <v>0</v>
      </c>
      <c r="F9">
        <v>3488314.68</v>
      </c>
      <c r="G9">
        <v>34562.28</v>
      </c>
      <c r="H9">
        <v>4900</v>
      </c>
      <c r="I9">
        <v>0</v>
      </c>
      <c r="J9">
        <v>1540</v>
      </c>
      <c r="K9">
        <v>20865.419999999998</v>
      </c>
      <c r="N9">
        <v>3488019.75</v>
      </c>
      <c r="O9">
        <v>253201</v>
      </c>
      <c r="R9">
        <v>343.88</v>
      </c>
      <c r="S9">
        <v>751187.04</v>
      </c>
      <c r="T9">
        <v>1583564.22</v>
      </c>
      <c r="U9">
        <v>751187.04</v>
      </c>
      <c r="V9">
        <v>910</v>
      </c>
      <c r="W9">
        <v>11552</v>
      </c>
      <c r="X9">
        <v>439494.75</v>
      </c>
      <c r="Y9">
        <v>213399.51</v>
      </c>
      <c r="Z9">
        <v>472385</v>
      </c>
    </row>
    <row r="10" spans="1:28" x14ac:dyDescent="0.25">
      <c r="A10" t="s">
        <v>2937</v>
      </c>
      <c r="B10">
        <v>66409.2</v>
      </c>
      <c r="D10">
        <v>11000</v>
      </c>
      <c r="F10">
        <v>3038967.92</v>
      </c>
      <c r="G10">
        <v>3</v>
      </c>
      <c r="H10">
        <v>7485</v>
      </c>
      <c r="I10">
        <v>4828.46</v>
      </c>
      <c r="J10">
        <v>3940</v>
      </c>
      <c r="K10">
        <v>0</v>
      </c>
      <c r="N10">
        <v>3178171.87</v>
      </c>
      <c r="Q10">
        <v>50000</v>
      </c>
      <c r="R10">
        <v>73.61</v>
      </c>
      <c r="S10">
        <v>748811</v>
      </c>
      <c r="T10">
        <v>798607.43</v>
      </c>
      <c r="U10">
        <v>779711</v>
      </c>
      <c r="W10">
        <v>21616</v>
      </c>
      <c r="X10">
        <v>275333.65000000002</v>
      </c>
      <c r="Y10">
        <v>144256.6</v>
      </c>
      <c r="Z10">
        <v>217620</v>
      </c>
    </row>
    <row r="11" spans="1:28" x14ac:dyDescent="0.25">
      <c r="A11" t="s">
        <v>2938</v>
      </c>
      <c r="B11">
        <v>72417.42</v>
      </c>
      <c r="C11">
        <v>7104</v>
      </c>
      <c r="D11">
        <v>0</v>
      </c>
      <c r="F11">
        <v>3339195.39</v>
      </c>
      <c r="G11">
        <v>29969.86</v>
      </c>
      <c r="K11">
        <v>285.02999999999997</v>
      </c>
      <c r="N11">
        <v>3401558.66</v>
      </c>
      <c r="O11">
        <v>99610.62</v>
      </c>
      <c r="Q11">
        <v>19568.78</v>
      </c>
      <c r="R11">
        <v>62.42</v>
      </c>
      <c r="S11">
        <v>787710</v>
      </c>
      <c r="T11">
        <v>459700</v>
      </c>
      <c r="U11">
        <v>789810</v>
      </c>
      <c r="W11">
        <v>27050</v>
      </c>
      <c r="X11">
        <v>165444.81</v>
      </c>
      <c r="Y11">
        <v>153004.03</v>
      </c>
    </row>
    <row r="12" spans="1:28" x14ac:dyDescent="0.25">
      <c r="A12" t="s">
        <v>2939</v>
      </c>
      <c r="B12">
        <v>865053.8</v>
      </c>
      <c r="C12">
        <v>0</v>
      </c>
      <c r="D12">
        <v>44344.45</v>
      </c>
      <c r="F12">
        <v>1041470.94</v>
      </c>
      <c r="G12">
        <v>232269.79</v>
      </c>
      <c r="H12">
        <v>0</v>
      </c>
      <c r="K12">
        <v>0</v>
      </c>
      <c r="N12">
        <v>1550084.11</v>
      </c>
      <c r="O12">
        <v>685585.33</v>
      </c>
      <c r="P12">
        <v>478366.1</v>
      </c>
      <c r="Q12">
        <v>357538</v>
      </c>
      <c r="R12">
        <v>787.54</v>
      </c>
      <c r="S12">
        <v>2170337.8199999998</v>
      </c>
      <c r="T12">
        <v>17200</v>
      </c>
      <c r="U12">
        <v>2283733.8199999998</v>
      </c>
      <c r="X12">
        <v>439224.9</v>
      </c>
      <c r="Y12">
        <v>235460.25</v>
      </c>
    </row>
    <row r="13" spans="1:28" x14ac:dyDescent="0.25">
      <c r="A13" t="s">
        <v>2940</v>
      </c>
      <c r="B13">
        <v>998625.22</v>
      </c>
      <c r="C13">
        <v>119627.45</v>
      </c>
      <c r="D13">
        <v>18257.650000000001</v>
      </c>
      <c r="F13">
        <v>162034.74</v>
      </c>
      <c r="G13">
        <v>797260.5</v>
      </c>
      <c r="H13">
        <v>0</v>
      </c>
      <c r="K13">
        <v>0</v>
      </c>
      <c r="N13">
        <v>-304828.96000000002</v>
      </c>
      <c r="O13">
        <v>1517319.83</v>
      </c>
      <c r="P13">
        <v>1296888.76</v>
      </c>
      <c r="Q13">
        <v>508300</v>
      </c>
      <c r="R13">
        <v>635.47</v>
      </c>
      <c r="S13">
        <v>2333736</v>
      </c>
      <c r="T13">
        <v>78620</v>
      </c>
      <c r="U13">
        <v>2519739</v>
      </c>
      <c r="X13">
        <v>442901.51</v>
      </c>
      <c r="Y13">
        <v>246825.03</v>
      </c>
    </row>
    <row r="14" spans="1:28" x14ac:dyDescent="0.25">
      <c r="A14" t="s">
        <v>2941</v>
      </c>
      <c r="B14">
        <v>87686.57</v>
      </c>
      <c r="C14">
        <v>0</v>
      </c>
      <c r="D14">
        <v>60063.040000000001</v>
      </c>
      <c r="F14">
        <v>751689.65</v>
      </c>
      <c r="G14">
        <v>314225.95</v>
      </c>
      <c r="H14">
        <v>0</v>
      </c>
      <c r="N14">
        <v>181613.55</v>
      </c>
      <c r="O14">
        <v>1326846.8</v>
      </c>
      <c r="P14">
        <v>511344.13</v>
      </c>
      <c r="Q14">
        <v>684520</v>
      </c>
      <c r="R14">
        <v>357.65</v>
      </c>
      <c r="S14">
        <v>1346444</v>
      </c>
      <c r="T14">
        <v>35920</v>
      </c>
      <c r="U14">
        <v>1451149</v>
      </c>
      <c r="X14">
        <v>342656.94</v>
      </c>
      <c r="Y14">
        <v>235310.56</v>
      </c>
    </row>
    <row r="15" spans="1:28" x14ac:dyDescent="0.25">
      <c r="A15" t="s">
        <v>2942</v>
      </c>
      <c r="B15">
        <v>1281323.79</v>
      </c>
      <c r="C15">
        <v>37111.949999999997</v>
      </c>
      <c r="D15">
        <v>71956.27</v>
      </c>
      <c r="F15">
        <v>12144.67</v>
      </c>
      <c r="G15">
        <v>632636.26</v>
      </c>
      <c r="H15">
        <v>0</v>
      </c>
      <c r="N15">
        <v>494048.56</v>
      </c>
      <c r="O15">
        <v>1336486.2</v>
      </c>
      <c r="P15">
        <v>853050.59</v>
      </c>
      <c r="Q15">
        <v>163200</v>
      </c>
      <c r="R15">
        <v>849.73</v>
      </c>
      <c r="S15">
        <v>2659838</v>
      </c>
      <c r="T15">
        <v>114490</v>
      </c>
      <c r="U15">
        <v>2785577.4</v>
      </c>
      <c r="X15">
        <v>423099.28</v>
      </c>
      <c r="Y15">
        <v>187623.46</v>
      </c>
      <c r="AA15">
        <v>14000</v>
      </c>
    </row>
    <row r="16" spans="1:28" x14ac:dyDescent="0.25">
      <c r="A16" t="s">
        <v>2943</v>
      </c>
      <c r="B16">
        <v>1744570.14</v>
      </c>
      <c r="C16">
        <v>137945.70000000001</v>
      </c>
      <c r="D16">
        <v>64469.79</v>
      </c>
      <c r="F16">
        <v>910804.07</v>
      </c>
      <c r="G16">
        <v>296239.09000000003</v>
      </c>
      <c r="H16">
        <v>0</v>
      </c>
      <c r="K16">
        <v>139.81</v>
      </c>
      <c r="N16">
        <v>1288976.8899999999</v>
      </c>
      <c r="O16">
        <v>2146839.4900000002</v>
      </c>
      <c r="P16">
        <v>1058359.56</v>
      </c>
      <c r="Q16">
        <v>200000</v>
      </c>
      <c r="R16">
        <v>1409.16</v>
      </c>
      <c r="S16">
        <v>2384432</v>
      </c>
      <c r="U16">
        <v>2950267.6</v>
      </c>
      <c r="V16">
        <v>8000</v>
      </c>
      <c r="X16">
        <v>429678.99</v>
      </c>
      <c r="Y16">
        <v>224636.63</v>
      </c>
      <c r="AA16">
        <v>71120</v>
      </c>
    </row>
    <row r="17" spans="1:27" x14ac:dyDescent="0.25">
      <c r="A17" t="s">
        <v>2944</v>
      </c>
      <c r="B17">
        <v>758941.97</v>
      </c>
      <c r="C17">
        <v>22900</v>
      </c>
      <c r="D17">
        <v>95419.7</v>
      </c>
      <c r="F17">
        <v>20895.21</v>
      </c>
      <c r="G17">
        <v>336023.33</v>
      </c>
      <c r="H17">
        <v>12650</v>
      </c>
      <c r="K17">
        <v>0</v>
      </c>
      <c r="N17">
        <v>-71451.009999999995</v>
      </c>
      <c r="O17">
        <v>1602780.76</v>
      </c>
      <c r="P17">
        <v>955705.36</v>
      </c>
      <c r="Q17">
        <v>422265</v>
      </c>
      <c r="R17">
        <v>635.33000000000004</v>
      </c>
      <c r="S17">
        <v>2368440.67</v>
      </c>
      <c r="T17">
        <v>33400</v>
      </c>
      <c r="U17">
        <v>2786017.67</v>
      </c>
      <c r="X17">
        <v>897801.8</v>
      </c>
      <c r="Y17">
        <v>189896.43</v>
      </c>
      <c r="AA17">
        <v>92000</v>
      </c>
    </row>
    <row r="18" spans="1:27" x14ac:dyDescent="0.25">
      <c r="A18" t="s">
        <v>2945</v>
      </c>
      <c r="B18">
        <v>828357.15</v>
      </c>
      <c r="C18">
        <v>0</v>
      </c>
      <c r="D18">
        <v>15318.44</v>
      </c>
      <c r="F18">
        <v>270491.42</v>
      </c>
      <c r="G18">
        <v>1521846.14</v>
      </c>
      <c r="H18">
        <v>0</v>
      </c>
      <c r="K18">
        <v>186.92</v>
      </c>
      <c r="N18">
        <v>1256339.2</v>
      </c>
      <c r="O18">
        <v>2036704.82</v>
      </c>
      <c r="P18">
        <v>1378177.44</v>
      </c>
      <c r="Q18">
        <v>100000</v>
      </c>
      <c r="R18">
        <v>925.06</v>
      </c>
      <c r="S18">
        <v>1136945</v>
      </c>
      <c r="T18">
        <v>40225</v>
      </c>
      <c r="U18">
        <v>1461625.25</v>
      </c>
      <c r="V18">
        <v>12280</v>
      </c>
      <c r="W18">
        <v>1058</v>
      </c>
      <c r="X18">
        <v>784818.11</v>
      </c>
      <c r="Y18">
        <v>775039.28</v>
      </c>
      <c r="AA18">
        <v>120000</v>
      </c>
    </row>
    <row r="19" spans="1:27" x14ac:dyDescent="0.25">
      <c r="A19" t="s">
        <v>2946</v>
      </c>
      <c r="B19">
        <v>529904.36</v>
      </c>
      <c r="C19">
        <v>20583.580000000002</v>
      </c>
      <c r="D19">
        <v>100367.79</v>
      </c>
      <c r="F19">
        <v>972539.88</v>
      </c>
      <c r="G19">
        <v>417720.18</v>
      </c>
      <c r="H19">
        <v>0</v>
      </c>
      <c r="N19">
        <v>2243638.56</v>
      </c>
      <c r="O19">
        <v>118427.08</v>
      </c>
      <c r="P19">
        <v>469793.02</v>
      </c>
      <c r="Q19">
        <v>40000</v>
      </c>
      <c r="R19">
        <v>543.77</v>
      </c>
      <c r="S19">
        <v>1101000</v>
      </c>
      <c r="T19">
        <v>0.01</v>
      </c>
      <c r="U19">
        <v>1101000</v>
      </c>
      <c r="X19">
        <v>346164.23</v>
      </c>
      <c r="Y19">
        <v>314817.42</v>
      </c>
      <c r="AA19">
        <v>82105</v>
      </c>
    </row>
    <row r="20" spans="1:27" x14ac:dyDescent="0.25">
      <c r="A20" t="s">
        <v>2947</v>
      </c>
      <c r="B20">
        <v>2074706.45</v>
      </c>
      <c r="C20">
        <v>447220.2</v>
      </c>
      <c r="D20">
        <v>44852.39</v>
      </c>
      <c r="F20">
        <v>19087.25</v>
      </c>
      <c r="G20">
        <v>231031.83</v>
      </c>
      <c r="H20">
        <v>0</v>
      </c>
      <c r="K20">
        <v>0</v>
      </c>
      <c r="N20">
        <v>732849.1</v>
      </c>
      <c r="O20">
        <v>1863971.92</v>
      </c>
      <c r="P20">
        <v>1139066.17</v>
      </c>
      <c r="Q20">
        <v>424299</v>
      </c>
      <c r="R20">
        <v>1773.15</v>
      </c>
      <c r="S20">
        <v>1301523.83</v>
      </c>
      <c r="T20">
        <v>40000</v>
      </c>
      <c r="U20">
        <v>1528134.83</v>
      </c>
      <c r="X20">
        <v>844886.27</v>
      </c>
      <c r="Y20">
        <v>169428.95</v>
      </c>
      <c r="AA20">
        <v>57335</v>
      </c>
    </row>
    <row r="21" spans="1:27" x14ac:dyDescent="0.25">
      <c r="A21" t="s">
        <v>2948</v>
      </c>
      <c r="B21">
        <v>435684.22</v>
      </c>
      <c r="C21">
        <v>128998.2</v>
      </c>
      <c r="D21">
        <v>101957.87</v>
      </c>
      <c r="F21">
        <v>655492.64</v>
      </c>
      <c r="G21">
        <v>1131755.29</v>
      </c>
      <c r="H21">
        <v>0</v>
      </c>
      <c r="K21">
        <v>0</v>
      </c>
      <c r="N21">
        <v>1005833.95</v>
      </c>
      <c r="O21">
        <v>2519990.75</v>
      </c>
      <c r="P21">
        <v>1350758.49</v>
      </c>
      <c r="Q21">
        <v>151500</v>
      </c>
      <c r="R21">
        <v>942.58</v>
      </c>
      <c r="S21">
        <v>2024990.56</v>
      </c>
      <c r="T21">
        <v>24500</v>
      </c>
      <c r="U21">
        <v>2591267.56</v>
      </c>
      <c r="X21">
        <v>1007109.08</v>
      </c>
      <c r="Y21">
        <v>641381.47</v>
      </c>
      <c r="AA21">
        <v>134350</v>
      </c>
    </row>
    <row r="22" spans="1:27" x14ac:dyDescent="0.25">
      <c r="A22" t="s">
        <v>2949</v>
      </c>
      <c r="B22">
        <v>385299.46</v>
      </c>
      <c r="C22">
        <v>12187.75</v>
      </c>
      <c r="D22">
        <v>10600</v>
      </c>
      <c r="F22">
        <v>277333.67</v>
      </c>
      <c r="G22">
        <v>478255.93</v>
      </c>
      <c r="H22">
        <v>0</v>
      </c>
      <c r="N22">
        <v>-3540608.5</v>
      </c>
      <c r="O22">
        <v>4994895.4800000004</v>
      </c>
      <c r="P22">
        <v>1210693.05</v>
      </c>
      <c r="Q22">
        <v>262676</v>
      </c>
      <c r="R22">
        <v>430.57</v>
      </c>
      <c r="S22">
        <v>2312558</v>
      </c>
      <c r="T22">
        <v>62925</v>
      </c>
      <c r="U22">
        <v>2312558</v>
      </c>
      <c r="V22">
        <v>12770</v>
      </c>
      <c r="W22">
        <v>2192</v>
      </c>
      <c r="X22">
        <v>1210222.75</v>
      </c>
      <c r="Y22">
        <v>399135.04</v>
      </c>
    </row>
    <row r="23" spans="1:27" x14ac:dyDescent="0.25">
      <c r="A23" t="s">
        <v>2950</v>
      </c>
      <c r="B23">
        <v>277893.86</v>
      </c>
      <c r="C23">
        <v>58505.33</v>
      </c>
      <c r="D23">
        <v>132404.19</v>
      </c>
      <c r="F23">
        <v>723044.68</v>
      </c>
      <c r="G23">
        <v>461543.52</v>
      </c>
      <c r="H23">
        <v>0</v>
      </c>
      <c r="K23">
        <v>1229.3</v>
      </c>
      <c r="N23">
        <v>494559.27</v>
      </c>
      <c r="O23">
        <v>1550129.81</v>
      </c>
      <c r="P23">
        <v>734760.81</v>
      </c>
      <c r="Q23">
        <v>258931</v>
      </c>
      <c r="R23">
        <v>296.88</v>
      </c>
      <c r="S23">
        <v>2611877.56</v>
      </c>
      <c r="T23">
        <v>47800</v>
      </c>
      <c r="U23">
        <v>2735297.36</v>
      </c>
      <c r="V23">
        <v>6000</v>
      </c>
      <c r="X23">
        <v>733712.31</v>
      </c>
      <c r="Y23">
        <v>273546.38</v>
      </c>
      <c r="AA23">
        <v>26000</v>
      </c>
    </row>
    <row r="24" spans="1:27" x14ac:dyDescent="0.25">
      <c r="A24" t="s">
        <v>2951</v>
      </c>
      <c r="B24">
        <v>3835654.42</v>
      </c>
      <c r="C24">
        <v>99631.96</v>
      </c>
      <c r="D24">
        <v>2373.5100000000002</v>
      </c>
      <c r="F24">
        <v>50286.38</v>
      </c>
      <c r="G24">
        <v>459082.64</v>
      </c>
      <c r="H24">
        <v>0</v>
      </c>
      <c r="K24">
        <v>0</v>
      </c>
      <c r="N24">
        <v>1378698.82</v>
      </c>
      <c r="O24">
        <v>2878887.21</v>
      </c>
      <c r="P24">
        <v>1676807.16</v>
      </c>
      <c r="Q24">
        <v>570120</v>
      </c>
      <c r="R24">
        <v>3627.4</v>
      </c>
      <c r="S24">
        <v>3793313.82</v>
      </c>
      <c r="T24">
        <v>18500</v>
      </c>
      <c r="U24">
        <v>3977703.82</v>
      </c>
      <c r="V24">
        <v>320</v>
      </c>
      <c r="W24">
        <v>1584</v>
      </c>
      <c r="X24">
        <v>1277632.97</v>
      </c>
      <c r="Y24">
        <v>310069.27</v>
      </c>
      <c r="AA24">
        <v>24500</v>
      </c>
    </row>
    <row r="25" spans="1:27" x14ac:dyDescent="0.25">
      <c r="A25" t="s">
        <v>2952</v>
      </c>
      <c r="B25">
        <v>641982.75</v>
      </c>
      <c r="C25">
        <v>353784.55</v>
      </c>
      <c r="D25">
        <v>24938.47</v>
      </c>
      <c r="F25">
        <v>269544.93</v>
      </c>
      <c r="G25">
        <v>363284.39</v>
      </c>
      <c r="H25">
        <v>0</v>
      </c>
      <c r="K25">
        <v>717.58</v>
      </c>
      <c r="N25">
        <v>-640516.03</v>
      </c>
      <c r="O25">
        <v>2079998.65</v>
      </c>
      <c r="P25">
        <v>906783.42</v>
      </c>
      <c r="Q25">
        <v>460477</v>
      </c>
      <c r="R25">
        <v>580.64</v>
      </c>
      <c r="S25">
        <v>2225748.5</v>
      </c>
      <c r="T25">
        <v>33000</v>
      </c>
      <c r="U25">
        <v>2451431.5</v>
      </c>
      <c r="X25">
        <v>584586.82999999996</v>
      </c>
      <c r="Y25">
        <v>261256.34</v>
      </c>
    </row>
    <row r="26" spans="1:27" x14ac:dyDescent="0.25">
      <c r="A26" t="s">
        <v>2953</v>
      </c>
      <c r="B26">
        <v>689320.8</v>
      </c>
      <c r="C26">
        <v>84029.65</v>
      </c>
      <c r="D26">
        <v>18753.28</v>
      </c>
      <c r="F26">
        <v>893403.52</v>
      </c>
      <c r="G26">
        <v>246210.2</v>
      </c>
      <c r="H26">
        <v>0</v>
      </c>
      <c r="N26">
        <v>1621909.45</v>
      </c>
      <c r="O26">
        <v>413083.29</v>
      </c>
      <c r="P26">
        <v>682956.35</v>
      </c>
      <c r="Q26">
        <v>126700</v>
      </c>
      <c r="R26">
        <v>1130.92</v>
      </c>
      <c r="S26">
        <v>2174109</v>
      </c>
      <c r="T26">
        <v>73000</v>
      </c>
      <c r="U26">
        <v>2419061.7999999998</v>
      </c>
      <c r="X26">
        <v>396974.63</v>
      </c>
      <c r="Y26">
        <v>216181.63</v>
      </c>
    </row>
    <row r="27" spans="1:27" x14ac:dyDescent="0.25">
      <c r="A27" t="s">
        <v>2954</v>
      </c>
      <c r="B27">
        <v>666486.27</v>
      </c>
      <c r="C27">
        <v>7800</v>
      </c>
      <c r="D27">
        <v>15685.88</v>
      </c>
      <c r="F27">
        <v>519002.4</v>
      </c>
      <c r="G27">
        <v>273610.84999999998</v>
      </c>
      <c r="H27">
        <v>16000</v>
      </c>
      <c r="N27">
        <v>-642646.24</v>
      </c>
      <c r="O27">
        <v>2337378.21</v>
      </c>
      <c r="P27">
        <v>590524.11</v>
      </c>
      <c r="R27">
        <v>733.21</v>
      </c>
      <c r="S27">
        <v>1700215</v>
      </c>
      <c r="T27">
        <v>6035</v>
      </c>
      <c r="U27">
        <v>1725215</v>
      </c>
      <c r="X27">
        <v>368335.13</v>
      </c>
      <c r="Y27">
        <v>200803.76</v>
      </c>
      <c r="AA27">
        <v>42000</v>
      </c>
    </row>
    <row r="28" spans="1:27" x14ac:dyDescent="0.25">
      <c r="A28" t="s">
        <v>2955</v>
      </c>
      <c r="B28">
        <v>513165.58</v>
      </c>
      <c r="C28">
        <v>0</v>
      </c>
      <c r="D28">
        <v>9740.1299999999992</v>
      </c>
      <c r="F28">
        <v>230783.59</v>
      </c>
      <c r="G28">
        <v>252173.94</v>
      </c>
      <c r="H28">
        <v>7000</v>
      </c>
      <c r="K28">
        <v>0</v>
      </c>
      <c r="N28">
        <v>-1225768.98</v>
      </c>
      <c r="O28">
        <v>2446216.73</v>
      </c>
      <c r="P28">
        <v>682173.64</v>
      </c>
      <c r="Q28">
        <v>153400</v>
      </c>
      <c r="R28">
        <v>477.25</v>
      </c>
      <c r="S28">
        <v>1355977</v>
      </c>
      <c r="T28">
        <v>84995</v>
      </c>
      <c r="U28">
        <v>1571608</v>
      </c>
      <c r="V28">
        <v>3000</v>
      </c>
      <c r="X28">
        <v>570878.99</v>
      </c>
      <c r="Y28">
        <v>250605.69</v>
      </c>
    </row>
    <row r="29" spans="1:27" x14ac:dyDescent="0.25">
      <c r="A29" t="s">
        <v>2956</v>
      </c>
      <c r="B29">
        <v>1777036.71</v>
      </c>
      <c r="C29">
        <v>492729.05</v>
      </c>
      <c r="D29">
        <v>13073.13</v>
      </c>
      <c r="F29">
        <v>593654.49</v>
      </c>
      <c r="G29">
        <v>335184.57</v>
      </c>
      <c r="K29">
        <v>10166</v>
      </c>
      <c r="N29">
        <v>758562.94</v>
      </c>
      <c r="O29">
        <v>1940194.37</v>
      </c>
      <c r="P29">
        <v>2007494.18</v>
      </c>
      <c r="Q29">
        <v>221700</v>
      </c>
      <c r="R29">
        <v>1816.4</v>
      </c>
      <c r="S29">
        <v>1970516</v>
      </c>
      <c r="T29">
        <v>520</v>
      </c>
      <c r="U29">
        <v>2247596.92</v>
      </c>
      <c r="X29">
        <v>946047.75</v>
      </c>
      <c r="Y29">
        <v>207677.27</v>
      </c>
      <c r="AA29">
        <v>24630</v>
      </c>
    </row>
    <row r="30" spans="1:27" x14ac:dyDescent="0.25">
      <c r="A30" t="s">
        <v>2957</v>
      </c>
      <c r="B30">
        <v>394226.61</v>
      </c>
      <c r="C30">
        <v>455913.79</v>
      </c>
      <c r="D30">
        <v>6144.92</v>
      </c>
      <c r="F30">
        <v>1916954.01</v>
      </c>
      <c r="G30">
        <v>1022451.14</v>
      </c>
      <c r="K30">
        <v>0</v>
      </c>
      <c r="N30">
        <v>3934026.61</v>
      </c>
      <c r="O30">
        <v>225942.27</v>
      </c>
      <c r="P30">
        <v>1127488.07</v>
      </c>
      <c r="Q30">
        <v>70000</v>
      </c>
      <c r="R30">
        <v>780.88</v>
      </c>
      <c r="S30">
        <v>1015732</v>
      </c>
      <c r="U30">
        <v>1311952</v>
      </c>
      <c r="X30">
        <v>596757.23</v>
      </c>
      <c r="Y30">
        <v>390385.13</v>
      </c>
    </row>
    <row r="31" spans="1:27" x14ac:dyDescent="0.25">
      <c r="A31" t="s">
        <v>2958</v>
      </c>
      <c r="B31">
        <v>1556891.93</v>
      </c>
      <c r="C31">
        <v>493036.2</v>
      </c>
      <c r="D31">
        <v>18477.61</v>
      </c>
      <c r="F31">
        <v>994743.38</v>
      </c>
      <c r="G31">
        <v>183363.25</v>
      </c>
      <c r="K31">
        <v>0</v>
      </c>
      <c r="N31">
        <v>2783148.7</v>
      </c>
      <c r="O31">
        <v>519805.36</v>
      </c>
      <c r="P31">
        <v>2011164.65</v>
      </c>
      <c r="Q31">
        <v>439200</v>
      </c>
      <c r="R31">
        <v>2002.11</v>
      </c>
      <c r="S31">
        <v>3348426</v>
      </c>
      <c r="T31">
        <v>250332</v>
      </c>
      <c r="U31">
        <v>3934103</v>
      </c>
      <c r="V31">
        <v>4980</v>
      </c>
      <c r="X31">
        <v>1625040.76</v>
      </c>
      <c r="Y31">
        <v>149752.69</v>
      </c>
      <c r="AA31">
        <v>12530</v>
      </c>
    </row>
    <row r="32" spans="1:27" x14ac:dyDescent="0.25">
      <c r="A32" t="s">
        <v>2959</v>
      </c>
      <c r="B32">
        <v>1204782.46</v>
      </c>
      <c r="C32">
        <v>271345.09999999998</v>
      </c>
      <c r="D32">
        <v>12843.32</v>
      </c>
      <c r="F32">
        <v>2034488.69</v>
      </c>
      <c r="G32">
        <v>636401.35</v>
      </c>
      <c r="K32">
        <v>0</v>
      </c>
      <c r="N32">
        <v>4118472.33</v>
      </c>
      <c r="O32">
        <v>164243.42000000001</v>
      </c>
      <c r="P32">
        <v>1389185.03</v>
      </c>
      <c r="Q32">
        <v>93500</v>
      </c>
      <c r="R32">
        <v>1465.68</v>
      </c>
      <c r="S32">
        <v>1413625.5</v>
      </c>
      <c r="U32">
        <v>1697998.5</v>
      </c>
      <c r="W32">
        <v>1530</v>
      </c>
      <c r="X32">
        <v>619580.72</v>
      </c>
      <c r="Y32">
        <v>364203.82</v>
      </c>
      <c r="AA32">
        <v>27398</v>
      </c>
    </row>
    <row r="33" spans="1:27" x14ac:dyDescent="0.25">
      <c r="A33" t="s">
        <v>2960</v>
      </c>
      <c r="B33">
        <v>630601.46</v>
      </c>
      <c r="C33">
        <v>212463.5</v>
      </c>
      <c r="D33">
        <v>259.49</v>
      </c>
      <c r="F33">
        <v>565850.29</v>
      </c>
      <c r="G33">
        <v>358996.95</v>
      </c>
      <c r="K33">
        <v>303</v>
      </c>
      <c r="N33">
        <v>-1795569.8</v>
      </c>
      <c r="O33">
        <v>3631737.05</v>
      </c>
      <c r="P33">
        <v>1932308.35</v>
      </c>
      <c r="Q33">
        <v>368710</v>
      </c>
      <c r="R33">
        <v>668.44</v>
      </c>
      <c r="S33">
        <v>2403457</v>
      </c>
      <c r="U33">
        <v>2708459</v>
      </c>
      <c r="W33">
        <v>24510</v>
      </c>
      <c r="X33">
        <v>1459775.7</v>
      </c>
      <c r="Y33">
        <v>167279.65</v>
      </c>
      <c r="AA33">
        <v>27398</v>
      </c>
    </row>
    <row r="34" spans="1:27" x14ac:dyDescent="0.25">
      <c r="A34" t="s">
        <v>2961</v>
      </c>
      <c r="B34">
        <v>670546.64</v>
      </c>
      <c r="C34">
        <v>293858.01</v>
      </c>
      <c r="D34">
        <v>19486.189999999999</v>
      </c>
      <c r="F34">
        <v>274802.14</v>
      </c>
      <c r="G34">
        <v>555619.67000000004</v>
      </c>
      <c r="J34">
        <v>258300</v>
      </c>
      <c r="K34">
        <v>0</v>
      </c>
      <c r="N34">
        <v>1006210.96</v>
      </c>
      <c r="O34">
        <v>669957.9</v>
      </c>
      <c r="P34">
        <v>2112520.7400000002</v>
      </c>
      <c r="R34">
        <v>692.73</v>
      </c>
      <c r="S34">
        <v>488649</v>
      </c>
      <c r="T34">
        <v>135894</v>
      </c>
      <c r="U34">
        <v>1005491</v>
      </c>
      <c r="W34">
        <v>1370</v>
      </c>
      <c r="X34">
        <v>1150184.99</v>
      </c>
      <c r="Y34">
        <v>174363.69</v>
      </c>
      <c r="AA34">
        <v>80868</v>
      </c>
    </row>
    <row r="35" spans="1:27" x14ac:dyDescent="0.25">
      <c r="A35" t="s">
        <v>2962</v>
      </c>
      <c r="B35">
        <v>1202616.98</v>
      </c>
      <c r="C35">
        <v>377289.62</v>
      </c>
      <c r="D35">
        <v>6143.64</v>
      </c>
      <c r="F35">
        <v>606696.35</v>
      </c>
      <c r="G35">
        <v>548712.99</v>
      </c>
      <c r="K35">
        <v>0</v>
      </c>
      <c r="N35">
        <v>263714.21999999997</v>
      </c>
      <c r="O35">
        <v>2501284.2200000002</v>
      </c>
      <c r="P35">
        <v>1518242.49</v>
      </c>
      <c r="Q35">
        <v>155610</v>
      </c>
      <c r="R35">
        <v>2139.96</v>
      </c>
      <c r="S35">
        <v>2068910</v>
      </c>
      <c r="U35">
        <v>2413736</v>
      </c>
      <c r="X35">
        <v>706612.85</v>
      </c>
      <c r="Y35">
        <v>187207.46</v>
      </c>
      <c r="AA35">
        <v>97730</v>
      </c>
    </row>
    <row r="36" spans="1:27" x14ac:dyDescent="0.25">
      <c r="A36" t="s">
        <v>2963</v>
      </c>
      <c r="B36">
        <v>635879.81000000006</v>
      </c>
      <c r="C36">
        <v>149662.9</v>
      </c>
      <c r="D36">
        <v>3802</v>
      </c>
      <c r="F36">
        <v>1920728.81</v>
      </c>
      <c r="G36">
        <v>549928.16</v>
      </c>
      <c r="K36">
        <v>0</v>
      </c>
      <c r="N36">
        <v>1716880.81</v>
      </c>
      <c r="O36">
        <v>1692932.58</v>
      </c>
      <c r="P36">
        <v>1669374.52</v>
      </c>
      <c r="Q36">
        <v>99750</v>
      </c>
      <c r="R36">
        <v>747.72</v>
      </c>
      <c r="S36">
        <v>1491003.5</v>
      </c>
      <c r="U36">
        <v>1977741.5</v>
      </c>
      <c r="W36">
        <v>1690</v>
      </c>
      <c r="X36">
        <v>710614.35</v>
      </c>
      <c r="Y36">
        <v>331253.59999999998</v>
      </c>
      <c r="AA36">
        <v>77398</v>
      </c>
    </row>
    <row r="37" spans="1:27" x14ac:dyDescent="0.25">
      <c r="A37" t="s">
        <v>2964</v>
      </c>
      <c r="B37">
        <v>657236.36</v>
      </c>
      <c r="C37">
        <v>272437.52</v>
      </c>
      <c r="D37">
        <v>44460.26</v>
      </c>
      <c r="F37">
        <v>1121607.74</v>
      </c>
      <c r="G37">
        <v>475920.34</v>
      </c>
      <c r="K37">
        <v>155</v>
      </c>
      <c r="N37">
        <v>2118262.31</v>
      </c>
      <c r="P37">
        <v>1407939.21</v>
      </c>
      <c r="Q37">
        <v>424130</v>
      </c>
      <c r="R37">
        <v>535.83000000000004</v>
      </c>
      <c r="S37">
        <v>520970.45</v>
      </c>
      <c r="U37">
        <v>707156.02</v>
      </c>
      <c r="X37">
        <v>673485.62</v>
      </c>
      <c r="Y37">
        <v>244238.94</v>
      </c>
      <c r="AA37">
        <v>12530</v>
      </c>
    </row>
    <row r="38" spans="1:27" x14ac:dyDescent="0.25">
      <c r="A38" t="s">
        <v>2965</v>
      </c>
      <c r="B38">
        <v>749401.92</v>
      </c>
      <c r="C38">
        <v>335324.2</v>
      </c>
      <c r="D38">
        <v>8543.65</v>
      </c>
      <c r="F38">
        <v>801028.45</v>
      </c>
      <c r="G38">
        <v>891257.96</v>
      </c>
      <c r="K38">
        <v>4252.34</v>
      </c>
      <c r="N38">
        <v>2089003.83</v>
      </c>
      <c r="P38">
        <v>2111143.65</v>
      </c>
      <c r="Q38">
        <v>191450</v>
      </c>
      <c r="R38">
        <v>1400.08</v>
      </c>
      <c r="S38">
        <v>3296539</v>
      </c>
      <c r="U38">
        <v>3700650</v>
      </c>
      <c r="X38">
        <v>562299.19999999995</v>
      </c>
      <c r="Y38">
        <v>183205.52</v>
      </c>
      <c r="AA38">
        <v>77398</v>
      </c>
    </row>
    <row r="39" spans="1:27" x14ac:dyDescent="0.25">
      <c r="A39" t="s">
        <v>2966</v>
      </c>
      <c r="B39">
        <v>1511419.64</v>
      </c>
      <c r="C39">
        <v>73739.42</v>
      </c>
      <c r="D39">
        <v>71960.850000000006</v>
      </c>
      <c r="F39">
        <v>349175.96</v>
      </c>
      <c r="G39">
        <v>714626.31</v>
      </c>
      <c r="H39">
        <v>26092</v>
      </c>
      <c r="K39">
        <v>260.14999999999998</v>
      </c>
      <c r="L39">
        <v>28807</v>
      </c>
      <c r="N39">
        <v>580485.52</v>
      </c>
      <c r="O39">
        <v>1814650.86</v>
      </c>
      <c r="P39">
        <v>1479989.13</v>
      </c>
      <c r="Q39">
        <v>155855</v>
      </c>
      <c r="R39">
        <v>1869.42</v>
      </c>
      <c r="S39">
        <v>2686747.1</v>
      </c>
      <c r="T39">
        <v>16140</v>
      </c>
      <c r="U39">
        <v>3011968.1</v>
      </c>
      <c r="W39">
        <v>3000</v>
      </c>
      <c r="X39">
        <v>550279.63</v>
      </c>
      <c r="Y39">
        <v>268526.27</v>
      </c>
    </row>
    <row r="40" spans="1:27" x14ac:dyDescent="0.25">
      <c r="A40" t="s">
        <v>2967</v>
      </c>
      <c r="B40">
        <v>280072.28999999998</v>
      </c>
      <c r="C40">
        <v>23707.85</v>
      </c>
      <c r="D40">
        <v>48448.91</v>
      </c>
      <c r="F40">
        <v>1219128.58</v>
      </c>
      <c r="G40">
        <v>100794.86</v>
      </c>
      <c r="H40">
        <v>12449.8</v>
      </c>
      <c r="K40">
        <v>118400</v>
      </c>
      <c r="N40">
        <v>-53782.74</v>
      </c>
      <c r="O40">
        <v>1633793.05</v>
      </c>
      <c r="P40">
        <v>1285648.23</v>
      </c>
      <c r="Q40">
        <v>171371</v>
      </c>
      <c r="R40">
        <v>548.54</v>
      </c>
      <c r="S40">
        <v>1764193.28</v>
      </c>
      <c r="T40">
        <v>56630</v>
      </c>
      <c r="U40">
        <v>2102934.7799999998</v>
      </c>
      <c r="W40">
        <v>8148</v>
      </c>
      <c r="X40">
        <v>841407.01</v>
      </c>
      <c r="Y40">
        <v>209658.88</v>
      </c>
    </row>
    <row r="41" spans="1:27" x14ac:dyDescent="0.25">
      <c r="A41" t="s">
        <v>2968</v>
      </c>
      <c r="B41">
        <v>440306.46</v>
      </c>
      <c r="C41">
        <v>135562.82</v>
      </c>
      <c r="D41">
        <v>32402</v>
      </c>
      <c r="F41">
        <v>1101709.6000000001</v>
      </c>
      <c r="G41">
        <v>196762.84</v>
      </c>
      <c r="H41">
        <v>17190.8</v>
      </c>
      <c r="K41">
        <v>1005.07</v>
      </c>
      <c r="N41">
        <v>1922248.18</v>
      </c>
      <c r="O41">
        <v>174893.33</v>
      </c>
      <c r="P41">
        <v>1049538.6100000001</v>
      </c>
      <c r="R41">
        <v>990.66</v>
      </c>
      <c r="S41">
        <v>1811907.8</v>
      </c>
      <c r="T41">
        <v>11160</v>
      </c>
      <c r="U41">
        <v>2126538.96</v>
      </c>
      <c r="V41">
        <v>25000</v>
      </c>
      <c r="X41">
        <v>581198.67000000004</v>
      </c>
      <c r="Y41">
        <v>161003.1</v>
      </c>
    </row>
    <row r="42" spans="1:27" x14ac:dyDescent="0.25">
      <c r="A42" t="s">
        <v>2969</v>
      </c>
      <c r="B42">
        <v>1390968.57</v>
      </c>
      <c r="C42">
        <v>166901.92000000001</v>
      </c>
      <c r="D42">
        <v>31169.8</v>
      </c>
      <c r="F42">
        <v>944456.43</v>
      </c>
      <c r="G42">
        <v>281440.31</v>
      </c>
      <c r="H42">
        <v>55381.5</v>
      </c>
      <c r="K42">
        <v>464.93</v>
      </c>
      <c r="L42">
        <v>454778.64</v>
      </c>
      <c r="N42">
        <v>1493866.76</v>
      </c>
      <c r="O42">
        <v>1781475.04</v>
      </c>
      <c r="P42">
        <v>2194332.11</v>
      </c>
      <c r="Q42">
        <v>28849.7</v>
      </c>
      <c r="R42">
        <v>2269.4499999999998</v>
      </c>
      <c r="S42">
        <v>2254818.5</v>
      </c>
      <c r="T42">
        <v>19990</v>
      </c>
      <c r="U42">
        <v>2800737.5</v>
      </c>
      <c r="V42">
        <v>6000</v>
      </c>
      <c r="X42">
        <v>2040431.72</v>
      </c>
      <c r="Y42">
        <v>275745.34999999998</v>
      </c>
    </row>
    <row r="43" spans="1:27" x14ac:dyDescent="0.25">
      <c r="A43" t="s">
        <v>2970</v>
      </c>
      <c r="B43">
        <v>1830729.82</v>
      </c>
      <c r="C43">
        <v>47483.66</v>
      </c>
      <c r="D43">
        <v>22128.49</v>
      </c>
      <c r="F43">
        <v>195356.55</v>
      </c>
      <c r="G43">
        <v>144315.22</v>
      </c>
      <c r="H43">
        <v>30124.2</v>
      </c>
      <c r="K43">
        <v>278</v>
      </c>
      <c r="N43">
        <v>-271253.71000000002</v>
      </c>
      <c r="O43">
        <v>1769380.27</v>
      </c>
      <c r="P43">
        <v>1782463.8</v>
      </c>
      <c r="Q43">
        <v>407550</v>
      </c>
      <c r="R43">
        <v>3430.11</v>
      </c>
      <c r="S43">
        <v>2356343.6</v>
      </c>
      <c r="T43">
        <v>30260</v>
      </c>
      <c r="U43">
        <v>2618200.6</v>
      </c>
      <c r="V43">
        <v>5000</v>
      </c>
      <c r="X43">
        <v>852614.64</v>
      </c>
      <c r="Y43">
        <v>154257.29</v>
      </c>
    </row>
    <row r="44" spans="1:27" x14ac:dyDescent="0.25">
      <c r="A44" t="s">
        <v>2971</v>
      </c>
      <c r="B44">
        <v>438343.16</v>
      </c>
      <c r="C44">
        <v>50570.76</v>
      </c>
      <c r="D44">
        <v>30655.87</v>
      </c>
      <c r="F44">
        <v>1047589.65</v>
      </c>
      <c r="G44">
        <v>520837.49</v>
      </c>
      <c r="H44">
        <v>-3977.6</v>
      </c>
      <c r="K44">
        <v>196.27</v>
      </c>
      <c r="N44">
        <v>-1722903.05</v>
      </c>
      <c r="O44">
        <v>2854151.72</v>
      </c>
      <c r="P44">
        <v>2266615.29</v>
      </c>
      <c r="Q44">
        <v>209480</v>
      </c>
      <c r="R44">
        <v>592.17999999999995</v>
      </c>
      <c r="S44">
        <v>1134980.5</v>
      </c>
      <c r="T44">
        <v>17270</v>
      </c>
      <c r="U44">
        <v>1501099.5</v>
      </c>
      <c r="X44">
        <v>649474.21</v>
      </c>
      <c r="Y44">
        <v>308324.67</v>
      </c>
    </row>
    <row r="45" spans="1:27" x14ac:dyDescent="0.25">
      <c r="A45" t="s">
        <v>2972</v>
      </c>
      <c r="B45">
        <v>711125.31</v>
      </c>
      <c r="C45">
        <v>39634.33</v>
      </c>
      <c r="D45">
        <v>51229.31</v>
      </c>
      <c r="F45">
        <v>478526.47</v>
      </c>
      <c r="G45">
        <v>77645.740000000005</v>
      </c>
      <c r="H45">
        <v>19912.599999999999</v>
      </c>
      <c r="K45">
        <v>1085.9100000000001</v>
      </c>
      <c r="N45">
        <v>-518225.9</v>
      </c>
      <c r="O45">
        <v>1653756.5</v>
      </c>
      <c r="P45">
        <v>1404471.27</v>
      </c>
      <c r="R45">
        <v>889.79</v>
      </c>
      <c r="S45">
        <v>1307961.48</v>
      </c>
      <c r="T45">
        <v>16430</v>
      </c>
      <c r="U45">
        <v>1686599.48</v>
      </c>
      <c r="X45">
        <v>561865.27</v>
      </c>
      <c r="Y45">
        <v>83747.240000000005</v>
      </c>
    </row>
    <row r="46" spans="1:27" x14ac:dyDescent="0.25">
      <c r="A46" t="s">
        <v>2973</v>
      </c>
      <c r="B46">
        <v>498366.27</v>
      </c>
      <c r="C46">
        <v>235073.12</v>
      </c>
      <c r="D46">
        <v>1925.76</v>
      </c>
      <c r="F46">
        <v>540604.18000000005</v>
      </c>
      <c r="G46">
        <v>561565.31000000006</v>
      </c>
      <c r="H46">
        <v>2497.6</v>
      </c>
      <c r="K46">
        <v>1154</v>
      </c>
      <c r="N46">
        <v>58799.23</v>
      </c>
      <c r="O46">
        <v>1474437.8</v>
      </c>
      <c r="P46">
        <v>1481354.86</v>
      </c>
      <c r="Q46">
        <v>289590</v>
      </c>
      <c r="R46">
        <v>678.51</v>
      </c>
      <c r="S46">
        <v>1143888.5</v>
      </c>
      <c r="T46">
        <v>126910</v>
      </c>
      <c r="U46">
        <v>1339816.5</v>
      </c>
      <c r="X46">
        <v>979497.07</v>
      </c>
      <c r="Y46">
        <v>219319.96</v>
      </c>
    </row>
    <row r="47" spans="1:27" x14ac:dyDescent="0.25">
      <c r="A47" t="s">
        <v>2974</v>
      </c>
      <c r="B47">
        <v>396392.35</v>
      </c>
      <c r="C47">
        <v>83138.13</v>
      </c>
      <c r="D47">
        <v>58650.18</v>
      </c>
      <c r="F47">
        <v>1362153.6</v>
      </c>
      <c r="G47">
        <v>155196.04</v>
      </c>
      <c r="H47">
        <v>102387.42</v>
      </c>
      <c r="K47">
        <v>515.27</v>
      </c>
      <c r="N47">
        <v>-249928.94</v>
      </c>
      <c r="O47">
        <v>2017007.85</v>
      </c>
      <c r="P47">
        <v>2447254.31</v>
      </c>
      <c r="Q47">
        <v>408280</v>
      </c>
      <c r="R47">
        <v>1233.0999999999999</v>
      </c>
      <c r="S47">
        <v>2047203.3</v>
      </c>
      <c r="T47">
        <v>19820</v>
      </c>
      <c r="U47">
        <v>2578142.2999999998</v>
      </c>
      <c r="V47">
        <v>9000</v>
      </c>
      <c r="X47">
        <v>1634654.54</v>
      </c>
      <c r="Y47">
        <v>256320.17</v>
      </c>
    </row>
    <row r="48" spans="1:27" x14ac:dyDescent="0.25">
      <c r="A48" t="s">
        <v>2975</v>
      </c>
      <c r="B48">
        <v>363182.19</v>
      </c>
      <c r="C48">
        <v>41929.53</v>
      </c>
      <c r="D48">
        <v>45147.16</v>
      </c>
      <c r="F48">
        <v>1012017.29</v>
      </c>
      <c r="G48">
        <v>61171.16</v>
      </c>
      <c r="H48">
        <v>32648</v>
      </c>
      <c r="K48">
        <v>271.01</v>
      </c>
      <c r="N48">
        <v>1392874.65</v>
      </c>
      <c r="O48">
        <v>216270.07999999999</v>
      </c>
      <c r="P48">
        <v>1126779.27</v>
      </c>
      <c r="Q48">
        <v>89600</v>
      </c>
      <c r="R48">
        <v>591.9</v>
      </c>
      <c r="S48">
        <v>1541768</v>
      </c>
      <c r="T48">
        <v>12838</v>
      </c>
      <c r="U48">
        <v>1894793</v>
      </c>
      <c r="V48">
        <v>15104</v>
      </c>
      <c r="X48">
        <v>620935.97</v>
      </c>
      <c r="Y48">
        <v>154760.60999999999</v>
      </c>
    </row>
    <row r="49" spans="1:28" x14ac:dyDescent="0.25">
      <c r="A49" t="s">
        <v>2976</v>
      </c>
      <c r="B49">
        <v>1007334.37</v>
      </c>
      <c r="C49">
        <v>71631</v>
      </c>
      <c r="D49">
        <v>53888.87</v>
      </c>
      <c r="F49">
        <v>1099806.27</v>
      </c>
      <c r="G49">
        <v>267157.02</v>
      </c>
      <c r="H49">
        <v>17738</v>
      </c>
      <c r="K49">
        <v>1858.67</v>
      </c>
      <c r="L49">
        <v>269002.17</v>
      </c>
      <c r="N49">
        <v>-94365.1</v>
      </c>
      <c r="O49">
        <v>2076002.99</v>
      </c>
      <c r="P49">
        <v>2667903.42</v>
      </c>
      <c r="Q49">
        <v>258488</v>
      </c>
      <c r="R49">
        <v>1201.27</v>
      </c>
      <c r="S49">
        <v>1861212.5</v>
      </c>
      <c r="T49">
        <v>30960</v>
      </c>
      <c r="U49">
        <v>2475765.5</v>
      </c>
      <c r="V49">
        <v>9000</v>
      </c>
      <c r="X49">
        <v>1590990.59</v>
      </c>
      <c r="Y49">
        <v>212470.27</v>
      </c>
    </row>
    <row r="50" spans="1:28" x14ac:dyDescent="0.25">
      <c r="A50" t="s">
        <v>2977</v>
      </c>
      <c r="B50">
        <v>660483.93999999994</v>
      </c>
      <c r="C50">
        <v>91767.37</v>
      </c>
      <c r="D50">
        <v>32247</v>
      </c>
      <c r="F50">
        <v>590274.01</v>
      </c>
      <c r="G50">
        <v>108830.19</v>
      </c>
      <c r="H50">
        <v>19776.599999999999</v>
      </c>
      <c r="K50">
        <v>306.89999999999998</v>
      </c>
      <c r="N50">
        <v>-1475759.15</v>
      </c>
      <c r="O50">
        <v>2700044.99</v>
      </c>
      <c r="P50">
        <v>1492989.4</v>
      </c>
      <c r="Q50">
        <v>120730</v>
      </c>
      <c r="R50">
        <v>752.39</v>
      </c>
      <c r="S50">
        <v>1639415.4</v>
      </c>
      <c r="T50">
        <v>22760</v>
      </c>
      <c r="U50">
        <v>1960472.4</v>
      </c>
      <c r="X50">
        <v>672376.9</v>
      </c>
      <c r="Y50">
        <v>143964.72</v>
      </c>
    </row>
    <row r="51" spans="1:28" x14ac:dyDescent="0.25">
      <c r="A51" t="s">
        <v>2978</v>
      </c>
      <c r="B51">
        <v>824683.52000000002</v>
      </c>
      <c r="C51">
        <v>211868.12</v>
      </c>
      <c r="D51">
        <v>14074</v>
      </c>
      <c r="F51">
        <v>615652.9</v>
      </c>
      <c r="G51">
        <v>34314.660000000003</v>
      </c>
      <c r="H51">
        <v>16757.400000000001</v>
      </c>
      <c r="K51">
        <v>233.38</v>
      </c>
      <c r="L51">
        <v>44055.95</v>
      </c>
      <c r="N51">
        <v>-620405.68000000005</v>
      </c>
      <c r="O51">
        <v>1671717.03</v>
      </c>
      <c r="P51">
        <v>1466178.24</v>
      </c>
      <c r="Q51">
        <v>184848.8</v>
      </c>
      <c r="R51">
        <v>787.69</v>
      </c>
      <c r="S51">
        <v>1198459.5</v>
      </c>
      <c r="T51">
        <v>11520</v>
      </c>
      <c r="U51">
        <v>1407260.5</v>
      </c>
      <c r="W51">
        <v>3000</v>
      </c>
      <c r="X51">
        <v>562130.55000000005</v>
      </c>
      <c r="Y51">
        <v>87668.06</v>
      </c>
    </row>
    <row r="52" spans="1:28" x14ac:dyDescent="0.25">
      <c r="A52" t="s">
        <v>2979</v>
      </c>
      <c r="B52">
        <v>518013.51</v>
      </c>
      <c r="C52">
        <v>26386.73</v>
      </c>
      <c r="D52">
        <v>49811.86</v>
      </c>
      <c r="F52">
        <v>734406.87</v>
      </c>
      <c r="G52">
        <v>152306.56</v>
      </c>
      <c r="H52">
        <v>24509.1</v>
      </c>
      <c r="K52">
        <v>169.63</v>
      </c>
      <c r="N52">
        <v>804785.92</v>
      </c>
      <c r="O52">
        <v>579857.57999999996</v>
      </c>
      <c r="P52">
        <v>1527646.06</v>
      </c>
      <c r="Q52">
        <v>199400</v>
      </c>
      <c r="R52">
        <v>821.39</v>
      </c>
      <c r="S52">
        <v>1101840</v>
      </c>
      <c r="T52">
        <v>13168</v>
      </c>
      <c r="U52">
        <v>1419757</v>
      </c>
      <c r="X52">
        <v>973153.39</v>
      </c>
      <c r="Y52">
        <v>150461.76000000001</v>
      </c>
    </row>
    <row r="53" spans="1:28" x14ac:dyDescent="0.25">
      <c r="A53" t="s">
        <v>2980</v>
      </c>
      <c r="B53">
        <v>672467.41</v>
      </c>
      <c r="C53">
        <v>187437.42</v>
      </c>
      <c r="D53">
        <v>23809.1</v>
      </c>
      <c r="F53">
        <v>1083096.45</v>
      </c>
      <c r="G53">
        <v>87396.68</v>
      </c>
      <c r="H53">
        <v>215815.4</v>
      </c>
      <c r="K53">
        <v>3358.28</v>
      </c>
      <c r="L53">
        <v>6222.27</v>
      </c>
      <c r="N53">
        <v>1567682.62</v>
      </c>
      <c r="O53">
        <v>446722.69</v>
      </c>
      <c r="P53">
        <v>1307472.1299999999</v>
      </c>
      <c r="Q53">
        <v>4444.3999999999996</v>
      </c>
      <c r="R53">
        <v>1132.1300000000001</v>
      </c>
      <c r="S53">
        <v>2049905</v>
      </c>
      <c r="T53">
        <v>14740</v>
      </c>
      <c r="U53">
        <v>2317754</v>
      </c>
      <c r="X53">
        <v>899536.2</v>
      </c>
      <c r="Y53">
        <v>148377.66</v>
      </c>
    </row>
    <row r="54" spans="1:28" x14ac:dyDescent="0.25">
      <c r="A54" t="s">
        <v>2983</v>
      </c>
      <c r="B54">
        <v>341410.19</v>
      </c>
      <c r="C54">
        <v>13000</v>
      </c>
      <c r="D54">
        <v>71004.11</v>
      </c>
      <c r="F54">
        <v>4</v>
      </c>
      <c r="G54">
        <v>2156919.44</v>
      </c>
      <c r="H54">
        <v>0</v>
      </c>
      <c r="K54">
        <v>37.380000000000003</v>
      </c>
      <c r="N54">
        <v>1320008.23</v>
      </c>
      <c r="O54">
        <v>1557377.06</v>
      </c>
      <c r="P54">
        <v>751762.65</v>
      </c>
      <c r="Q54">
        <v>305100</v>
      </c>
      <c r="R54">
        <v>256.95</v>
      </c>
      <c r="S54">
        <v>1259698</v>
      </c>
      <c r="T54">
        <v>14465</v>
      </c>
      <c r="U54">
        <v>1562215</v>
      </c>
      <c r="X54">
        <v>277397.77</v>
      </c>
      <c r="Y54">
        <v>566560.46</v>
      </c>
      <c r="AA54">
        <v>32000</v>
      </c>
    </row>
    <row r="55" spans="1:28" x14ac:dyDescent="0.25">
      <c r="A55" t="s">
        <v>2984</v>
      </c>
      <c r="B55">
        <v>58839.199999999997</v>
      </c>
      <c r="C55">
        <v>11750</v>
      </c>
      <c r="D55">
        <v>65431.8</v>
      </c>
      <c r="F55">
        <v>841326.07999999996</v>
      </c>
      <c r="G55">
        <v>2454849.86</v>
      </c>
      <c r="H55">
        <v>0</v>
      </c>
      <c r="K55">
        <v>556.99</v>
      </c>
      <c r="N55">
        <v>2785106.66</v>
      </c>
      <c r="O55">
        <v>1296912.72</v>
      </c>
      <c r="P55">
        <v>950263.49</v>
      </c>
      <c r="R55">
        <v>249.95</v>
      </c>
      <c r="S55">
        <v>1251515</v>
      </c>
      <c r="T55">
        <v>18350</v>
      </c>
      <c r="U55">
        <v>1556057</v>
      </c>
      <c r="X55">
        <v>402949.42</v>
      </c>
      <c r="Y55">
        <v>733146.45</v>
      </c>
      <c r="AB55">
        <v>7000</v>
      </c>
    </row>
    <row r="56" spans="1:28" x14ac:dyDescent="0.25">
      <c r="A56" t="s">
        <v>2985</v>
      </c>
      <c r="B56">
        <v>625110.47</v>
      </c>
      <c r="C56">
        <v>21000</v>
      </c>
      <c r="D56">
        <v>46098.28</v>
      </c>
      <c r="F56">
        <v>427740.26</v>
      </c>
      <c r="G56">
        <v>2094563.5</v>
      </c>
      <c r="H56">
        <v>1000</v>
      </c>
      <c r="K56">
        <v>0</v>
      </c>
      <c r="N56">
        <v>1934477.58</v>
      </c>
      <c r="O56">
        <v>1593000.06</v>
      </c>
      <c r="P56">
        <v>1049706.21</v>
      </c>
      <c r="Q56">
        <v>257481.5</v>
      </c>
      <c r="R56">
        <v>657.78</v>
      </c>
      <c r="S56">
        <v>1273374.3</v>
      </c>
      <c r="T56">
        <v>10000</v>
      </c>
      <c r="U56">
        <v>1550348.3</v>
      </c>
      <c r="V56">
        <v>960</v>
      </c>
      <c r="W56">
        <v>2288</v>
      </c>
      <c r="X56">
        <v>421865.36</v>
      </c>
      <c r="Y56">
        <v>611163.96</v>
      </c>
      <c r="AA56">
        <v>7000</v>
      </c>
      <c r="AB56">
        <v>47876</v>
      </c>
    </row>
    <row r="57" spans="1:28" x14ac:dyDescent="0.25">
      <c r="A57" t="s">
        <v>2986</v>
      </c>
      <c r="B57">
        <v>772324.66</v>
      </c>
      <c r="C57">
        <v>13000</v>
      </c>
      <c r="D57">
        <v>29935.29</v>
      </c>
      <c r="F57">
        <v>2</v>
      </c>
      <c r="G57">
        <v>2095995.33</v>
      </c>
      <c r="H57">
        <v>0</v>
      </c>
      <c r="K57">
        <v>305.8</v>
      </c>
      <c r="N57">
        <v>1973057.28</v>
      </c>
      <c r="O57">
        <v>1261656.71</v>
      </c>
      <c r="P57">
        <v>885861.83</v>
      </c>
      <c r="Q57">
        <v>369600</v>
      </c>
      <c r="R57">
        <v>768.33</v>
      </c>
      <c r="S57">
        <v>1877673</v>
      </c>
      <c r="T57">
        <v>4637.5</v>
      </c>
      <c r="U57">
        <v>2156336.5</v>
      </c>
      <c r="V57">
        <v>1880</v>
      </c>
      <c r="W57">
        <v>3364</v>
      </c>
      <c r="X57">
        <v>494235.59</v>
      </c>
      <c r="Y57">
        <v>579275.77</v>
      </c>
      <c r="Z57">
        <v>10500</v>
      </c>
    </row>
    <row r="58" spans="1:28" x14ac:dyDescent="0.25">
      <c r="A58" t="s">
        <v>3010</v>
      </c>
      <c r="B58">
        <v>145907.26</v>
      </c>
      <c r="C58">
        <v>7500</v>
      </c>
      <c r="D58">
        <v>36960.92</v>
      </c>
      <c r="F58">
        <v>3</v>
      </c>
      <c r="G58">
        <v>2004197.23</v>
      </c>
      <c r="H58">
        <v>0</v>
      </c>
      <c r="K58">
        <v>117.73</v>
      </c>
      <c r="N58">
        <v>2647477.11</v>
      </c>
      <c r="P58">
        <v>600554.09</v>
      </c>
      <c r="Q58">
        <v>87050</v>
      </c>
      <c r="R58">
        <v>182.1</v>
      </c>
      <c r="S58">
        <v>919152</v>
      </c>
      <c r="T58">
        <v>2400</v>
      </c>
      <c r="U58">
        <v>1132467</v>
      </c>
      <c r="V58">
        <v>10000</v>
      </c>
      <c r="X58">
        <v>234300.36</v>
      </c>
      <c r="Y58">
        <v>546257.26</v>
      </c>
      <c r="AA58">
        <v>960</v>
      </c>
    </row>
    <row r="59" spans="1:28" x14ac:dyDescent="0.25">
      <c r="A59" t="s">
        <v>3011</v>
      </c>
      <c r="B59">
        <v>523858.28</v>
      </c>
      <c r="C59">
        <v>12860</v>
      </c>
      <c r="D59">
        <v>60256.07</v>
      </c>
      <c r="F59">
        <v>193749.6</v>
      </c>
      <c r="G59">
        <v>1808084.86</v>
      </c>
      <c r="H59">
        <v>4000</v>
      </c>
      <c r="K59">
        <v>392.52</v>
      </c>
      <c r="N59">
        <v>3546586.96</v>
      </c>
      <c r="P59">
        <v>725138.97</v>
      </c>
      <c r="R59">
        <v>1197.67</v>
      </c>
      <c r="S59">
        <v>1590004.4</v>
      </c>
      <c r="T59">
        <v>21000</v>
      </c>
      <c r="U59">
        <v>1891688.4</v>
      </c>
      <c r="X59">
        <v>274621.87</v>
      </c>
      <c r="Y59">
        <v>598998.51</v>
      </c>
      <c r="Z59">
        <v>324829.93</v>
      </c>
      <c r="AA59">
        <v>49000</v>
      </c>
      <c r="AB59">
        <v>500</v>
      </c>
    </row>
    <row r="60" spans="1:28" x14ac:dyDescent="0.25">
      <c r="A60" t="s">
        <v>2990</v>
      </c>
      <c r="B60">
        <v>146152.53</v>
      </c>
      <c r="C60">
        <v>0</v>
      </c>
      <c r="D60">
        <v>29566.94</v>
      </c>
      <c r="F60">
        <v>116852.58</v>
      </c>
      <c r="G60">
        <v>274417.67</v>
      </c>
      <c r="J60">
        <v>216000</v>
      </c>
      <c r="K60">
        <v>2347.77</v>
      </c>
      <c r="M60">
        <v>-71729.52</v>
      </c>
      <c r="N60">
        <v>875.64</v>
      </c>
      <c r="O60">
        <v>280935.62</v>
      </c>
      <c r="P60">
        <v>1142934.31</v>
      </c>
      <c r="Q60">
        <v>155900</v>
      </c>
      <c r="R60">
        <v>338.5</v>
      </c>
      <c r="S60">
        <v>1911028.22</v>
      </c>
      <c r="T60">
        <v>30120</v>
      </c>
      <c r="U60">
        <v>2196998.2200000002</v>
      </c>
      <c r="V60">
        <v>2560</v>
      </c>
      <c r="W60">
        <v>3800</v>
      </c>
      <c r="X60">
        <v>612503.67000000004</v>
      </c>
      <c r="Y60">
        <v>40190.699999999997</v>
      </c>
      <c r="AA60">
        <v>9000</v>
      </c>
    </row>
    <row r="61" spans="1:28" x14ac:dyDescent="0.25">
      <c r="A61" t="s">
        <v>2991</v>
      </c>
      <c r="B61">
        <v>912872.73</v>
      </c>
      <c r="C61">
        <v>68550</v>
      </c>
      <c r="D61">
        <v>41767.360000000001</v>
      </c>
      <c r="F61">
        <v>3047003.65</v>
      </c>
      <c r="G61">
        <v>2896590.33</v>
      </c>
      <c r="K61">
        <v>986.95</v>
      </c>
      <c r="N61">
        <v>7065632.1799999997</v>
      </c>
      <c r="O61">
        <v>179132.84</v>
      </c>
      <c r="P61">
        <v>1515464.29</v>
      </c>
      <c r="Q61">
        <v>516000</v>
      </c>
      <c r="R61">
        <v>1070.6300000000001</v>
      </c>
      <c r="S61">
        <v>2290004.79</v>
      </c>
      <c r="T61">
        <v>56780</v>
      </c>
      <c r="U61">
        <v>2858904.22</v>
      </c>
      <c r="X61">
        <v>810872.78</v>
      </c>
      <c r="Y61">
        <v>511425.61</v>
      </c>
      <c r="AA61">
        <v>4500</v>
      </c>
    </row>
    <row r="62" spans="1:28" x14ac:dyDescent="0.25">
      <c r="A62" t="s">
        <v>2992</v>
      </c>
      <c r="B62">
        <v>337575.23</v>
      </c>
      <c r="C62">
        <v>16500</v>
      </c>
      <c r="D62">
        <v>39898.269999999997</v>
      </c>
      <c r="F62">
        <v>8128</v>
      </c>
      <c r="G62">
        <v>230122.8</v>
      </c>
      <c r="K62">
        <v>50</v>
      </c>
      <c r="N62">
        <v>-2837518.22</v>
      </c>
      <c r="O62">
        <v>2768470.84</v>
      </c>
      <c r="P62">
        <v>1077016.3400000001</v>
      </c>
      <c r="Q62">
        <v>406000</v>
      </c>
      <c r="R62">
        <v>267.36</v>
      </c>
      <c r="S62">
        <v>830140.7</v>
      </c>
      <c r="T62">
        <v>143480</v>
      </c>
      <c r="U62">
        <v>1295699.7</v>
      </c>
      <c r="X62">
        <v>308217.32</v>
      </c>
      <c r="Y62">
        <v>65985.19</v>
      </c>
      <c r="AA62">
        <v>59000</v>
      </c>
    </row>
    <row r="63" spans="1:28" x14ac:dyDescent="0.25">
      <c r="A63" t="s">
        <v>2993</v>
      </c>
      <c r="B63">
        <v>651439</v>
      </c>
      <c r="C63">
        <v>0</v>
      </c>
      <c r="D63">
        <v>13666.56</v>
      </c>
      <c r="F63">
        <v>158188.56</v>
      </c>
      <c r="G63">
        <v>1242669.32</v>
      </c>
      <c r="K63">
        <v>1670.83</v>
      </c>
      <c r="N63">
        <v>311712.39</v>
      </c>
      <c r="O63">
        <v>2027508.56</v>
      </c>
      <c r="P63">
        <v>1279873.94</v>
      </c>
      <c r="Q63">
        <v>1113380</v>
      </c>
      <c r="R63">
        <v>675.88</v>
      </c>
      <c r="S63">
        <v>1594685.9</v>
      </c>
      <c r="T63">
        <v>36583.620000000003</v>
      </c>
      <c r="U63">
        <v>2050758.9</v>
      </c>
      <c r="V63">
        <v>10312</v>
      </c>
      <c r="X63">
        <v>1372277.21</v>
      </c>
      <c r="Y63">
        <v>412477.84</v>
      </c>
      <c r="AA63">
        <v>80003.73</v>
      </c>
    </row>
    <row r="64" spans="1:28" x14ac:dyDescent="0.25">
      <c r="A64" t="s">
        <v>2994</v>
      </c>
      <c r="B64">
        <v>706223.48</v>
      </c>
      <c r="C64">
        <v>0</v>
      </c>
      <c r="D64">
        <v>62454.64</v>
      </c>
      <c r="F64">
        <v>1558191.6</v>
      </c>
      <c r="G64">
        <v>290038.33</v>
      </c>
      <c r="K64">
        <v>84400.320000000007</v>
      </c>
      <c r="N64">
        <v>4109409.78</v>
      </c>
      <c r="O64">
        <v>179132.84</v>
      </c>
      <c r="P64">
        <v>1421858.75</v>
      </c>
      <c r="Q64">
        <v>824600</v>
      </c>
      <c r="R64">
        <v>926.73</v>
      </c>
      <c r="S64">
        <v>804868</v>
      </c>
      <c r="T64">
        <v>188891.05</v>
      </c>
      <c r="U64">
        <v>1338486</v>
      </c>
      <c r="V64">
        <v>18049</v>
      </c>
      <c r="X64">
        <v>1445090.14</v>
      </c>
      <c r="Y64">
        <v>395526.14</v>
      </c>
      <c r="AA64">
        <v>161225</v>
      </c>
    </row>
    <row r="65" spans="1:27" x14ac:dyDescent="0.25">
      <c r="A65" t="s">
        <v>2995</v>
      </c>
      <c r="B65">
        <v>958795.2</v>
      </c>
      <c r="C65">
        <v>64293.5</v>
      </c>
      <c r="D65">
        <v>16769.759999999998</v>
      </c>
      <c r="F65">
        <v>1413043.28</v>
      </c>
      <c r="G65">
        <v>294602.8</v>
      </c>
      <c r="H65">
        <v>0</v>
      </c>
      <c r="I65">
        <v>43000</v>
      </c>
      <c r="K65">
        <v>0</v>
      </c>
      <c r="N65">
        <v>-116660.08</v>
      </c>
      <c r="O65">
        <v>2752937.45</v>
      </c>
      <c r="P65">
        <v>958214.44</v>
      </c>
      <c r="Q65">
        <v>177775</v>
      </c>
      <c r="R65">
        <v>904.97</v>
      </c>
      <c r="S65">
        <v>2159483.5</v>
      </c>
      <c r="T65">
        <v>344694.36</v>
      </c>
      <c r="U65">
        <v>2594174.5</v>
      </c>
      <c r="V65">
        <v>2728</v>
      </c>
      <c r="X65">
        <v>409782.64</v>
      </c>
      <c r="Y65">
        <v>251399.8</v>
      </c>
      <c r="Z65">
        <v>43000</v>
      </c>
    </row>
    <row r="66" spans="1:27" x14ac:dyDescent="0.25">
      <c r="A66" t="s">
        <v>2996</v>
      </c>
      <c r="B66">
        <v>864813.76</v>
      </c>
      <c r="C66">
        <v>0</v>
      </c>
      <c r="D66">
        <v>36013.449999999997</v>
      </c>
      <c r="F66">
        <v>492975</v>
      </c>
      <c r="G66">
        <v>923562.29</v>
      </c>
      <c r="H66">
        <v>0</v>
      </c>
      <c r="K66">
        <v>4632.6000000000004</v>
      </c>
      <c r="N66">
        <v>-617694.13</v>
      </c>
      <c r="O66">
        <v>3437556.74</v>
      </c>
      <c r="P66">
        <v>1116076.1299999999</v>
      </c>
      <c r="Q66">
        <v>119070</v>
      </c>
      <c r="R66">
        <v>683.06</v>
      </c>
      <c r="S66">
        <v>2228603.5</v>
      </c>
      <c r="T66">
        <v>371939.62</v>
      </c>
      <c r="U66">
        <v>2659269</v>
      </c>
      <c r="X66">
        <v>258944.68</v>
      </c>
      <c r="Y66">
        <v>566777.71</v>
      </c>
    </row>
    <row r="67" spans="1:27" x14ac:dyDescent="0.25">
      <c r="A67" t="s">
        <v>2997</v>
      </c>
      <c r="B67">
        <v>1358346.53</v>
      </c>
      <c r="C67">
        <v>0</v>
      </c>
      <c r="D67">
        <v>68524.429999999993</v>
      </c>
      <c r="F67">
        <v>1253936.8999999999</v>
      </c>
      <c r="G67">
        <v>373584.79</v>
      </c>
      <c r="H67">
        <v>0</v>
      </c>
      <c r="K67">
        <v>12329</v>
      </c>
      <c r="N67">
        <v>1621676.38</v>
      </c>
      <c r="O67">
        <v>785641.8</v>
      </c>
      <c r="P67">
        <v>1146339.51</v>
      </c>
      <c r="Q67">
        <v>469800</v>
      </c>
      <c r="R67">
        <v>1138.82</v>
      </c>
      <c r="S67">
        <v>1941378</v>
      </c>
      <c r="T67">
        <v>170715.25</v>
      </c>
      <c r="U67">
        <v>2193150.5</v>
      </c>
      <c r="V67">
        <v>10628</v>
      </c>
      <c r="X67">
        <v>508458.53</v>
      </c>
      <c r="Y67">
        <v>168747.31</v>
      </c>
    </row>
    <row r="68" spans="1:27" x14ac:dyDescent="0.25">
      <c r="A68" t="s">
        <v>2998</v>
      </c>
      <c r="B68">
        <v>1377520.01</v>
      </c>
      <c r="C68">
        <v>0</v>
      </c>
      <c r="D68">
        <v>34900</v>
      </c>
      <c r="F68">
        <v>264515.88</v>
      </c>
      <c r="G68">
        <v>-11012.26</v>
      </c>
      <c r="H68">
        <v>486</v>
      </c>
      <c r="K68">
        <v>3635</v>
      </c>
      <c r="N68">
        <v>1477103.58</v>
      </c>
      <c r="P68">
        <v>3188310.89</v>
      </c>
      <c r="R68">
        <v>1721.77</v>
      </c>
      <c r="S68">
        <v>1978657.23</v>
      </c>
      <c r="U68">
        <v>2911945.23</v>
      </c>
      <c r="V68">
        <v>28580</v>
      </c>
      <c r="W68">
        <v>52862</v>
      </c>
      <c r="X68">
        <v>1180607.26</v>
      </c>
      <c r="Y68">
        <v>258712.08</v>
      </c>
      <c r="AA68">
        <v>59147</v>
      </c>
    </row>
    <row r="69" spans="1:27" x14ac:dyDescent="0.25">
      <c r="A69" t="s">
        <v>2999</v>
      </c>
      <c r="B69">
        <v>970462.77</v>
      </c>
      <c r="C69">
        <v>0</v>
      </c>
      <c r="D69">
        <v>23453.74</v>
      </c>
      <c r="F69">
        <v>1404873.11</v>
      </c>
      <c r="G69">
        <v>59529.120000000003</v>
      </c>
      <c r="K69">
        <v>-47099.85</v>
      </c>
      <c r="N69">
        <v>2195038.7999999998</v>
      </c>
      <c r="P69">
        <v>1881002.61</v>
      </c>
      <c r="S69">
        <v>1100586</v>
      </c>
      <c r="U69">
        <v>1381104</v>
      </c>
      <c r="W69">
        <v>6270</v>
      </c>
      <c r="X69">
        <v>592949.05000000005</v>
      </c>
      <c r="Y69">
        <v>184860.27</v>
      </c>
      <c r="AA69">
        <v>187665.5</v>
      </c>
    </row>
    <row r="70" spans="1:27" x14ac:dyDescent="0.25">
      <c r="A70" t="s">
        <v>3000</v>
      </c>
      <c r="B70">
        <v>636569.59999999998</v>
      </c>
      <c r="C70">
        <v>0</v>
      </c>
      <c r="D70">
        <v>87354.43</v>
      </c>
      <c r="F70">
        <v>103659.79</v>
      </c>
      <c r="G70">
        <v>229256.93</v>
      </c>
      <c r="K70">
        <v>4640</v>
      </c>
      <c r="N70">
        <v>809912.07</v>
      </c>
      <c r="P70">
        <v>2729586.12</v>
      </c>
      <c r="R70">
        <v>1990.66</v>
      </c>
      <c r="S70">
        <v>2552139.7999999998</v>
      </c>
      <c r="U70">
        <v>3220479.8</v>
      </c>
      <c r="W70">
        <v>14462</v>
      </c>
      <c r="X70">
        <v>1220514.3799999999</v>
      </c>
      <c r="Y70">
        <v>119835.46</v>
      </c>
      <c r="AA70">
        <v>72416.259999999995</v>
      </c>
    </row>
    <row r="71" spans="1:27" x14ac:dyDescent="0.25">
      <c r="A71" t="s">
        <v>3001</v>
      </c>
      <c r="B71">
        <v>2043471.93</v>
      </c>
      <c r="C71">
        <v>0</v>
      </c>
      <c r="D71">
        <v>32501.040000000001</v>
      </c>
      <c r="F71">
        <v>1165695.79</v>
      </c>
      <c r="G71">
        <v>8678.07</v>
      </c>
      <c r="K71">
        <v>-250000</v>
      </c>
      <c r="N71">
        <v>3055301.16</v>
      </c>
      <c r="P71">
        <v>2976420.89</v>
      </c>
      <c r="R71">
        <v>2716.3</v>
      </c>
      <c r="S71">
        <v>1643565</v>
      </c>
      <c r="U71">
        <v>1991369</v>
      </c>
      <c r="W71">
        <v>14592</v>
      </c>
      <c r="X71">
        <v>1379083.27</v>
      </c>
      <c r="Y71">
        <v>242828.42</v>
      </c>
      <c r="AA71">
        <v>107463.83</v>
      </c>
    </row>
    <row r="72" spans="1:27" x14ac:dyDescent="0.25">
      <c r="A72" t="s">
        <v>3002</v>
      </c>
      <c r="B72">
        <v>2784268.37</v>
      </c>
      <c r="C72">
        <v>0</v>
      </c>
      <c r="D72">
        <v>42000</v>
      </c>
      <c r="F72">
        <v>1673543.64</v>
      </c>
      <c r="G72">
        <v>505342.27</v>
      </c>
      <c r="J72">
        <v>13000</v>
      </c>
      <c r="K72">
        <v>25</v>
      </c>
      <c r="N72">
        <v>3874753.51</v>
      </c>
      <c r="P72">
        <v>4159842.72</v>
      </c>
      <c r="R72">
        <v>2862.31</v>
      </c>
      <c r="S72">
        <v>3594239.1</v>
      </c>
      <c r="U72">
        <v>4060195.1</v>
      </c>
      <c r="V72">
        <v>30680</v>
      </c>
      <c r="W72">
        <v>38000</v>
      </c>
      <c r="X72">
        <v>1273971.8799999999</v>
      </c>
      <c r="Y72">
        <v>418643.13</v>
      </c>
      <c r="AA72">
        <v>102809.25</v>
      </c>
    </row>
    <row r="73" spans="1:27" x14ac:dyDescent="0.25">
      <c r="A73" t="s">
        <v>3003</v>
      </c>
      <c r="B73">
        <v>972274.47</v>
      </c>
      <c r="C73">
        <v>0</v>
      </c>
      <c r="D73">
        <v>39400.370000000003</v>
      </c>
      <c r="F73">
        <v>554044.27</v>
      </c>
      <c r="G73">
        <v>317591.75</v>
      </c>
      <c r="K73">
        <v>1724</v>
      </c>
      <c r="N73">
        <v>1436973.29</v>
      </c>
      <c r="P73">
        <v>1444701.07</v>
      </c>
      <c r="R73">
        <v>1372.6</v>
      </c>
      <c r="S73">
        <v>1195763.5</v>
      </c>
      <c r="T73">
        <v>253189</v>
      </c>
      <c r="U73">
        <v>1253460.5</v>
      </c>
      <c r="W73">
        <v>14342</v>
      </c>
      <c r="X73">
        <v>575955.04</v>
      </c>
      <c r="Y73">
        <v>214667.01</v>
      </c>
      <c r="AA73">
        <v>18368.05</v>
      </c>
    </row>
    <row r="74" spans="1:27" x14ac:dyDescent="0.25">
      <c r="A74" t="s">
        <v>3004</v>
      </c>
      <c r="B74">
        <v>863605.96</v>
      </c>
      <c r="C74">
        <v>0</v>
      </c>
      <c r="D74">
        <v>48743.98</v>
      </c>
      <c r="F74">
        <v>993492.06</v>
      </c>
      <c r="G74">
        <v>79744.03</v>
      </c>
      <c r="H74">
        <v>162</v>
      </c>
      <c r="K74">
        <v>23996.06</v>
      </c>
      <c r="N74">
        <v>1476590.55</v>
      </c>
      <c r="P74">
        <v>2087020.08</v>
      </c>
      <c r="R74">
        <v>825.03</v>
      </c>
      <c r="S74">
        <v>955948</v>
      </c>
      <c r="U74">
        <v>1556961</v>
      </c>
      <c r="X74">
        <v>404869.18</v>
      </c>
      <c r="Y74">
        <v>195220.32</v>
      </c>
      <c r="AA74">
        <v>51313</v>
      </c>
    </row>
    <row r="75" spans="1:27" x14ac:dyDescent="0.25">
      <c r="A75" t="s">
        <v>3005</v>
      </c>
      <c r="B75">
        <v>988927.45</v>
      </c>
      <c r="C75">
        <v>132009.62</v>
      </c>
      <c r="D75">
        <v>19400</v>
      </c>
      <c r="F75">
        <v>797844.52</v>
      </c>
      <c r="G75">
        <v>1317349.1200000001</v>
      </c>
      <c r="I75">
        <v>417</v>
      </c>
      <c r="K75">
        <v>1960.39</v>
      </c>
      <c r="N75">
        <v>842520.71</v>
      </c>
      <c r="O75">
        <v>2174520.91</v>
      </c>
      <c r="P75">
        <v>2046078.95</v>
      </c>
      <c r="Q75">
        <v>340000</v>
      </c>
      <c r="R75">
        <v>904.59</v>
      </c>
      <c r="S75">
        <v>1565994.75</v>
      </c>
      <c r="U75">
        <v>1985953.75</v>
      </c>
      <c r="V75">
        <v>5857</v>
      </c>
      <c r="X75">
        <v>688654.73</v>
      </c>
      <c r="Y75">
        <v>556241.4</v>
      </c>
      <c r="AA75">
        <v>97716.99</v>
      </c>
    </row>
    <row r="76" spans="1:27" x14ac:dyDescent="0.25">
      <c r="A76" t="s">
        <v>3006</v>
      </c>
      <c r="B76">
        <v>1585048.19</v>
      </c>
      <c r="C76">
        <v>69819.25</v>
      </c>
      <c r="D76">
        <v>78896.06</v>
      </c>
      <c r="F76">
        <v>1006159.13</v>
      </c>
      <c r="G76">
        <v>680139.98</v>
      </c>
      <c r="I76">
        <v>540</v>
      </c>
      <c r="K76">
        <v>663.36</v>
      </c>
      <c r="N76">
        <v>581969.43999999994</v>
      </c>
      <c r="O76">
        <v>2426315.1</v>
      </c>
      <c r="P76">
        <v>3380586.72</v>
      </c>
      <c r="Q76">
        <v>319590</v>
      </c>
      <c r="R76">
        <v>1386.83</v>
      </c>
      <c r="S76">
        <v>1963804</v>
      </c>
      <c r="U76">
        <v>2780353</v>
      </c>
      <c r="V76">
        <v>2936</v>
      </c>
      <c r="W76">
        <v>11812</v>
      </c>
      <c r="X76">
        <v>1338266.73</v>
      </c>
      <c r="Y76">
        <v>484004.61</v>
      </c>
      <c r="AA76">
        <v>209970.5</v>
      </c>
    </row>
    <row r="77" spans="1:27" x14ac:dyDescent="0.25">
      <c r="A77" t="s">
        <v>3007</v>
      </c>
      <c r="B77">
        <v>1139864.26</v>
      </c>
      <c r="C77">
        <v>217659.21</v>
      </c>
      <c r="D77">
        <v>23648.83</v>
      </c>
      <c r="F77">
        <v>45050.23</v>
      </c>
      <c r="G77">
        <v>134655.57999999999</v>
      </c>
      <c r="K77">
        <v>3660.95</v>
      </c>
      <c r="N77">
        <v>-433242.72</v>
      </c>
      <c r="O77">
        <v>1120243.3</v>
      </c>
      <c r="P77">
        <v>2021835.43</v>
      </c>
      <c r="Q77">
        <v>150000</v>
      </c>
      <c r="R77">
        <v>64.430000000000007</v>
      </c>
      <c r="S77">
        <v>896436.14</v>
      </c>
      <c r="U77">
        <v>1154130.1399999999</v>
      </c>
      <c r="V77">
        <v>832</v>
      </c>
      <c r="W77">
        <v>824</v>
      </c>
      <c r="X77">
        <v>751013.97</v>
      </c>
      <c r="Y77">
        <v>107809.56</v>
      </c>
      <c r="AA77">
        <v>25159.75</v>
      </c>
    </row>
    <row r="78" spans="1:27" x14ac:dyDescent="0.25">
      <c r="A78" t="s">
        <v>3008</v>
      </c>
      <c r="B78">
        <v>903646.71</v>
      </c>
      <c r="C78">
        <v>227486.48</v>
      </c>
      <c r="D78">
        <v>37260</v>
      </c>
      <c r="F78">
        <v>884667.33</v>
      </c>
      <c r="G78">
        <v>344800.31</v>
      </c>
      <c r="I78">
        <v>508</v>
      </c>
      <c r="K78">
        <v>924.04</v>
      </c>
      <c r="N78">
        <v>-809552.32</v>
      </c>
      <c r="O78">
        <v>2732486.08</v>
      </c>
      <c r="P78">
        <v>1782668.78</v>
      </c>
      <c r="Q78">
        <v>409200</v>
      </c>
      <c r="R78">
        <v>577.1</v>
      </c>
      <c r="S78">
        <v>2067011.9</v>
      </c>
      <c r="U78">
        <v>2592167.9</v>
      </c>
      <c r="V78">
        <v>3800</v>
      </c>
      <c r="W78">
        <v>3136</v>
      </c>
      <c r="X78">
        <v>615418.71</v>
      </c>
      <c r="Y78">
        <v>270487.78999999998</v>
      </c>
      <c r="AA78">
        <v>56263.4</v>
      </c>
    </row>
    <row r="79" spans="1:27" x14ac:dyDescent="0.25">
      <c r="A79" t="s">
        <v>3009</v>
      </c>
      <c r="B79">
        <v>568645.93000000005</v>
      </c>
      <c r="C79">
        <v>52604</v>
      </c>
      <c r="D79">
        <v>15000</v>
      </c>
      <c r="F79">
        <v>1700244.27</v>
      </c>
      <c r="G79">
        <v>326328.75</v>
      </c>
      <c r="I79">
        <v>0</v>
      </c>
      <c r="K79">
        <v>620.47</v>
      </c>
      <c r="N79">
        <v>-269528.77</v>
      </c>
      <c r="O79">
        <v>3283107.89</v>
      </c>
      <c r="P79">
        <v>1767048.71</v>
      </c>
      <c r="R79">
        <v>995.29</v>
      </c>
      <c r="S79">
        <v>1427412</v>
      </c>
      <c r="U79">
        <v>1809152</v>
      </c>
      <c r="V79">
        <v>4600</v>
      </c>
      <c r="W79">
        <v>6888</v>
      </c>
      <c r="X79">
        <v>817144.96</v>
      </c>
      <c r="Y79">
        <v>244820.58</v>
      </c>
      <c r="AA79">
        <v>278498.09999999998</v>
      </c>
    </row>
    <row r="80" spans="1:27" x14ac:dyDescent="0.25">
      <c r="A80" t="s">
        <v>3012</v>
      </c>
      <c r="B80">
        <v>1238625.17</v>
      </c>
      <c r="C80">
        <v>38152</v>
      </c>
      <c r="D80">
        <v>8355</v>
      </c>
      <c r="F80">
        <v>301013.28000000003</v>
      </c>
      <c r="G80">
        <v>240058.62</v>
      </c>
      <c r="K80">
        <v>995.17</v>
      </c>
      <c r="N80">
        <v>349784.12</v>
      </c>
      <c r="O80">
        <v>1600443.98</v>
      </c>
      <c r="P80">
        <v>1225656.24</v>
      </c>
      <c r="Q80">
        <v>491000</v>
      </c>
      <c r="R80">
        <v>1324.49</v>
      </c>
      <c r="S80">
        <v>1193178</v>
      </c>
      <c r="U80">
        <v>1358900</v>
      </c>
      <c r="V80">
        <v>6000</v>
      </c>
      <c r="W80">
        <v>8068</v>
      </c>
      <c r="X80">
        <v>619818.82999999996</v>
      </c>
      <c r="Y80">
        <v>221355.1</v>
      </c>
      <c r="AA80">
        <v>139940</v>
      </c>
    </row>
    <row r="81" spans="1:27" x14ac:dyDescent="0.25">
      <c r="A81" t="s">
        <v>2981</v>
      </c>
      <c r="B81">
        <v>348238.96</v>
      </c>
      <c r="C81">
        <v>0</v>
      </c>
      <c r="D81">
        <v>7245.75</v>
      </c>
      <c r="F81">
        <v>1556475.96</v>
      </c>
      <c r="G81">
        <v>179508.77</v>
      </c>
      <c r="K81">
        <v>0</v>
      </c>
      <c r="N81">
        <v>3159683.49</v>
      </c>
      <c r="P81">
        <v>689980.69</v>
      </c>
      <c r="R81">
        <v>250.56</v>
      </c>
      <c r="S81">
        <v>912493.1</v>
      </c>
      <c r="T81">
        <v>54150</v>
      </c>
      <c r="U81">
        <v>1088889.1000000001</v>
      </c>
      <c r="V81">
        <v>3040</v>
      </c>
      <c r="X81">
        <v>229051.42</v>
      </c>
      <c r="Y81">
        <v>1278095.53</v>
      </c>
    </row>
    <row r="82" spans="1:27" x14ac:dyDescent="0.25">
      <c r="A82" t="s">
        <v>2982</v>
      </c>
      <c r="B82">
        <v>902774.87</v>
      </c>
      <c r="C82">
        <v>0</v>
      </c>
      <c r="D82">
        <v>14290.47</v>
      </c>
      <c r="F82">
        <v>2300055.73</v>
      </c>
      <c r="G82">
        <v>108922.1</v>
      </c>
      <c r="K82">
        <v>0</v>
      </c>
      <c r="N82">
        <v>1781440.41</v>
      </c>
      <c r="O82">
        <v>1891769.64</v>
      </c>
      <c r="P82">
        <v>1132160.74</v>
      </c>
      <c r="R82">
        <v>917.58</v>
      </c>
      <c r="S82">
        <v>590519.64</v>
      </c>
      <c r="U82">
        <v>894049.64</v>
      </c>
      <c r="V82">
        <v>15462</v>
      </c>
      <c r="X82">
        <v>509536.19</v>
      </c>
      <c r="Y82">
        <v>587807.98</v>
      </c>
      <c r="AA82">
        <v>18670</v>
      </c>
    </row>
    <row r="83" spans="1:27" x14ac:dyDescent="0.25">
      <c r="A83" t="s">
        <v>2987</v>
      </c>
      <c r="B83">
        <v>405364.12</v>
      </c>
      <c r="C83">
        <v>12000</v>
      </c>
      <c r="D83">
        <v>12997.66</v>
      </c>
      <c r="F83">
        <v>763076.03</v>
      </c>
      <c r="G83">
        <v>1375510.43</v>
      </c>
      <c r="K83">
        <v>0</v>
      </c>
      <c r="M83">
        <v>-541668.11</v>
      </c>
      <c r="N83">
        <v>1466297.88</v>
      </c>
      <c r="O83">
        <v>1861215.28</v>
      </c>
      <c r="P83">
        <v>1231328.8999999999</v>
      </c>
      <c r="Q83">
        <v>72000</v>
      </c>
      <c r="R83">
        <v>350.93</v>
      </c>
      <c r="S83">
        <v>1231754.3999999999</v>
      </c>
      <c r="U83">
        <v>1655585.4</v>
      </c>
      <c r="V83">
        <v>13336</v>
      </c>
      <c r="X83">
        <v>438685.76</v>
      </c>
      <c r="Y83">
        <v>413117.67</v>
      </c>
      <c r="AA83">
        <v>150.41999999999999</v>
      </c>
    </row>
    <row r="84" spans="1:27" x14ac:dyDescent="0.25">
      <c r="A84" t="s">
        <v>2988</v>
      </c>
      <c r="B84">
        <v>404760.23</v>
      </c>
      <c r="C84">
        <v>0</v>
      </c>
      <c r="D84">
        <v>6640.94</v>
      </c>
      <c r="F84">
        <v>277753.34000000003</v>
      </c>
      <c r="G84">
        <v>1278347.47</v>
      </c>
      <c r="N84">
        <v>2017497</v>
      </c>
      <c r="P84">
        <v>1107981.1299999999</v>
      </c>
      <c r="Q84">
        <v>30000</v>
      </c>
      <c r="R84">
        <v>164.5</v>
      </c>
      <c r="S84">
        <v>1716832.64</v>
      </c>
      <c r="U84">
        <v>2003301.64</v>
      </c>
      <c r="V84">
        <v>8940</v>
      </c>
      <c r="X84">
        <v>254470.88</v>
      </c>
      <c r="Y84">
        <v>389817.29</v>
      </c>
    </row>
    <row r="85" spans="1:27" x14ac:dyDescent="0.25">
      <c r="A85" t="s">
        <v>2989</v>
      </c>
      <c r="B85">
        <v>671093.28</v>
      </c>
      <c r="C85">
        <v>0</v>
      </c>
      <c r="D85">
        <v>27379.94</v>
      </c>
      <c r="F85">
        <v>2447801.79</v>
      </c>
      <c r="G85">
        <v>1889905.89</v>
      </c>
      <c r="K85">
        <v>300</v>
      </c>
      <c r="N85">
        <v>1247872.1200000001</v>
      </c>
      <c r="O85">
        <v>4000000</v>
      </c>
      <c r="P85">
        <v>1418732.93</v>
      </c>
      <c r="Q85">
        <v>196000</v>
      </c>
      <c r="R85">
        <v>378.52</v>
      </c>
      <c r="S85">
        <v>1216361.28</v>
      </c>
      <c r="T85">
        <v>7000</v>
      </c>
      <c r="U85">
        <v>1543097.28</v>
      </c>
      <c r="V85">
        <v>13272</v>
      </c>
      <c r="X85">
        <v>516948.15</v>
      </c>
      <c r="Y85">
        <v>754896.16</v>
      </c>
      <c r="AA85">
        <v>153.25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2</vt:i4>
      </vt:variant>
    </vt:vector>
  </HeadingPairs>
  <TitlesOfParts>
    <vt:vector size="20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ตารางการส่งงบ</vt:lpstr>
      <vt:lpstr>2.สรุปคะแนน</vt:lpstr>
      <vt:lpstr>3. สรุปรวมราย CUP </vt:lpstr>
      <vt:lpstr>'3. สรุปรวมราย CUP '!Print_Area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2022-09-06T01:56:25Z</cp:lastPrinted>
  <dcterms:created xsi:type="dcterms:W3CDTF">2018-02-08T06:24:17Z</dcterms:created>
  <dcterms:modified xsi:type="dcterms:W3CDTF">2022-09-06T02:13:05Z</dcterms:modified>
</cp:coreProperties>
</file>